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97E3" lockStructure="1"/>
  <bookViews>
    <workbookView xWindow="36" yWindow="120" windowWidth="16608" windowHeight="9300" tabRatio="937"/>
  </bookViews>
  <sheets>
    <sheet name="Directions" sheetId="29" r:id="rId1"/>
    <sheet name="Contact Information" sheetId="1" r:id="rId2"/>
    <sheet name="2" sheetId="2" state="hidden" r:id="rId3"/>
    <sheet name="3" sheetId="3" state="hidden" r:id="rId4"/>
    <sheet name="4" sheetId="4" state="hidden" r:id="rId5"/>
    <sheet name="5" sheetId="5" state="hidden" r:id="rId6"/>
    <sheet name="8" sheetId="11" state="hidden" r:id="rId7"/>
    <sheet name="13" sheetId="12" state="hidden" r:id="rId8"/>
    <sheet name="15" sheetId="13" state="hidden" r:id="rId9"/>
    <sheet name="16" sheetId="14" state="hidden" r:id="rId10"/>
    <sheet name="Validation" sheetId="15" state="hidden" r:id="rId11"/>
    <sheet name="Comprehensive Data" sheetId="31" r:id="rId12"/>
    <sheet name="Needs Assessment &amp; Narrative" sheetId="24" r:id="rId13"/>
    <sheet name="Detailed Expenditures" sheetId="32" r:id="rId14"/>
    <sheet name="Budget Summary" sheetId="33" r:id="rId15"/>
    <sheet name="Sources and Uses" sheetId="34" r:id="rId16"/>
    <sheet name="Logic Model" sheetId="30" r:id="rId17"/>
    <sheet name="Appendicies" sheetId="27" r:id="rId18"/>
    <sheet name="Intent to Apply" sheetId="7" r:id="rId19"/>
    <sheet name="Assurances" sheetId="6" r:id="rId20"/>
    <sheet name="Definitions" sheetId="28" r:id="rId21"/>
    <sheet name="OSSE Only" sheetId="16"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dultno" localSheetId="14">[1]AppleTree:NationalCollegiate!$B$18</definedName>
    <definedName name="adultno" localSheetId="0">[2]AppleTree:NationalCollegiate!$B$18</definedName>
    <definedName name="adultno">[2]AppleTree:NationalCollegiate!$B$18</definedName>
    <definedName name="altno" localSheetId="14">[1]AppleTree:NationalCollegiate!$B$16</definedName>
    <definedName name="altno" localSheetId="0">[2]AppleTree:NationalCollegiate!$B$16</definedName>
    <definedName name="altno">[2]AppleTree:NationalCollegiate!$B$16</definedName>
    <definedName name="Budget" localSheetId="14">#REF!</definedName>
    <definedName name="Budget" localSheetId="11">#REF!</definedName>
    <definedName name="Budget" localSheetId="13">#REF!</definedName>
    <definedName name="Budget" localSheetId="12">#REF!</definedName>
    <definedName name="Budget">#REF!</definedName>
    <definedName name="certifier" localSheetId="0">[3]Sheet1!$A$1:$A$2</definedName>
    <definedName name="certifier">[4]Sheet1!$A$1:$A$2</definedName>
    <definedName name="check" localSheetId="19">'[5]OSSE Only'!$A$6:$A$7</definedName>
    <definedName name="check" localSheetId="14">#REF!</definedName>
    <definedName name="check" localSheetId="11">'[6]OSSE Only'!$A$6:$A$7</definedName>
    <definedName name="check" localSheetId="1">'[7]OSSE Only'!$A$6:$A$7</definedName>
    <definedName name="check" localSheetId="13">'[8]OSSE Only'!$A$6:$A$7</definedName>
    <definedName name="check" localSheetId="0">[9]Sheet1!$A$3:$A$4</definedName>
    <definedName name="check" localSheetId="12">'[6]OSSE Only'!$A$6:$A$7</definedName>
    <definedName name="check" localSheetId="15">'[8]OSSE Only'!$A$6:$A$7</definedName>
    <definedName name="check">'OSSE Only'!$A$6:$A$7</definedName>
    <definedName name="check2" localSheetId="14">'[10]1'!$A$61:$A$62</definedName>
    <definedName name="check2" localSheetId="0">'[9]1'!$A$61:$A$62</definedName>
    <definedName name="check2">'[11]1'!$A$61:$A$62</definedName>
    <definedName name="consortium" localSheetId="14">#REF!</definedName>
    <definedName name="consortium" localSheetId="0">#REF!</definedName>
    <definedName name="consortium">'OSSE Only'!$A$9:$A$10</definedName>
    <definedName name="decision" localSheetId="14">'[12]OSSE Only'!$A$28:$A$30</definedName>
    <definedName name="decision" localSheetId="0">'[13]OSSE Only'!$A$28:$A$30</definedName>
    <definedName name="decision">'OSSE Only'!$A$28:$A$30</definedName>
    <definedName name="dropdown">[14]Sheet1!$A$3:$A$4</definedName>
    <definedName name="ELLamount" localSheetId="14">[1]AppleTree:NationalCollegiate!$C$27</definedName>
    <definedName name="ELLamount" localSheetId="0">[2]AppleTree:NationalCollegiate!$C$27</definedName>
    <definedName name="ELLamount">[2]AppleTree:NationalCollegiate!$C$27</definedName>
    <definedName name="ELLno" localSheetId="14">[1]AppleTree:NationalCollegiate!$B$27</definedName>
    <definedName name="ELLno" localSheetId="0">[2]AppleTree:NationalCollegiate!$B$27</definedName>
    <definedName name="ELLno">[2]AppleTree:NationalCollegiate!$B$27</definedName>
    <definedName name="funds" localSheetId="14">'[12]OSSE Only'!$A$16:$A$18</definedName>
    <definedName name="funds" localSheetId="0">'[13]OSSE Only'!$A$16:$A$18</definedName>
    <definedName name="funds">'OSSE Only'!$A$16:$A$18</definedName>
    <definedName name="genedamount" localSheetId="14">[1]AppleTree:NationalCollegiate!$C$19</definedName>
    <definedName name="genedamount" localSheetId="0">[2]AppleTree:NationalCollegiate!$C$19</definedName>
    <definedName name="genedamount">[2]AppleTree:NationalCollegiate!$C$19</definedName>
    <definedName name="generalsubtotal" localSheetId="14">[1]AppleTree:NationalCollegiate!$B$19</definedName>
    <definedName name="generalsubtotal" localSheetId="0">[2]AppleTree:NationalCollegiate!$B$19</definedName>
    <definedName name="generalsubtotal">[2]AppleTree:NationalCollegiate!$B$19</definedName>
    <definedName name="grade" localSheetId="14">'[15]OSSE Only'!$A$12:$A$13</definedName>
    <definedName name="grade" localSheetId="0">'[16]OSSE Only'!$A$12:$A$13</definedName>
    <definedName name="grade">'[16]OSSE Only'!$A$12:$A$13</definedName>
    <definedName name="highno" localSheetId="14">[1]AppleTree:NationalCollegiate!$B$14</definedName>
    <definedName name="highno" localSheetId="0">[2]AppleTree:NationalCollegiate!$B$14</definedName>
    <definedName name="highno">[2]AppleTree:NationalCollegiate!$B$14</definedName>
    <definedName name="improvement" localSheetId="14">'[12]OSSE Only'!$A$9:$A$14</definedName>
    <definedName name="improvement" localSheetId="11">'[6]OSSE Only'!$A$9:$A$14</definedName>
    <definedName name="improvement" localSheetId="1">'[17]OSSE Only'!$A$9:$A$14</definedName>
    <definedName name="improvement" localSheetId="13">'[8]OSSE Only'!$A$9:$A$14</definedName>
    <definedName name="improvement" localSheetId="0">'[13]OSSE Only'!$A$9:$A$14</definedName>
    <definedName name="improvement" localSheetId="12">'[6]OSSE Only'!$A$9:$A$14</definedName>
    <definedName name="improvement" localSheetId="15">'[8]OSSE Only'!$A$9:$A$14</definedName>
    <definedName name="improvement">'OSSE Only'!$A$9:$A$14</definedName>
    <definedName name="kno" localSheetId="14">[1]AppleTree:NationalCollegiate!$B$8</definedName>
    <definedName name="kno" localSheetId="0">[2]AppleTree:NationalCollegiate!$B$8</definedName>
    <definedName name="kno">[2]AppleTree:NationalCollegiate!$B$8</definedName>
    <definedName name="LEA" localSheetId="14">[10]Sheet1!$E$1:$E$58</definedName>
    <definedName name="LEA" localSheetId="0">[9]Sheet1!$E$1:$E$65</definedName>
    <definedName name="LEA">[18]Sheet1!$E$1:$E$58</definedName>
    <definedName name="lowerno" localSheetId="14">[1]AppleTree:NationalCollegiate!$B$9</definedName>
    <definedName name="lowerno" localSheetId="0">[2]AppleTree:NationalCollegiate!$B$9</definedName>
    <definedName name="lowerno">[2]AppleTree:NationalCollegiate!$B$9</definedName>
    <definedName name="middleno" localSheetId="14">[1]AppleTree:NationalCollegiate!$B$12</definedName>
    <definedName name="middleno" localSheetId="0">[2]AppleTree:NationalCollegiate!$B$12</definedName>
    <definedName name="middleno">[2]AppleTree:NationalCollegiate!$B$12</definedName>
    <definedName name="prekno" localSheetId="14">[1]AppleTree:NationalCollegiate!$B$7</definedName>
    <definedName name="prekno" localSheetId="0">[2]AppleTree:NationalCollegiate!$B$7</definedName>
    <definedName name="prekno">[2]AppleTree:NationalCollegiate!$B$7</definedName>
    <definedName name="presno" localSheetId="14">[1]AppleTree:NationalCollegiate!$B$6</definedName>
    <definedName name="presno" localSheetId="0">[2]AppleTree:NationalCollegiate!$B$6</definedName>
    <definedName name="presno">[2]AppleTree:NationalCollegiate!$B$6</definedName>
    <definedName name="_xlnm.Print_Area" localSheetId="14">'Budget Summary'!$A$1:$J$56</definedName>
    <definedName name="_xlnm.Print_Area" localSheetId="1">'Contact Information'!$A$1:$K$33</definedName>
    <definedName name="_xlnm.Print_Area" localSheetId="0">Directions!$A$1:$J$28</definedName>
    <definedName name="_xlnm.Print_Area" localSheetId="18">'Intent to Apply'!$A$1:$D$43</definedName>
    <definedName name="program" localSheetId="7">'13'!#REF!</definedName>
    <definedName name="program" localSheetId="6">#REF!</definedName>
    <definedName name="program" localSheetId="19">#REF!</definedName>
    <definedName name="program" localSheetId="14">[10]Sheet1!$A$6:$A$11</definedName>
    <definedName name="program" localSheetId="11">#REF!</definedName>
    <definedName name="program" localSheetId="1">#REF!</definedName>
    <definedName name="program" localSheetId="13">#REF!</definedName>
    <definedName name="program" localSheetId="0">[9]Sheet1!$A$6:$A$11</definedName>
    <definedName name="program" localSheetId="12">#REF!</definedName>
    <definedName name="program" localSheetId="15">#REF!</definedName>
    <definedName name="program">#REF!</definedName>
    <definedName name="programs" localSheetId="19">'[5]OSSE Only'!$A$21:$A$26</definedName>
    <definedName name="programs" localSheetId="14">'[12]OSSE Only'!$A$21:$A$26</definedName>
    <definedName name="programs" localSheetId="11">'[6]OSSE Only'!$A$21:$A$26</definedName>
    <definedName name="programs" localSheetId="1">'[17]OSSE Only'!$A$21:$A$26</definedName>
    <definedName name="programs" localSheetId="13">'[8]OSSE Only'!$A$21:$A$26</definedName>
    <definedName name="programs" localSheetId="0">'[13]OSSE Only'!$A$21:$A$26</definedName>
    <definedName name="programs" localSheetId="12">'[6]OSSE Only'!$A$21:$A$26</definedName>
    <definedName name="programs" localSheetId="15">'[8]OSSE Only'!$A$21:$A$26</definedName>
    <definedName name="programs">'OSSE Only'!$A$21:$A$26</definedName>
    <definedName name="setasides" localSheetId="14">'Budget Summary'!#REF!</definedName>
    <definedName name="setasides" localSheetId="0">'[9]10'!$C$9:$C$18</definedName>
    <definedName name="setasides">'[18]10'!$C$9:$C$18</definedName>
    <definedName name="setasides2" localSheetId="14">'[10]14'!$C$9:$C$18</definedName>
    <definedName name="setasides2" localSheetId="0">'[9]14'!$C$9:$C$18</definedName>
    <definedName name="setasides2">'[18]14'!$C$9:$C$18</definedName>
    <definedName name="setasides3" localSheetId="14">'[10]18'!$C$9:$C$18</definedName>
    <definedName name="setasides3" localSheetId="0">'[9]18'!$C$9:$C$18</definedName>
    <definedName name="setasides3">'[18]18'!$C$9:$C$18</definedName>
    <definedName name="signature" localSheetId="14">[10]Sheet1!$A$1:$A$2</definedName>
    <definedName name="signature" localSheetId="0">[9]Sheet1!$A$1:$A$2</definedName>
    <definedName name="signature">[18]Sheet1!$A$1:$A$2</definedName>
    <definedName name="sped1no" localSheetId="14">[1]AppleTree:NationalCollegiate!$B$21</definedName>
    <definedName name="sped1no" localSheetId="0">[2]AppleTree:NationalCollegiate!$B$21</definedName>
    <definedName name="sped1no">[2]AppleTree:NationalCollegiate!$B$21</definedName>
    <definedName name="sped2no" localSheetId="14">[1]AppleTree:NationalCollegiate!$B$22</definedName>
    <definedName name="sped2no" localSheetId="0">[2]AppleTree:NationalCollegiate!$B$22</definedName>
    <definedName name="sped2no">[2]AppleTree:NationalCollegiate!$B$22</definedName>
    <definedName name="sped3no" localSheetId="14">[1]AppleTree:NationalCollegiate!$B$23</definedName>
    <definedName name="sped3no" localSheetId="0">[2]AppleTree:NationalCollegiate!$B$23</definedName>
    <definedName name="sped3no">[2]AppleTree:NationalCollegiate!$B$23</definedName>
    <definedName name="sped4no" localSheetId="14">[1]AppleTree:NationalCollegiate!$B$24</definedName>
    <definedName name="sped4no" localSheetId="0">[2]AppleTree:NationalCollegiate!$B$24</definedName>
    <definedName name="sped4no">[2]AppleTree:NationalCollegiate!$B$24</definedName>
    <definedName name="spedamount" localSheetId="14">[1]AppleTree:NationalCollegiate!$C$25</definedName>
    <definedName name="spedamount" localSheetId="0">[2]AppleTree:NationalCollegiate!$C$25</definedName>
    <definedName name="spedamount">[2]AppleTree:NationalCollegiate!$C$25</definedName>
    <definedName name="spedno" localSheetId="14">[1]AppleTree:NationalCollegiate!$B$17</definedName>
    <definedName name="spedno" localSheetId="0">[2]AppleTree:NationalCollegiate!$B$17</definedName>
    <definedName name="spedno">[2]AppleTree:NationalCollegiate!$B$17</definedName>
    <definedName name="spedsubtotal" localSheetId="14">[1]AppleTree:NationalCollegiate!$B$25</definedName>
    <definedName name="spedsubtotal" localSheetId="0">[2]AppleTree:NationalCollegiate!$B$25</definedName>
    <definedName name="spedsubtotal">[2]AppleTree:NationalCollegiate!$B$25</definedName>
    <definedName name="staff" localSheetId="14">[19]Reference!$A$7:$A$11</definedName>
    <definedName name="staff" localSheetId="0">[20]Reference!$A$7:$A$11</definedName>
    <definedName name="staff">[20]Reference!$A$7:$A$11</definedName>
    <definedName name="status" localSheetId="14">'[15]OSSE Only'!$A$15:$A$19</definedName>
    <definedName name="status" localSheetId="0">'[16]OSSE Only'!$A$15:$A$19</definedName>
    <definedName name="status">'[16]OSSE Only'!$A$15:$A$19</definedName>
    <definedName name="totalallocation" localSheetId="14">[1]AppleTree:NationalCollegiate!$C$28</definedName>
    <definedName name="totalallocation" localSheetId="0">[2]AppleTree:NationalCollegiate!$C$28</definedName>
    <definedName name="totalallocation">[2]AppleTree:NationalCollegiate!$C$28</definedName>
    <definedName name="unESno" localSheetId="14">[1]AppleTree:NationalCollegiate!$B$11</definedName>
    <definedName name="unESno" localSheetId="0">[2]AppleTree:NationalCollegiate!$B$11</definedName>
    <definedName name="unESno">[2]AppleTree:NationalCollegiate!$B$11</definedName>
    <definedName name="unHSno" localSheetId="14">[1]AppleTree:NationalCollegiate!$B$15</definedName>
    <definedName name="unHSno" localSheetId="0">[2]AppleTree:NationalCollegiate!$B$15</definedName>
    <definedName name="unHSno">[2]AppleTree:NationalCollegiate!$B$15</definedName>
    <definedName name="unMSno" localSheetId="14">[1]AppleTree:NationalCollegiate!$B$13</definedName>
    <definedName name="unMSno" localSheetId="0">[2]AppleTree:NationalCollegiate!$B$13</definedName>
    <definedName name="unMSno">[2]AppleTree:NationalCollegiate!$B$13</definedName>
    <definedName name="upperno" localSheetId="14">[1]AppleTree:NationalCollegiate!$B$10</definedName>
    <definedName name="upperno" localSheetId="0">[2]AppleTree:NationalCollegiate!$B$10</definedName>
    <definedName name="upperno">[2]AppleTree:NationalCollegiate!$B$10</definedName>
    <definedName name="xs" localSheetId="19">'[5]1'!$A$41</definedName>
    <definedName name="xs" localSheetId="14">#REF!</definedName>
    <definedName name="xs" localSheetId="11">#REF!</definedName>
    <definedName name="xs" localSheetId="1">'Contact Information'!$B$36</definedName>
    <definedName name="xs" localSheetId="13">#REF!</definedName>
    <definedName name="xs" localSheetId="12">#REF!</definedName>
    <definedName name="xs" localSheetId="15">#REF!</definedName>
    <definedName name="xs">#REF!</definedName>
    <definedName name="yes" localSheetId="14">[10]Sheet1!$A$13:$A$14</definedName>
    <definedName name="yes" localSheetId="1">'[7]OSSE Only'!$A$3:$A$4</definedName>
    <definedName name="yes" localSheetId="0">[9]Sheet1!$A$13:$A$14</definedName>
    <definedName name="yes" localSheetId="10">[20]Reference!$A$2:$A$5</definedName>
    <definedName name="yes">'OSSE Only'!$A$3:$A$4</definedName>
    <definedName name="yesno" localSheetId="19">'[5]1'!#REF!</definedName>
    <definedName name="yesno" localSheetId="14">#REF!</definedName>
    <definedName name="yesno" localSheetId="11">#REF!</definedName>
    <definedName name="yesno" localSheetId="1">'Contact Information'!$M$13:$M$14</definedName>
    <definedName name="yesno" localSheetId="13">#REF!</definedName>
    <definedName name="yesno" localSheetId="0">[9]Sheet1!#REF!</definedName>
    <definedName name="yesno" localSheetId="12">#REF!</definedName>
    <definedName name="yesno" localSheetId="15">#REF!</definedName>
    <definedName name="yesno">#REF!</definedName>
    <definedName name="yesorno" localSheetId="0">[3]Sheet1!$A$9:$A$10</definedName>
    <definedName name="yesorno">[4]Sheet1!$A$9:$A$10</definedName>
    <definedName name="Z_88F0142F_8040_40EE_BB31_7FBDC567046B_.wvu.Cols" localSheetId="4" hidden="1">'4'!$J:$N</definedName>
    <definedName name="Z_88F0142F_8040_40EE_BB31_7FBDC567046B_.wvu.Cols" localSheetId="19" hidden="1">Assurances!$AG:$AG</definedName>
    <definedName name="Z_88F0142F_8040_40EE_BB31_7FBDC567046B_.wvu.Cols" localSheetId="13" hidden="1">'Detailed Expenditures'!$K:$L</definedName>
    <definedName name="Z_88F0142F_8040_40EE_BB31_7FBDC567046B_.wvu.Cols" localSheetId="10" hidden="1">Validation!$K:$L</definedName>
    <definedName name="Z_88F0142F_8040_40EE_BB31_7FBDC567046B_.wvu.PrintArea" localSheetId="14" hidden="1">'Budget Summary'!$A$1:$J$56</definedName>
    <definedName name="Z_88F0142F_8040_40EE_BB31_7FBDC567046B_.wvu.Rows" localSheetId="19" hidden="1">Assurances!$11:$11,Assurances!$18:$18,Assurances!$23:$25,Assurances!$31:$31</definedName>
    <definedName name="Z_88F0142F_8040_40EE_BB31_7FBDC567046B_.wvu.Rows" localSheetId="14" hidden="1">'Budget Summary'!$27:$50</definedName>
    <definedName name="Z_E5693437_7F9D_438B_AF30_1BCB5B6A33CD_.wvu.Cols" localSheetId="1" hidden="1">'Contact Information'!$M:$M</definedName>
    <definedName name="Z_E5693437_7F9D_438B_AF30_1BCB5B6A33CD_.wvu.Rows" localSheetId="1" hidden="1">'Contact Information'!#REF!,'Contact Information'!$36:$36</definedName>
    <definedName name="Z_FEFC15B1_F17C_4CB7_A213_355BB844919A_.wvu.Cols" localSheetId="4" hidden="1">'4'!$J:$N</definedName>
    <definedName name="Z_FEFC15B1_F17C_4CB7_A213_355BB844919A_.wvu.Cols" localSheetId="19" hidden="1">Assurances!$AG:$AG</definedName>
    <definedName name="Z_FEFC15B1_F17C_4CB7_A213_355BB844919A_.wvu.Cols" localSheetId="11" hidden="1">'Comprehensive Data'!$P:$Q</definedName>
    <definedName name="Z_FEFC15B1_F17C_4CB7_A213_355BB844919A_.wvu.Cols" localSheetId="1" hidden="1">'Contact Information'!$M:$M</definedName>
    <definedName name="Z_FEFC15B1_F17C_4CB7_A213_355BB844919A_.wvu.Cols" localSheetId="13" hidden="1">'Detailed Expenditures'!$K:$L</definedName>
    <definedName name="Z_FEFC15B1_F17C_4CB7_A213_355BB844919A_.wvu.Cols" localSheetId="12" hidden="1">'Needs Assessment &amp; Narrative'!$P:$Q</definedName>
    <definedName name="Z_FEFC15B1_F17C_4CB7_A213_355BB844919A_.wvu.Cols" localSheetId="10" hidden="1">Validation!$K:$L</definedName>
    <definedName name="Z_FEFC15B1_F17C_4CB7_A213_355BB844919A_.wvu.PrintArea" localSheetId="14" hidden="1">'Budget Summary'!$A$1:$J$56</definedName>
    <definedName name="Z_FEFC15B1_F17C_4CB7_A213_355BB844919A_.wvu.PrintArea" localSheetId="1" hidden="1">'Contact Information'!$B$1:$K$33</definedName>
    <definedName name="Z_FEFC15B1_F17C_4CB7_A213_355BB844919A_.wvu.Rows" localSheetId="19" hidden="1">Assurances!$11:$11,Assurances!$18:$18,Assurances!$23:$25,Assurances!$31:$31</definedName>
    <definedName name="Z_FEFC15B1_F17C_4CB7_A213_355BB844919A_.wvu.Rows" localSheetId="14" hidden="1">'Budget Summary'!$27:$50</definedName>
    <definedName name="Z_FEFC15B1_F17C_4CB7_A213_355BB844919A_.wvu.Rows" localSheetId="1" hidden="1">'Contact Information'!#REF!,'Contact Information'!$36:$36</definedName>
  </definedNames>
  <calcPr calcId="145621"/>
  <customWorkbookViews>
    <customWorkbookView name="ServUS - Personal View (2)" guid="{88F0142F-8040-40EE-BB31-7FBDC567046B}" mergeInterval="0" personalView="1" maximized="1" windowWidth="1920" windowHeight="894" tabRatio="909" activeSheetId="8"/>
    <customWorkbookView name="ServUS - Personal View" guid="{FEFC15B1-F17C-4CB7-A213-355BB844919A}" mergeInterval="0" personalView="1" maximized="1" windowWidth="1362" windowHeight="553" tabRatio="854" activeSheetId="17"/>
  </customWorkbookViews>
</workbook>
</file>

<file path=xl/calcChain.xml><?xml version="1.0" encoding="utf-8"?>
<calcChain xmlns="http://schemas.openxmlformats.org/spreadsheetml/2006/main">
  <c r="H21" i="33" l="1"/>
  <c r="H15" i="33"/>
  <c r="G21" i="33"/>
  <c r="G15" i="33"/>
  <c r="F21" i="33"/>
  <c r="F15" i="33"/>
  <c r="E21" i="33"/>
  <c r="E15" i="33"/>
  <c r="D21" i="33"/>
  <c r="D15" i="33"/>
  <c r="H9" i="33"/>
  <c r="G9" i="33"/>
  <c r="F9" i="33"/>
  <c r="E9" i="33"/>
  <c r="D9" i="33"/>
  <c r="I45" i="33"/>
  <c r="I39" i="33"/>
  <c r="I33" i="33"/>
  <c r="I27" i="33"/>
  <c r="F107" i="32"/>
  <c r="K106" i="32"/>
  <c r="L106" i="32" s="1"/>
  <c r="K105" i="32"/>
  <c r="L105" i="32" s="1"/>
  <c r="K104" i="32"/>
  <c r="L104" i="32" s="1"/>
  <c r="K103" i="32"/>
  <c r="L103" i="32" s="1"/>
  <c r="K102" i="32"/>
  <c r="L102" i="32" s="1"/>
  <c r="K101" i="32"/>
  <c r="L101" i="32" s="1"/>
  <c r="K100" i="32"/>
  <c r="L100" i="32" s="1"/>
  <c r="K99" i="32"/>
  <c r="L99" i="32" s="1"/>
  <c r="K98" i="32"/>
  <c r="L98" i="32" s="1"/>
  <c r="K97" i="32"/>
  <c r="L97" i="32" s="1"/>
  <c r="K96" i="32"/>
  <c r="L96" i="32" s="1"/>
  <c r="F86" i="32"/>
  <c r="K85" i="32"/>
  <c r="L85" i="32" s="1"/>
  <c r="K84" i="32"/>
  <c r="L84" i="32" s="1"/>
  <c r="K83" i="32"/>
  <c r="L83" i="32" s="1"/>
  <c r="K82" i="32"/>
  <c r="L82" i="32" s="1"/>
  <c r="K81" i="32"/>
  <c r="L81" i="32" s="1"/>
  <c r="K80" i="32"/>
  <c r="L80" i="32" s="1"/>
  <c r="K79" i="32"/>
  <c r="L79" i="32" s="1"/>
  <c r="K78" i="32"/>
  <c r="L78" i="32" s="1"/>
  <c r="K77" i="32"/>
  <c r="L77" i="32" s="1"/>
  <c r="K76" i="32"/>
  <c r="L76" i="32" s="1"/>
  <c r="K75" i="32"/>
  <c r="L75" i="32" s="1"/>
  <c r="F65" i="32"/>
  <c r="K64" i="32"/>
  <c r="L64" i="32" s="1"/>
  <c r="K63" i="32"/>
  <c r="L63" i="32" s="1"/>
  <c r="K62" i="32"/>
  <c r="L62" i="32" s="1"/>
  <c r="K61" i="32"/>
  <c r="L61" i="32" s="1"/>
  <c r="K60" i="32"/>
  <c r="L60" i="32" s="1"/>
  <c r="K59" i="32"/>
  <c r="L59" i="32" s="1"/>
  <c r="K58" i="32"/>
  <c r="L58" i="32" s="1"/>
  <c r="K57" i="32"/>
  <c r="L57" i="32" s="1"/>
  <c r="K56" i="32"/>
  <c r="L56" i="32" s="1"/>
  <c r="K55" i="32"/>
  <c r="L55" i="32" s="1"/>
  <c r="K54" i="32"/>
  <c r="L54" i="32" s="1"/>
  <c r="F44" i="32"/>
  <c r="K43" i="32"/>
  <c r="L43" i="32" s="1"/>
  <c r="K42" i="32"/>
  <c r="L42" i="32" s="1"/>
  <c r="K41" i="32"/>
  <c r="L41" i="32" s="1"/>
  <c r="K40" i="32"/>
  <c r="L40" i="32" s="1"/>
  <c r="K39" i="32"/>
  <c r="L39" i="32" s="1"/>
  <c r="K38" i="32"/>
  <c r="L38" i="32" s="1"/>
  <c r="K37" i="32"/>
  <c r="L37" i="32" s="1"/>
  <c r="K36" i="32"/>
  <c r="L36" i="32" s="1"/>
  <c r="K35" i="32"/>
  <c r="L35" i="32" s="1"/>
  <c r="K34" i="32"/>
  <c r="L34" i="32" s="1"/>
  <c r="K33" i="32"/>
  <c r="L33" i="32" s="1"/>
  <c r="F23" i="32"/>
  <c r="K22" i="32"/>
  <c r="L22" i="32" s="1"/>
  <c r="K21" i="32"/>
  <c r="L21" i="32" s="1"/>
  <c r="K20" i="32"/>
  <c r="L20" i="32" s="1"/>
  <c r="K19" i="32"/>
  <c r="L19" i="32" s="1"/>
  <c r="K18" i="32"/>
  <c r="L18" i="32" s="1"/>
  <c r="K17" i="32"/>
  <c r="L17" i="32" s="1"/>
  <c r="K16" i="32"/>
  <c r="L16" i="32" s="1"/>
  <c r="K15" i="32"/>
  <c r="L15" i="32" s="1"/>
  <c r="K14" i="32"/>
  <c r="L14" i="32" s="1"/>
  <c r="K13" i="32"/>
  <c r="L13" i="32" s="1"/>
  <c r="K12" i="32"/>
  <c r="L12" i="32" s="1"/>
  <c r="F51" i="33" l="1"/>
  <c r="H51" i="33"/>
  <c r="I15" i="33"/>
  <c r="E51" i="33"/>
  <c r="I21" i="33"/>
  <c r="D51" i="33"/>
  <c r="G51" i="33"/>
  <c r="L44" i="32"/>
  <c r="I9" i="33"/>
  <c r="L86" i="32"/>
  <c r="L65" i="32"/>
  <c r="L23" i="32"/>
  <c r="L107" i="32"/>
  <c r="I11" i="12"/>
  <c r="I47" i="12"/>
  <c r="I41" i="12"/>
  <c r="I35" i="12"/>
  <c r="I29" i="12"/>
  <c r="I23" i="12"/>
  <c r="I17" i="12"/>
  <c r="H41" i="12"/>
  <c r="H35" i="12"/>
  <c r="H29" i="12"/>
  <c r="H23" i="12"/>
  <c r="H17" i="12"/>
  <c r="H11" i="12"/>
  <c r="H47" i="12"/>
  <c r="G41" i="12"/>
  <c r="G35" i="12"/>
  <c r="G29" i="12"/>
  <c r="G23" i="12"/>
  <c r="G17" i="12"/>
  <c r="G11" i="12"/>
  <c r="F41" i="12"/>
  <c r="F35" i="12"/>
  <c r="F29" i="12"/>
  <c r="D29" i="12"/>
  <c r="J29" i="12"/>
  <c r="F23" i="12"/>
  <c r="F17" i="12"/>
  <c r="F11" i="12"/>
  <c r="F47" i="12"/>
  <c r="E41" i="12"/>
  <c r="E35" i="12"/>
  <c r="D35" i="12"/>
  <c r="J35" i="12"/>
  <c r="E29" i="12"/>
  <c r="E23" i="12"/>
  <c r="E17" i="12"/>
  <c r="E11" i="12"/>
  <c r="D41" i="12"/>
  <c r="D23" i="12"/>
  <c r="D17" i="12"/>
  <c r="D11" i="12"/>
  <c r="K15" i="4"/>
  <c r="K16" i="4"/>
  <c r="K17" i="4"/>
  <c r="K18" i="4"/>
  <c r="K19" i="4"/>
  <c r="K20" i="4"/>
  <c r="K21" i="4"/>
  <c r="K22" i="4"/>
  <c r="K23" i="4"/>
  <c r="K24" i="4"/>
  <c r="M24" i="4"/>
  <c r="N24" i="4"/>
  <c r="K25" i="4"/>
  <c r="K26" i="4"/>
  <c r="K27" i="4"/>
  <c r="K28" i="4"/>
  <c r="K29" i="4"/>
  <c r="K30" i="4"/>
  <c r="K31" i="4"/>
  <c r="K32" i="4"/>
  <c r="K33" i="4"/>
  <c r="K34" i="4"/>
  <c r="K35" i="4"/>
  <c r="K36" i="4"/>
  <c r="K37" i="4"/>
  <c r="K38" i="4"/>
  <c r="K39" i="4"/>
  <c r="K40" i="4"/>
  <c r="M40" i="4"/>
  <c r="N40" i="4"/>
  <c r="K41" i="4"/>
  <c r="K42" i="4"/>
  <c r="K43" i="4"/>
  <c r="K44" i="4"/>
  <c r="K45" i="4"/>
  <c r="K46" i="4"/>
  <c r="K47" i="4"/>
  <c r="K48" i="4"/>
  <c r="K49" i="4"/>
  <c r="K50" i="4"/>
  <c r="K51" i="4"/>
  <c r="K52" i="4"/>
  <c r="K53" i="4"/>
  <c r="K54" i="4"/>
  <c r="K55" i="4"/>
  <c r="K56" i="4"/>
  <c r="M56" i="4"/>
  <c r="N56" i="4"/>
  <c r="K57" i="4"/>
  <c r="K58" i="4"/>
  <c r="K59" i="4"/>
  <c r="M59" i="4"/>
  <c r="N59" i="4"/>
  <c r="K60" i="4"/>
  <c r="K61" i="4"/>
  <c r="K62" i="4"/>
  <c r="K63" i="4"/>
  <c r="K64" i="4"/>
  <c r="K65" i="4"/>
  <c r="K66" i="4"/>
  <c r="K67" i="4"/>
  <c r="K68" i="4"/>
  <c r="K69" i="4"/>
  <c r="K70" i="4"/>
  <c r="K71" i="4"/>
  <c r="K72" i="4"/>
  <c r="K73" i="4"/>
  <c r="K74" i="4"/>
  <c r="K75" i="4"/>
  <c r="K76" i="4"/>
  <c r="K77" i="4"/>
  <c r="K78" i="4"/>
  <c r="K79" i="4"/>
  <c r="K80" i="4"/>
  <c r="K81" i="4"/>
  <c r="K82" i="4"/>
  <c r="K83" i="4"/>
  <c r="M83" i="4"/>
  <c r="N83" i="4"/>
  <c r="K84" i="4"/>
  <c r="K85" i="4"/>
  <c r="K86" i="4"/>
  <c r="K87" i="4"/>
  <c r="K88" i="4"/>
  <c r="M88" i="4"/>
  <c r="N88" i="4"/>
  <c r="K89" i="4"/>
  <c r="K90" i="4"/>
  <c r="K91" i="4"/>
  <c r="M91" i="4"/>
  <c r="N91" i="4"/>
  <c r="K92" i="4"/>
  <c r="K93" i="4"/>
  <c r="K94" i="4"/>
  <c r="K95" i="4"/>
  <c r="K96" i="4"/>
  <c r="K97" i="4"/>
  <c r="K98" i="4"/>
  <c r="K99" i="4"/>
  <c r="M99" i="4"/>
  <c r="N99" i="4"/>
  <c r="K100" i="4"/>
  <c r="K101" i="4"/>
  <c r="K102" i="4"/>
  <c r="K103" i="4"/>
  <c r="K104" i="4"/>
  <c r="M104" i="4"/>
  <c r="N104" i="4"/>
  <c r="K105" i="4"/>
  <c r="K14" i="4"/>
  <c r="L14" i="4"/>
  <c r="J14" i="4"/>
  <c r="L15" i="4"/>
  <c r="L16" i="4"/>
  <c r="L17" i="4"/>
  <c r="L18" i="4"/>
  <c r="M18" i="4"/>
  <c r="N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J15" i="4"/>
  <c r="M15" i="4"/>
  <c r="N15" i="4"/>
  <c r="J16" i="4"/>
  <c r="J17" i="4"/>
  <c r="J18" i="4"/>
  <c r="J19" i="4"/>
  <c r="M19" i="4"/>
  <c r="N19" i="4"/>
  <c r="J20" i="4"/>
  <c r="J21" i="4"/>
  <c r="J22" i="4"/>
  <c r="J23" i="4"/>
  <c r="M23" i="4"/>
  <c r="N23" i="4"/>
  <c r="J24" i="4"/>
  <c r="J25" i="4"/>
  <c r="J26" i="4"/>
  <c r="J27" i="4"/>
  <c r="M27" i="4"/>
  <c r="N27" i="4"/>
  <c r="J28" i="4"/>
  <c r="J29" i="4"/>
  <c r="M29" i="4"/>
  <c r="N29" i="4"/>
  <c r="J30" i="4"/>
  <c r="J31" i="4"/>
  <c r="J32" i="4"/>
  <c r="J33" i="4"/>
  <c r="J34" i="4"/>
  <c r="J35" i="4"/>
  <c r="J36" i="4"/>
  <c r="J37" i="4"/>
  <c r="J38" i="4"/>
  <c r="J39" i="4"/>
  <c r="J40" i="4"/>
  <c r="J41" i="4"/>
  <c r="J42" i="4"/>
  <c r="J43" i="4"/>
  <c r="J44" i="4"/>
  <c r="J45" i="4"/>
  <c r="J46" i="4"/>
  <c r="J47" i="4"/>
  <c r="M47" i="4"/>
  <c r="N47" i="4"/>
  <c r="J48" i="4"/>
  <c r="J49" i="4"/>
  <c r="J50" i="4"/>
  <c r="J51" i="4"/>
  <c r="M51" i="4"/>
  <c r="N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M89" i="4"/>
  <c r="N89" i="4"/>
  <c r="J90" i="4"/>
  <c r="M90" i="4"/>
  <c r="N90" i="4"/>
  <c r="J91" i="4"/>
  <c r="J92" i="4"/>
  <c r="J93" i="4"/>
  <c r="M93" i="4"/>
  <c r="N93" i="4"/>
  <c r="J94" i="4"/>
  <c r="M94" i="4"/>
  <c r="N94" i="4"/>
  <c r="J95" i="4"/>
  <c r="J96" i="4"/>
  <c r="J97" i="4"/>
  <c r="M97" i="4"/>
  <c r="N97" i="4"/>
  <c r="J98" i="4"/>
  <c r="J99" i="4"/>
  <c r="J100" i="4"/>
  <c r="J101" i="4"/>
  <c r="M101" i="4"/>
  <c r="N101" i="4"/>
  <c r="J102" i="4"/>
  <c r="J103" i="4"/>
  <c r="J104" i="4"/>
  <c r="J105" i="4"/>
  <c r="M105" i="4"/>
  <c r="N105" i="4"/>
  <c r="M95" i="4"/>
  <c r="N95" i="4"/>
  <c r="M71" i="4"/>
  <c r="N71" i="4"/>
  <c r="M61" i="4"/>
  <c r="N61" i="4"/>
  <c r="M39" i="4"/>
  <c r="N39" i="4"/>
  <c r="D22" i="15"/>
  <c r="E22" i="15"/>
  <c r="D21" i="15"/>
  <c r="E21" i="15"/>
  <c r="D20" i="15"/>
  <c r="K20" i="15"/>
  <c r="D14" i="15"/>
  <c r="K14" i="15"/>
  <c r="D19" i="15"/>
  <c r="E19" i="15"/>
  <c r="D40" i="15"/>
  <c r="E40" i="15"/>
  <c r="D38" i="15"/>
  <c r="K38" i="15"/>
  <c r="D13" i="15"/>
  <c r="K13" i="15"/>
  <c r="D12" i="15"/>
  <c r="E12" i="15"/>
  <c r="D17" i="15"/>
  <c r="K17" i="15"/>
  <c r="D16" i="15"/>
  <c r="K16" i="15"/>
  <c r="D18" i="15"/>
  <c r="K18" i="15"/>
  <c r="D15" i="15"/>
  <c r="K15" i="15"/>
  <c r="D23" i="15"/>
  <c r="K23" i="15"/>
  <c r="D24" i="15"/>
  <c r="K24" i="15"/>
  <c r="D27" i="15"/>
  <c r="K27" i="15"/>
  <c r="D36" i="15"/>
  <c r="K36" i="15"/>
  <c r="E36" i="15"/>
  <c r="D37" i="15"/>
  <c r="E37" i="15"/>
  <c r="D28" i="15"/>
  <c r="E28" i="15"/>
  <c r="K40" i="15"/>
  <c r="D29" i="15"/>
  <c r="E29" i="15"/>
  <c r="D39" i="15"/>
  <c r="E39" i="15"/>
  <c r="D35" i="15"/>
  <c r="K35" i="15"/>
  <c r="E38" i="15"/>
  <c r="D30" i="15"/>
  <c r="E30" i="15"/>
  <c r="D26" i="15"/>
  <c r="K26" i="15"/>
  <c r="D31" i="15"/>
  <c r="K31" i="15"/>
  <c r="K28" i="15"/>
  <c r="D42" i="15"/>
  <c r="E42" i="15"/>
  <c r="K42" i="15"/>
  <c r="D33" i="15"/>
  <c r="K33" i="15"/>
  <c r="K39" i="15"/>
  <c r="K30" i="15"/>
  <c r="E31" i="15"/>
  <c r="E33" i="15"/>
  <c r="M30" i="4"/>
  <c r="N30" i="4"/>
  <c r="M26" i="4"/>
  <c r="N26" i="4"/>
  <c r="M77" i="4"/>
  <c r="N77" i="4"/>
  <c r="M57" i="4"/>
  <c r="N57" i="4"/>
  <c r="L106" i="4"/>
  <c r="M55" i="4"/>
  <c r="N55" i="4"/>
  <c r="M43" i="4"/>
  <c r="N43" i="4"/>
  <c r="M35" i="4"/>
  <c r="N35" i="4"/>
  <c r="M31" i="4"/>
  <c r="N31" i="4"/>
  <c r="K37" i="15"/>
  <c r="M72" i="4"/>
  <c r="N72" i="4"/>
  <c r="M64" i="4"/>
  <c r="N64" i="4"/>
  <c r="M53" i="4"/>
  <c r="N53" i="4"/>
  <c r="M49" i="4"/>
  <c r="N49" i="4"/>
  <c r="M45" i="4"/>
  <c r="N45" i="4"/>
  <c r="M41" i="4"/>
  <c r="N41" i="4"/>
  <c r="M37" i="4"/>
  <c r="N37" i="4"/>
  <c r="M33" i="4"/>
  <c r="N33" i="4"/>
  <c r="M25" i="4"/>
  <c r="N25" i="4"/>
  <c r="E26" i="15"/>
  <c r="M87" i="4"/>
  <c r="N87" i="4"/>
  <c r="M79" i="4"/>
  <c r="N79" i="4"/>
  <c r="M75" i="4"/>
  <c r="N75" i="4"/>
  <c r="M67" i="4"/>
  <c r="N67" i="4"/>
  <c r="M63" i="4"/>
  <c r="N63" i="4"/>
  <c r="M78" i="4"/>
  <c r="N78" i="4"/>
  <c r="M48" i="4"/>
  <c r="N48" i="4"/>
  <c r="M96" i="4"/>
  <c r="N96" i="4"/>
  <c r="M74" i="4"/>
  <c r="N74" i="4"/>
  <c r="M85" i="4"/>
  <c r="N85" i="4"/>
  <c r="M81" i="4"/>
  <c r="N81" i="4"/>
  <c r="M73" i="4"/>
  <c r="N73" i="4"/>
  <c r="M62" i="4"/>
  <c r="N62" i="4"/>
  <c r="M58" i="4"/>
  <c r="N58" i="4"/>
  <c r="M32" i="4"/>
  <c r="N32" i="4"/>
  <c r="M21" i="4"/>
  <c r="N21" i="4"/>
  <c r="M17" i="4"/>
  <c r="N17" i="4"/>
  <c r="M103" i="4"/>
  <c r="N103" i="4"/>
  <c r="M80" i="4"/>
  <c r="N80" i="4"/>
  <c r="M69" i="4"/>
  <c r="N69" i="4"/>
  <c r="M65" i="4"/>
  <c r="N65" i="4"/>
  <c r="M46" i="4"/>
  <c r="N46" i="4"/>
  <c r="M42" i="4"/>
  <c r="N42" i="4"/>
  <c r="M14" i="4"/>
  <c r="N14" i="4"/>
  <c r="M100" i="4"/>
  <c r="N100" i="4"/>
  <c r="M92" i="4"/>
  <c r="N92" i="4"/>
  <c r="M84" i="4"/>
  <c r="N84" i="4"/>
  <c r="M76" i="4"/>
  <c r="N76" i="4"/>
  <c r="M68" i="4"/>
  <c r="N68" i="4"/>
  <c r="M60" i="4"/>
  <c r="N60" i="4"/>
  <c r="M52" i="4"/>
  <c r="N52" i="4"/>
  <c r="M44" i="4"/>
  <c r="N44" i="4"/>
  <c r="M36" i="4"/>
  <c r="N36" i="4"/>
  <c r="M28" i="4"/>
  <c r="N28" i="4"/>
  <c r="M20" i="4"/>
  <c r="N20" i="4"/>
  <c r="M86" i="4"/>
  <c r="N86" i="4"/>
  <c r="M82" i="4"/>
  <c r="N82" i="4"/>
  <c r="M54" i="4"/>
  <c r="N54" i="4"/>
  <c r="M50" i="4"/>
  <c r="N50" i="4"/>
  <c r="M22" i="4"/>
  <c r="N22" i="4"/>
  <c r="M102" i="4"/>
  <c r="N102" i="4"/>
  <c r="M98" i="4"/>
  <c r="N98" i="4"/>
  <c r="M70" i="4"/>
  <c r="N70" i="4"/>
  <c r="M66" i="4"/>
  <c r="N66" i="4"/>
  <c r="M38" i="4"/>
  <c r="N38" i="4"/>
  <c r="M34" i="4"/>
  <c r="N34" i="4"/>
  <c r="M16" i="4"/>
  <c r="N16" i="4"/>
  <c r="E17" i="15"/>
  <c r="K22" i="15"/>
  <c r="K29" i="15"/>
  <c r="E20" i="15"/>
  <c r="E15" i="15"/>
  <c r="K106" i="4"/>
  <c r="E47" i="12"/>
  <c r="G47" i="12"/>
  <c r="E16" i="15"/>
  <c r="K21" i="15"/>
  <c r="E13" i="15"/>
  <c r="E18" i="15"/>
  <c r="K12" i="15"/>
  <c r="D47" i="12"/>
  <c r="E35" i="15"/>
  <c r="E27" i="15"/>
  <c r="E14" i="15"/>
  <c r="E24" i="15"/>
  <c r="E23" i="15"/>
  <c r="K19" i="15"/>
  <c r="J106" i="4"/>
  <c r="N106" i="4"/>
  <c r="K43" i="15"/>
  <c r="A7" i="15"/>
  <c r="J23" i="12"/>
  <c r="J41" i="12"/>
  <c r="J11" i="12"/>
  <c r="J47" i="12"/>
  <c r="K3" i="12"/>
  <c r="J17" i="12"/>
  <c r="I51" i="33" l="1"/>
</calcChain>
</file>

<file path=xl/sharedStrings.xml><?xml version="1.0" encoding="utf-8"?>
<sst xmlns="http://schemas.openxmlformats.org/spreadsheetml/2006/main" count="746" uniqueCount="486">
  <si>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</si>
  <si>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</si>
  <si>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</si>
  <si>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</si>
  <si>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</si>
  <si>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</si>
  <si>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</si>
  <si>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</si>
  <si>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</si>
  <si>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Assurances: General Education Provisions Act</t>
  </si>
  <si>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</si>
  <si>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</si>
  <si>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</si>
  <si>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</si>
  <si>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</si>
  <si>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</si>
  <si>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</si>
  <si>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Maintenance, Security, Cooks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</si>
  <si>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</si>
  <si>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</si>
  <si>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</si>
  <si>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</si>
  <si>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</si>
  <si>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</si>
  <si>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</si>
  <si>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</si>
  <si>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</si>
  <si>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</si>
  <si>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</si>
  <si>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</si>
  <si>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</si>
  <si>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</si>
  <si>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</si>
  <si>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</si>
  <si>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</si>
  <si>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</si>
  <si>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</si>
  <si>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</si>
  <si>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</si>
  <si>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</si>
  <si>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Applicant Information</t>
  </si>
  <si>
    <t xml:space="preserve">     I have been authorized to file this application on behalf of the agency named above.</t>
  </si>
  <si>
    <t>OTHER</t>
  </si>
  <si>
    <t>Definitions and Examples for Each Program Category and Budget Category</t>
  </si>
  <si>
    <t>Restructuring Year 1</t>
  </si>
  <si>
    <t>Restructuring Year 2</t>
  </si>
  <si>
    <t>Other</t>
  </si>
  <si>
    <t>Narrative of Proposed Plan for the Use of ARRA FFY 2009 ESEA Section 1003(a) School Improvement Funds</t>
  </si>
  <si>
    <t>Annual 1003(a) Funds</t>
  </si>
  <si>
    <t>ARRA 1003(a) Funds</t>
  </si>
  <si>
    <t xml:space="preserve">Fixed Property Costs </t>
  </si>
  <si>
    <t xml:space="preserve">Other                          </t>
  </si>
  <si>
    <t>The Local Education Agency (LEA) hereby assures the State Education Agency (SEA) that:</t>
  </si>
  <si>
    <t xml:space="preserve">(A) the project is not inconsistent with overall State plans for the construction of school facilities, where this applies to the LEA, and </t>
  </si>
  <si>
    <t>General Supplies, Books, Periodicals</t>
  </si>
  <si>
    <t>LEA Name</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</si>
  <si>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</si>
  <si>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</si>
  <si>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 xml:space="preserve">     I certify that all of the information contained in this application is true and accurate to the best of my knowledge.</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</si>
  <si>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</si>
  <si>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</si>
  <si>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</si>
  <si>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</si>
  <si>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recognizes that SEA approval of an application does not relieve the LEA of its responsibility to comply with all applicable requirements.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</si>
  <si>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</si>
  <si>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</si>
  <si>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</si>
  <si>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</si>
  <si>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</si>
  <si>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</si>
  <si>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</si>
  <si>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</si>
  <si>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</si>
  <si>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</si>
  <si>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</si>
  <si>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</si>
  <si>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</si>
  <si>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</si>
  <si>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</si>
  <si>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</si>
  <si>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</si>
  <si>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</si>
  <si>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</si>
  <si>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</si>
  <si>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</si>
  <si>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 Using data and assessments to inform decisions on the use of these funds and create a system that provides continuous feedback and improvement.</t>
  </si>
  <si>
    <t xml:space="preserve">Name of Individual                                                                                       -------------------                                                                                (one individual per line)                                                              </t>
  </si>
  <si>
    <t>Position Title</t>
  </si>
  <si>
    <t>Administration</t>
  </si>
  <si>
    <t>Operations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</si>
  <si>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</si>
  <si>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</si>
  <si>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</si>
  <si>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</si>
  <si>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</si>
  <si>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t>Assurance #5</t>
  </si>
  <si>
    <t>Assurance #6</t>
  </si>
  <si>
    <t>Assurance #7</t>
  </si>
  <si>
    <t>Assurance #8</t>
  </si>
  <si>
    <t>Assurance #9</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</si>
  <si>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</si>
  <si>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</si>
  <si>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</si>
  <si>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</si>
  <si>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</si>
  <si>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</si>
  <si>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Title of 1003(a) coordinator provided</t>
  </si>
  <si>
    <t>Email address of 1003(a) coordinator provided</t>
  </si>
  <si>
    <t>Telephone number of 1003(a) coordinator provided</t>
  </si>
  <si>
    <t>CCR registration confirmed by answering "Yes"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</si>
  <si>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</si>
  <si>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</si>
  <si>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</si>
  <si>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</si>
  <si>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</si>
  <si>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</si>
  <si>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</si>
  <si>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</si>
  <si>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</si>
  <si>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</si>
  <si>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</si>
  <si>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</si>
  <si>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</si>
  <si>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</si>
  <si>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</si>
  <si>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family val="2"/>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family val="2"/>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</si>
  <si>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</si>
  <si>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</si>
  <si>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</si>
  <si>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</si>
  <si>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</si>
  <si>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</si>
  <si>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</si>
  <si>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</si>
  <si>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</si>
  <si>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</si>
  <si>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</si>
  <si>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</si>
  <si>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</si>
  <si>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</si>
  <si>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</si>
  <si>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</si>
  <si>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</si>
  <si>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</si>
  <si>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</si>
  <si>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</si>
  <si>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</si>
  <si>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</si>
  <si>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</si>
  <si>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</si>
  <si>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</si>
  <si>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</si>
  <si>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</si>
  <si>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Budget for Proposed Plan for the Use of ANNUAL FFY 2010 ESEA Section 1003(a) School Improvement Funds</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</si>
  <si>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</si>
  <si>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</si>
  <si>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</si>
  <si>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</si>
  <si>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Item to be Purchased</t>
  </si>
  <si>
    <t>Total Dollar Amount from this Funding Source to be Paid for this Item</t>
  </si>
  <si>
    <t>Category 4: Contractual Services</t>
  </si>
  <si>
    <t>Total Amount of Funds to be Paid for Contractual Services</t>
  </si>
  <si>
    <t>Fixed Property Costs</t>
  </si>
  <si>
    <t>Contractual Services</t>
  </si>
  <si>
    <t xml:space="preserve">Other  </t>
  </si>
  <si>
    <t>Total of All Budget Categories</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</si>
  <si>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</si>
  <si>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</si>
  <si>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</si>
  <si>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Tab 4: List each school or campus identified for improvement, corrective action, or restructuring to be served with 1003(a) funds and provide all of the information requested in the chart for each of those schools/campuses.</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</si>
  <si>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</si>
  <si>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</si>
  <si>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</si>
  <si>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</si>
  <si>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</si>
  <si>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</si>
  <si>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</si>
  <si>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</si>
  <si>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</si>
  <si>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Budget Explanations for Proposed Plan for the Use of Annual FFY 2009 ESEA Section 1003(a) School Improvement Funds (Worksheet/Tab 6)</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</si>
  <si>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</si>
  <si>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</si>
  <si>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</si>
  <si>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</si>
  <si>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</si>
  <si>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</si>
  <si>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</si>
  <si>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</si>
  <si>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</si>
  <si>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</si>
  <si>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</si>
  <si>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</si>
  <si>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Capital City Public Charter School</t>
  </si>
  <si>
    <t>Center City Public Charter School</t>
  </si>
  <si>
    <t>Cesar Chavez Public Charter School</t>
  </si>
  <si>
    <t>Children's Studio Public Charter School</t>
  </si>
  <si>
    <t>Community Academy Public Charter School</t>
  </si>
  <si>
    <t>DC Bilingual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</si>
  <si>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</si>
  <si>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</si>
  <si>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</si>
  <si>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</si>
  <si>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</si>
  <si>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</si>
  <si>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</si>
  <si>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</si>
  <si>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</si>
  <si>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</si>
  <si>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</si>
  <si>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</si>
  <si>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</si>
  <si>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</si>
  <si>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</si>
  <si>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</si>
  <si>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</si>
  <si>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</si>
  <si>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Potomac Lighthouse Public Charter School</t>
  </si>
  <si>
    <t>School for the Arts in Learning (SAIL) Public Charter School</t>
  </si>
  <si>
    <t>Tree of Life Public Charter School</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</si>
  <si>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</si>
  <si>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</si>
  <si>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 xml:space="preserve">                Late submissions (received on or after 5:01 P.M. EST of Monday August 15, 2011) will not be considered.                                                                                                                    Applications submitted without successful validation ("Validation" tab) will NOT be accepted.</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</si>
  <si>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</si>
  <si>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</si>
  <si>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</si>
  <si>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</si>
  <si>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Budget for Proposed Plan for the Use of Annual  FFY 2009 ESEA Section 1003(a) School Improvement Funds (Worksheet/Tab 7)</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</si>
  <si>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</si>
  <si>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</si>
  <si>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</si>
  <si>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</si>
  <si>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</si>
  <si>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</si>
  <si>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</si>
  <si>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</si>
  <si>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</si>
  <si>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</si>
  <si>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</si>
  <si>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</si>
  <si>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</si>
  <si>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Part 4: Commitment to Obligate 100% of Annual FFY 2009 1003(a) School Improvement Funds by 09-30-11</t>
  </si>
  <si>
    <t>Part 4: Commitment to Obligate 100% of ARRA FFY 2009 1003(a) School Improvement Funds by 09-30-11</t>
  </si>
  <si>
    <r>
      <rPr>
        <b/>
        <sz val="10"/>
        <rFont val="Calibri"/>
        <family val="2"/>
      </rPr>
      <t xml:space="preserve">School Improvement Status of this   School or Campus FOR SCHOOL YEAR 2010-2011   </t>
    </r>
    <r>
      <rPr>
        <sz val="10"/>
        <rFont val="Calibri"/>
        <family val="2"/>
      </rPr>
      <t xml:space="preserve">                                      (select from drop-down menu)</t>
    </r>
  </si>
  <si>
    <t>First Date of Obligation for FFY10 Annual Funds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</si>
  <si>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</si>
  <si>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</si>
  <si>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</si>
  <si>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</si>
  <si>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</si>
  <si>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</si>
  <si>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Other </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</si>
  <si>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</si>
  <si>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Detail Planned Expenditures </t>
  </si>
  <si>
    <t>Total Dollar Amount to be Paid for this Individual</t>
  </si>
  <si>
    <t xml:space="preserve"> Portion of a Full-Time Equivalent Position (Annual Salary &amp; Benefits) to be Paid                                    </t>
  </si>
  <si>
    <t>Comprehensive Needs Assessment</t>
  </si>
  <si>
    <t>Assurances: The Scholarships for Opportunity and Results (SOAR) Act Grants</t>
  </si>
  <si>
    <t xml:space="preserve">Official Intent to Apply Notification </t>
  </si>
  <si>
    <t>Applicant Organization Name:</t>
  </si>
  <si>
    <t>Applicant Organization Address (Line 1):</t>
  </si>
  <si>
    <t>(Line 2)</t>
  </si>
  <si>
    <t>(Line 3)</t>
  </si>
  <si>
    <t>(Line 4)</t>
  </si>
  <si>
    <t>Applicant Contact Person:</t>
  </si>
  <si>
    <t>--- Phone:</t>
  </si>
  <si>
    <t>--- E-Mail:</t>
  </si>
  <si>
    <t>--- Contact Name:</t>
  </si>
  <si>
    <t>Authorized Representative Name:</t>
  </si>
  <si>
    <t>Authorized Representative Title:</t>
  </si>
  <si>
    <t>Signature:</t>
  </si>
  <si>
    <t>Date:</t>
  </si>
  <si>
    <t>opcsfs.funding@dc.gov</t>
  </si>
  <si>
    <t>Email To:</t>
  </si>
  <si>
    <t>Legal Name of Applicant</t>
  </si>
  <si>
    <t>Mailing Address of Applicant</t>
  </si>
  <si>
    <t>Email Address of Grant Contact</t>
  </si>
  <si>
    <t>Main Telephone Number of Applicant</t>
  </si>
  <si>
    <t>Telephone Number of Grant Contact</t>
  </si>
  <si>
    <t>Applicant Certification</t>
  </si>
  <si>
    <t>Grant Application Information</t>
  </si>
  <si>
    <t xml:space="preserve">     Additionally, I certify that the applicant(s) agrees to all assurances included in the application.</t>
  </si>
  <si>
    <t>Assurance #17</t>
  </si>
  <si>
    <t>Assurance #18</t>
  </si>
  <si>
    <t>Signed Assurances</t>
  </si>
  <si>
    <t>Any Other Significant Information Deemed Necessary by the Applicant</t>
  </si>
  <si>
    <t>Public Charter School</t>
  </si>
  <si>
    <t>Theory of Action</t>
  </si>
  <si>
    <t>Project Description</t>
  </si>
  <si>
    <t>Neg. &amp; Del.</t>
  </si>
  <si>
    <t>Therapeutic Classroom</t>
  </si>
  <si>
    <t xml:space="preserve">The applicant hereby assures the State Education Agency (SEA) that: </t>
  </si>
  <si>
    <t>The applicant will use such fiscal control and fund accounting procedures as will ensure proper disbursement of, and accounting for, federal funds allocated to the applicant, as set forth in all applicable federal and state laws and regulations.</t>
  </si>
  <si>
    <t>The applicant certifies that a collaborative agreement has been established with an eligible partner (school and/or organization).</t>
  </si>
  <si>
    <t>The applicant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</si>
  <si>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applicant recognizes that SEA approval of an application does not relieve the applicant of its responsibility to comply with all applicable requirements.</t>
  </si>
  <si>
    <t>Collaboration Letter</t>
  </si>
  <si>
    <t>Completed Logic Model(s)</t>
  </si>
  <si>
    <t xml:space="preserve">The applicant will submit to OSSE any applicant information that OSSE or the U.S. Department of Education may request for reporting and evaluation purposes in a timely and accurate manner. </t>
  </si>
  <si>
    <t xml:space="preserve">The applicant will submit a brief final report describing the impact on improving school performance and educational outcomes and/or increasing the number of high quality public charter school seats. </t>
  </si>
  <si>
    <t xml:space="preserve">The applicant acknowledges and agrees that the completion of this application, or the approval to fund an application, will not be deemed to be a binding obligation of the OSSE until such time as the Grant Award Notification (GAN) is delivered to the applicant.  </t>
  </si>
  <si>
    <t>The applicant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</si>
  <si>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 xml:space="preserve">The applicant will administer the funds covered by this application in accordance with all applicable statues, regulations, program plans, and applications. </t>
  </si>
  <si>
    <t xml:space="preserve">The applicant will comply with civil rights laws that prohibit discrimination based on race, color, national origin, religion, sex, disability, and age (available at  http://www.ed.gov/policy/gen/leg/recovery/notices/civil-rights.html). </t>
  </si>
  <si>
    <t>For each of the assurances listed below, check the gray box to indicate that, as the authorized representative of the organization receiving these funds, you have read and agree with the assurance.</t>
  </si>
  <si>
    <t>Alignment to the District of Columbia's ESEA Flexibility Waiver</t>
  </si>
  <si>
    <t>Capital Improvements</t>
  </si>
  <si>
    <t xml:space="preserve">The applicant must receive prior written approval from the Office of the State Superintendent of Education (OSSE) before implementing any project changes with respect to the purposes for which the proposed funds are awarded. 
</t>
  </si>
  <si>
    <t>The applicant will retain all records of the financial transactions and accounts relating to the proposed project for a period of five years after the termination of the grant agreement and shall make such records available for inspection and audit as necessary.</t>
  </si>
  <si>
    <t>The applicant assures that 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</si>
  <si>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The applicant certifies that they are in good standing with the District of Columbia.</t>
  </si>
  <si>
    <t>The applicant certifies they are not listed on the District of Columbia "Excluded Parties List."</t>
  </si>
  <si>
    <t>Intent to Apply Form</t>
  </si>
  <si>
    <t>Grant Applications to be Completed:</t>
  </si>
  <si>
    <t>Tab Title</t>
  </si>
  <si>
    <t>Reference: Budget Definitions</t>
  </si>
  <si>
    <t>Directions</t>
  </si>
  <si>
    <t>Contact Information</t>
  </si>
  <si>
    <t>Appendices List</t>
  </si>
  <si>
    <t>Required Appendices: The Scholarships for Opportunity and Results (SOAR) Act Grants</t>
  </si>
  <si>
    <t xml:space="preserve">Please gather each of the required appendices below and check the gray box to indicate that it has been completed. </t>
  </si>
  <si>
    <t>Appendix #1</t>
  </si>
  <si>
    <t>Appendix #2</t>
  </si>
  <si>
    <t>Appendix #3</t>
  </si>
  <si>
    <t>Appendix #4</t>
  </si>
  <si>
    <t>Appendix #5</t>
  </si>
  <si>
    <t>Appendix #6</t>
  </si>
  <si>
    <t>W-9  Form for any entity not currently in the District of Columbia vendor system</t>
  </si>
  <si>
    <t>Explain in detail which strategies, initiatives, and activities summarized on the narrative tab are addressed by specific costs within this budget category.</t>
  </si>
  <si>
    <t>General Supplies, Energy, Books, Library Books, Periodicals, Testing Materials</t>
  </si>
  <si>
    <t>Name of Designee Certifying Application</t>
  </si>
  <si>
    <t xml:space="preserve">Title of Designee Certifying Application </t>
  </si>
  <si>
    <t>Signature of Designee Certifying Application</t>
  </si>
  <si>
    <t>Date of Certification</t>
  </si>
  <si>
    <t>Name of Grant Contact</t>
  </si>
  <si>
    <t>Title of Grant Contact</t>
  </si>
  <si>
    <t>Describe how and why your project will work and provide the strategic thinking behind the change you seek to produce by using an "if, then" statement.  The theory of action must include research and evidence of success.</t>
  </si>
  <si>
    <t>Please describe how this project aligns to Principle one, two, or three from the District of Columbia's ESEA flexibility waiver.  A link to OSSE's waiver can be found here:                     http://osse.dc.gov/release/district-columbia-receives-esea-waiver-approval-us-department-education
Please ensure clear alignment between the proposed project and the waiver principle(s).</t>
  </si>
  <si>
    <t>Brief Description of Job Responsibilities                                                                                                                                                                                                                                    -----------------------------------------------------------------                                                                                                                                                                                                                   (up to 100 characters sufficient to demonstrate that the responsibilities align with allowable school improvement activities described in the applicant's narrative)</t>
  </si>
  <si>
    <t>Brief Description of Purpose of Purchase                                                                                                                                                                                                                                   -----------------------------------------------------------------                                                                                                                                                                                                                   (up to 100 characters sufficient to demonstrate that the purchase aligns with allowable activities described in the applicant's narrative)</t>
  </si>
  <si>
    <t>Assurances</t>
  </si>
  <si>
    <t>Logic Model Template</t>
  </si>
  <si>
    <t>Assurance #19</t>
  </si>
  <si>
    <t>Alternate Applicant Contact</t>
  </si>
  <si>
    <t>Applicant Identification</t>
  </si>
  <si>
    <t>Federal Fiscal Year 2013</t>
  </si>
  <si>
    <r>
      <t xml:space="preserve">Submit BOTH the completed Excel workbook AND a signed, scanned copy of </t>
    </r>
    <r>
      <rPr>
        <b/>
        <u/>
        <sz val="14"/>
        <color indexed="10"/>
        <rFont val="Arial"/>
        <family val="2"/>
      </rPr>
      <t>signature tab</t>
    </r>
    <r>
      <rPr>
        <b/>
        <sz val="14"/>
        <color indexed="10"/>
        <rFont val="Arial"/>
        <family val="2"/>
      </rPr>
      <t xml:space="preserve"> to </t>
    </r>
    <r>
      <rPr>
        <b/>
        <i/>
        <u/>
        <sz val="14"/>
        <color indexed="10"/>
        <rFont val="Arial"/>
        <family val="2"/>
      </rPr>
      <t>OPCSFS.FUNDING@DC.GOV</t>
    </r>
    <r>
      <rPr>
        <b/>
        <sz val="14"/>
        <color indexed="10"/>
        <rFont val="Arial"/>
        <family val="2"/>
      </rPr>
      <t xml:space="preserve"> within the established timeline.                                                                                                </t>
    </r>
  </si>
  <si>
    <t>Applicant must complete at least two (2) logic models.</t>
  </si>
  <si>
    <r>
      <t xml:space="preserve">Program Category            </t>
    </r>
    <r>
      <rPr>
        <sz val="10"/>
        <rFont val="Arial"/>
        <family val="2"/>
      </rPr>
      <t>(select from     drop-down menu)</t>
    </r>
  </si>
  <si>
    <r>
      <t>Collaborating Organization (</t>
    </r>
    <r>
      <rPr>
        <b/>
        <sz val="8"/>
        <color rgb="FFFF0000"/>
        <rFont val="Arial"/>
        <family val="2"/>
      </rPr>
      <t>if applicable</t>
    </r>
    <r>
      <rPr>
        <b/>
        <sz val="12"/>
        <color theme="1"/>
        <rFont val="Arial"/>
        <family val="2"/>
      </rPr>
      <t>):</t>
    </r>
  </si>
  <si>
    <r>
      <t xml:space="preserve">INSTRUCTION
</t>
    </r>
    <r>
      <rPr>
        <sz val="10"/>
        <rFont val="Arial"/>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</si>
  <si>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r>
      <t xml:space="preserve">SUPPORT SERVICES
</t>
    </r>
    <r>
      <rPr>
        <sz val="10"/>
        <rFont val="Arial"/>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</si>
  <si>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r>
      <t xml:space="preserve">ADMINISTRATIVE COSTS
</t>
    </r>
    <r>
      <rPr>
        <sz val="10"/>
        <rFont val="Arial"/>
        <family val="2"/>
      </rPr>
      <t xml:space="preserve">The activities concerned with establishing and administering policy for operating the LEA or with handling the overall administrative responsibilities for a school and program.
</t>
    </r>
  </si>
  <si>
    <r>
      <t xml:space="preserve">OPERATIONS AND MAINTENANCE
</t>
    </r>
    <r>
      <rPr>
        <sz val="10"/>
        <rFont val="Arial"/>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</si>
  <si>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
        <rFont val="Arial"/>
        <family val="2"/>
      </rPr>
      <t>Those activities concerned with conveying students to and from school as part of the School Choice requirements for schools in School Improvement.</t>
    </r>
  </si>
  <si>
    <t>What do you contribute?</t>
  </si>
  <si>
    <t>What are you going to do?</t>
  </si>
  <si>
    <t>What do you want at the end of the day?</t>
  </si>
  <si>
    <t>Performance Measures</t>
  </si>
  <si>
    <t>What will show you’re getting there?</t>
  </si>
  <si>
    <t>Immediate</t>
  </si>
  <si>
    <t>Within one year of project completion</t>
  </si>
  <si>
    <t>After one year of project completion</t>
  </si>
  <si>
    <t>Short Term Outcomes</t>
  </si>
  <si>
    <t>Medium Term Outcomes</t>
  </si>
  <si>
    <t>Long Term Outcomes</t>
  </si>
  <si>
    <t>Outputs</t>
  </si>
  <si>
    <t>Measurement Tool</t>
  </si>
  <si>
    <t>Inputs</t>
  </si>
  <si>
    <t>Activities/Timeline (Please provide completion dates for each activity)</t>
  </si>
  <si>
    <t>Comprehensive Data Summary</t>
  </si>
  <si>
    <t>Academic Data</t>
  </si>
  <si>
    <t>Project Data</t>
  </si>
  <si>
    <t>Please describe the current status of the project and its current level of completion.</t>
  </si>
  <si>
    <t>Describe the steps taken to turn the school into a community anchor.</t>
  </si>
  <si>
    <t>The Scholarships for Opportunity and Results (SOAR) Act Competition for Investing in Public Facilities</t>
  </si>
  <si>
    <t>Public Facilities: Needs Assessment and Narrative</t>
  </si>
  <si>
    <t>Public Facilities: Itemized Expenditure List</t>
  </si>
  <si>
    <t>Public Facilities: Budget</t>
  </si>
  <si>
    <t>Investing in Public Facilities</t>
  </si>
  <si>
    <t>In the cell below, please indicate the amount you are requesting from OSSE for the individual grant.</t>
  </si>
  <si>
    <t>Needs Assessment and Narrative for Public Facilities</t>
  </si>
  <si>
    <r>
      <t xml:space="preserve">Use this section to substantiate the need for the proposed project. </t>
    </r>
    <r>
      <rPr>
        <b/>
        <sz val="11"/>
        <rFont val="Arial"/>
        <family val="2"/>
      </rPr>
      <t>Link the need for the project using the data on the previous tab.</t>
    </r>
    <r>
      <rPr>
        <sz val="11"/>
        <rFont val="Arial"/>
        <family val="2"/>
      </rPr>
      <t xml:space="preserve"> Clearly describe your facility needs and options, and how this specific project will add to providing high-quality education to students in high-need areas. Provide any research and evidence that will justify the need for the project.</t>
    </r>
  </si>
  <si>
    <t>Partnership Collaboration</t>
  </si>
  <si>
    <t>Explain who the applicant plans to partner with to implement the project above. This may be the construction company, architectural firms, etc.</t>
  </si>
  <si>
    <t>Category 1: Hard Costs</t>
  </si>
  <si>
    <t xml:space="preserve">Category 2: Soft Costs:                                                                                                                                                                                                                                                                                                                                                                                </t>
  </si>
  <si>
    <t>Category 3: Salaries and Benefits</t>
  </si>
  <si>
    <t>Category 5: Other</t>
  </si>
  <si>
    <t>Budget for Public Facilities</t>
  </si>
  <si>
    <t>Hard Costs</t>
  </si>
  <si>
    <t>Soft Costs</t>
  </si>
  <si>
    <t xml:space="preserve">Sources and Uses </t>
  </si>
  <si>
    <t>Please provide information as to the Project Sources and Uses in the table below. Total Sources should equal Total Uses.</t>
  </si>
  <si>
    <t>Sources</t>
  </si>
  <si>
    <t>Senior Debt</t>
  </si>
  <si>
    <t>OSSE Sub</t>
  </si>
  <si>
    <t>Other Sub</t>
  </si>
  <si>
    <t>Public Facility Grant</t>
  </si>
  <si>
    <t>Borrower Equity</t>
  </si>
  <si>
    <t>Other: ____________</t>
  </si>
  <si>
    <t>Total Sources</t>
  </si>
  <si>
    <t>Uses</t>
  </si>
  <si>
    <t>Site work</t>
  </si>
  <si>
    <t>Rehab Construction</t>
  </si>
  <si>
    <t>Builder Overhead &amp; Profit</t>
  </si>
  <si>
    <t>Environmental / Leed</t>
  </si>
  <si>
    <t>Hard Cost Contingency</t>
  </si>
  <si>
    <t>Architect</t>
  </si>
  <si>
    <t>Civil</t>
  </si>
  <si>
    <t>Environmental</t>
  </si>
  <si>
    <t>Inspection</t>
  </si>
  <si>
    <t>Real Estate Tax</t>
  </si>
  <si>
    <t>Construction Insurance</t>
  </si>
  <si>
    <t>Legal Costs</t>
  </si>
  <si>
    <t>Security</t>
  </si>
  <si>
    <t>Utilities During Construction</t>
  </si>
  <si>
    <t>Permits</t>
  </si>
  <si>
    <t>Lender Fees &amp; Other Legal</t>
  </si>
  <si>
    <t>Tax Credit Transaction Costs</t>
  </si>
  <si>
    <t>Recordation</t>
  </si>
  <si>
    <t>Interest During Construction</t>
  </si>
  <si>
    <t>Development Fee</t>
  </si>
  <si>
    <t>Leasing Commission</t>
  </si>
  <si>
    <t>Management Fee</t>
  </si>
  <si>
    <t>Soft Cost Contingency</t>
  </si>
  <si>
    <t>Total Uses</t>
  </si>
  <si>
    <r>
      <t xml:space="preserve">Program Category            </t>
    </r>
    <r>
      <rPr>
        <sz val="10"/>
        <rFont val="Arial"/>
        <family val="2"/>
      </rPr>
      <t>(select from drop-down menu)</t>
    </r>
  </si>
  <si>
    <t>Total Amount to be Paid for Hard Costs</t>
  </si>
  <si>
    <t>Total Amount of Funds to be Paid for Other</t>
  </si>
  <si>
    <t>Total Amount of Funds to be Paid for Salaries and Benefits</t>
  </si>
  <si>
    <t>Total Amount of Funds to be Paid for Soft Costs</t>
  </si>
  <si>
    <t>Investing in Public Facilities Projects</t>
  </si>
  <si>
    <t>Appendix #7</t>
  </si>
  <si>
    <t>Appendix #8</t>
  </si>
  <si>
    <t>Appendix #9</t>
  </si>
  <si>
    <t>Executed Lease/Purchase Agreements</t>
  </si>
  <si>
    <t>Senior Lender and/or Subordinated Lender Commitment Letter or Term Sheet</t>
  </si>
  <si>
    <t>Audited Financial Statements for FY12 and FY13</t>
  </si>
  <si>
    <t>Architectural Plans/Surveys/Appraisals</t>
  </si>
  <si>
    <t>General Contractor's Detailed Construction Budget</t>
  </si>
  <si>
    <t>Appendix #10</t>
  </si>
  <si>
    <t xml:space="preserve">The applicant certifies that they have obtained pre-approval from the Public Charter School Board for opening of a new campus. </t>
  </si>
  <si>
    <t>Total</t>
  </si>
  <si>
    <t>Economically Disadvantaged</t>
  </si>
  <si>
    <t>English Language Learners</t>
  </si>
  <si>
    <t>Special Education</t>
  </si>
  <si>
    <t>African American</t>
  </si>
  <si>
    <t>Asian</t>
  </si>
  <si>
    <t>Hispanic</t>
  </si>
  <si>
    <t>White</t>
  </si>
  <si>
    <t>Female</t>
  </si>
  <si>
    <t>Male</t>
  </si>
  <si>
    <t>Attendance Narrative:</t>
  </si>
  <si>
    <t>Reading Proficiency Narrative:</t>
  </si>
  <si>
    <t>Mathematics Proficiency Narrative:</t>
  </si>
  <si>
    <t>Currently Enrolled</t>
  </si>
  <si>
    <t>Total New Seats</t>
  </si>
  <si>
    <t>New PreK3-PreK4 Seats</t>
  </si>
  <si>
    <t>New Elementary Seats</t>
  </si>
  <si>
    <t>New Middle Seats</t>
  </si>
  <si>
    <t>Provide the school's most recent DC CAS proficiency rates in reading and provide a breakdown by subgroup (highlighted in yellow). Also provide an overall narrative about the rates provided including changes from the prior year.</t>
  </si>
  <si>
    <t>Graduation Rate Narrative:</t>
  </si>
  <si>
    <t>Application Release Date: January 3, 2014</t>
  </si>
  <si>
    <t>Application Submission Deadline: January 31, 2014 by 5:00pm</t>
  </si>
  <si>
    <t xml:space="preserve">The public facilities grant is designed to provide public charter schools with funds specifically to renovate former DCPS (or other District-owned) facilities that are slated to be released by the District for lease by public charter schools. Use the sections below to provide a comprehensive picture of the school/LEA using data. This data will be tracked throughout the life of the grant to determine if objectives were met.
</t>
  </si>
  <si>
    <t>List the student attendance rates and breakdown by grades and subgroups.  Also provide an overall narrative about the rates.</t>
  </si>
  <si>
    <t>Please list the teacher retention rates at the school. Also provide a narrative about the rates.</t>
  </si>
  <si>
    <t>Teacher Retention Rates:</t>
  </si>
  <si>
    <t>Please list the graduation rates for your school and a breakdown by subgroups. (if applicable). Also provide an overall narrative about the rates.</t>
  </si>
  <si>
    <t>New High School Seats</t>
  </si>
  <si>
    <t>How many students are currently enrolled? How many new seats will be created with this project? Detail if they will be elementary, middle, high school, etc. and provide a narrative explanation.</t>
  </si>
  <si>
    <t>Current and anticipated enrollment narrative:</t>
  </si>
  <si>
    <t>Please detail the anticipated student enrollment. Please breakdown by anticipated subgroups and provide a narrative explanation.</t>
  </si>
  <si>
    <t>Anticipated student enrollment narrative:</t>
  </si>
  <si>
    <t>In what Ward will this project take place? What neighborhood cluster?</t>
  </si>
  <si>
    <t xml:space="preserve">The applicant should conduct a comprehensive needs assessment that justifies the need for project. Be sure to link the data on the comprehensive data tab with the rationale for the project. This tab should provide narrative that clearly demonstrates that the proposed project will address the need at the LEA. </t>
  </si>
  <si>
    <t xml:space="preserve">Provide a detailed project description. Describe why the proposed site is suitable as an educational facility in terms of location, demographics and targeted student body, quality of the building, space utilization, and affordability. Indicate the cluster in which the building is located. Describe the condition of the proposed location and the renovations/reconstruction needed for it to be occupied by the school. Provide the projected cost per square feet and cost per student. Assess the facility’s ability to handle enrollment growth. Describe the type and term of site control. Provide a project timeline from conception to completion. List the project team members. Explain how capacity to carry out the project is demonstrated. Confirm whether the applicant has previously been awarded any other OSSE Facility Grants for this particular location. If yes, please provide grant name, purpose/location and amount awarded. </t>
  </si>
  <si>
    <t xml:space="preserve">Please provide the Performance Management Framework score (%) and Accountability Plan targets met (%) as outlined in the Performance Management Report. </t>
  </si>
  <si>
    <t>Current PMF score and targets met:</t>
  </si>
  <si>
    <t>Provide a link between the narrative of the applicant's plan for the use of funds and the budget for the use of these funds by giving explanations below for all information included in the budget for each respective budget category.</t>
  </si>
  <si>
    <t>Complete the Intent to Apply form, signed by an authorized signer, and submit to OSSE via email (opcsfs.funding@dc.gov) by 5:00pm on January 14, 2014.</t>
  </si>
  <si>
    <t xml:space="preserve">The applicant  will expend all funds by two years from the award date. The applicant assures timely (at least quarterly) submissions of reimbursement workbooks.                                                                                                                                                                                                        </t>
  </si>
  <si>
    <t>The applicant will comply with activities necessary to carry out a mandated evaluation of the Opportunity Scholarship Program, as specified in Section 3011(a)(1).</t>
  </si>
  <si>
    <r>
      <t xml:space="preserve">Applicant </t>
    </r>
    <r>
      <rPr>
        <sz val="10"/>
        <rFont val="Arial"/>
        <family val="2"/>
      </rPr>
      <t>will comply with all school and LEA requirements of the Statewide Accountability Plan, including, but not limited to: implementation of school turnaround plans and interventions; development and implementation of teacher and leader evaluation systems; annually administer the DC CAS and/or DC CAS Alt (as applicable) to its students in conformance with OSSE test integrity protocols.</t>
    </r>
  </si>
  <si>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</si>
  <si>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Provide the school's most recent DC CAS proficiency rates in mathematics and provide a breakdown by subgroup (highlighted in yellow). Also provide an overall narrative about the rates provided including changes from the prior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</si>
</sst>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43" formatCode="_(* #,##0.00_);_(* \(#,##0.00\);_(* &quot;-&quot;??_);_(@_)"/>
    <numFmt numFmtId="164" formatCode="_(* #,##0_);_(* \(#,##0\);_(* &quot;-&quot;??_);_(@_)"/>
  </numFmts>
  <fonts count="73" x14ac:knownFonts="1">
    <font>
      <sz val="10"/>
      <name val="Calibri"/>
    </font>
    <font>
      <sz val="11"/>
      <color theme="1"/>
      <name val="Calibri"/>
      <family val="2"/>
      <scheme val="minor"/>
    </font>
    <font>
      <sz val="11"/>
      <color theme="1"/>
      <name val="Calibri"/>
      <family val="2"/>
      <scheme val="minor"/>
    </font>
    <font>
      <sz val="10"/>
      <name val="Calibri"/>
      <family val="2"/>
    </font>
    <font>
      <b/>
      <sz val="10"/>
      <name val="Calibri"/>
      <family val="2"/>
    </font>
    <font>
      <b/>
      <sz val="12"/>
      <name val="Calibri"/>
      <family val="2"/>
    </font>
    <font>
      <b/>
      <sz val="11"/>
      <name val="Calibri"/>
      <family val="2"/>
    </font>
    <font>
      <sz val="10"/>
      <name val="Calibri"/>
      <family val="2"/>
    </font>
    <font>
      <sz val="8"/>
      <name val="Calibri"/>
      <family val="2"/>
    </font>
    <font>
      <sz val="11"/>
      <name val="Calibri"/>
      <family val="2"/>
    </font>
    <font>
      <sz val="8"/>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amily val="2"/>
    </font>
    <font>
      <b/>
      <sz val="14"/>
      <color indexed="9"/>
      <name val="Calibri"/>
      <family val="2"/>
    </font>
    <font>
      <sz val="8"/>
      <name val="Calibri"/>
      <family val="2"/>
    </font>
    <font>
      <sz val="12"/>
      <name val="Calibri"/>
      <family val="2"/>
    </font>
    <font>
      <b/>
      <sz val="20"/>
      <color indexed="10"/>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sz val="11"/>
      <color indexed="8"/>
      <name val="Calibri"/>
      <family val="2"/>
    </font>
    <font>
      <sz val="8"/>
      <name val="Verdana"/>
      <family val="2"/>
    </font>
    <font>
      <sz val="12"/>
      <color theme="1"/>
      <name val="Calibri"/>
      <family val="2"/>
      <scheme val="minor"/>
    </font>
    <font>
      <sz val="10"/>
      <name val="Calibri"/>
      <family val="2"/>
    </font>
    <font>
      <u/>
      <sz val="10"/>
      <color indexed="12"/>
      <name val="Arial"/>
      <family val="2"/>
    </font>
    <font>
      <u/>
      <sz val="11"/>
      <color theme="10"/>
      <name val="Calibri"/>
      <family val="2"/>
    </font>
    <font>
      <i/>
      <sz val="9"/>
      <name val="Arial"/>
      <family val="2"/>
    </font>
    <font>
      <u/>
      <sz val="8.5"/>
      <color theme="10"/>
      <name val="Calibri"/>
      <family val="2"/>
    </font>
    <font>
      <b/>
      <sz val="18"/>
      <color indexed="9"/>
      <name val="Arial"/>
      <family val="2"/>
    </font>
    <font>
      <b/>
      <sz val="16"/>
      <color theme="0"/>
      <name val="Arial"/>
      <family val="2"/>
    </font>
    <font>
      <b/>
      <sz val="11"/>
      <name val="Arial"/>
      <family val="2"/>
    </font>
    <font>
      <b/>
      <sz val="11"/>
      <color indexed="9"/>
      <name val="Arial"/>
      <family val="2"/>
    </font>
    <font>
      <b/>
      <sz val="16"/>
      <color indexed="9"/>
      <name val="Arial"/>
      <family val="2"/>
    </font>
    <font>
      <b/>
      <sz val="14"/>
      <name val="Arial"/>
      <family val="2"/>
    </font>
    <font>
      <sz val="14"/>
      <name val="Arial"/>
      <family val="2"/>
    </font>
    <font>
      <b/>
      <sz val="14"/>
      <color indexed="10"/>
      <name val="Arial"/>
      <family val="2"/>
    </font>
    <font>
      <b/>
      <u/>
      <sz val="14"/>
      <color indexed="10"/>
      <name val="Arial"/>
      <family val="2"/>
    </font>
    <font>
      <b/>
      <i/>
      <u/>
      <sz val="14"/>
      <color indexed="10"/>
      <name val="Arial"/>
      <family val="2"/>
    </font>
    <font>
      <b/>
      <sz val="10"/>
      <color indexed="10"/>
      <name val="Arial"/>
      <family val="2"/>
    </font>
    <font>
      <b/>
      <sz val="16"/>
      <name val="Arial"/>
      <family val="2"/>
    </font>
    <font>
      <b/>
      <sz val="12"/>
      <name val="Arial"/>
      <family val="2"/>
    </font>
    <font>
      <sz val="11"/>
      <name val="Arial"/>
      <family val="2"/>
    </font>
    <font>
      <u/>
      <sz val="11"/>
      <color indexed="12"/>
      <name val="Arial"/>
      <family val="2"/>
    </font>
    <font>
      <b/>
      <sz val="18"/>
      <name val="Arial"/>
      <family val="2"/>
    </font>
    <font>
      <b/>
      <sz val="10"/>
      <color indexed="8"/>
      <name val="Arial"/>
      <family val="2"/>
    </font>
    <font>
      <sz val="10"/>
      <color indexed="8"/>
      <name val="Arial"/>
      <family val="2"/>
    </font>
    <font>
      <b/>
      <i/>
      <sz val="11"/>
      <name val="Arial"/>
      <family val="2"/>
    </font>
    <font>
      <sz val="11"/>
      <color indexed="8"/>
      <name val="Arial"/>
      <family val="2"/>
    </font>
    <font>
      <sz val="10"/>
      <color theme="1"/>
      <name val="Arial"/>
      <family val="2"/>
    </font>
    <font>
      <b/>
      <sz val="14"/>
      <color theme="0"/>
      <name val="Arial"/>
      <family val="2"/>
    </font>
    <font>
      <sz val="11"/>
      <color theme="1"/>
      <name val="Arial"/>
      <family val="2"/>
    </font>
    <font>
      <b/>
      <sz val="12"/>
      <color theme="1"/>
      <name val="Arial"/>
      <family val="2"/>
    </font>
    <font>
      <i/>
      <u/>
      <sz val="12"/>
      <color rgb="FF0000FF"/>
      <name val="Arial"/>
      <family val="2"/>
    </font>
    <font>
      <sz val="12"/>
      <color theme="1"/>
      <name val="Arial"/>
      <family val="2"/>
    </font>
    <font>
      <sz val="12"/>
      <color rgb="FF0000FF"/>
      <name val="Arial"/>
      <family val="2"/>
    </font>
    <font>
      <b/>
      <sz val="8"/>
      <color rgb="FFFF0000"/>
      <name val="Arial"/>
      <family val="2"/>
    </font>
    <font>
      <sz val="11"/>
      <color rgb="FF0000FF"/>
      <name val="Arial"/>
      <family val="2"/>
    </font>
    <font>
      <i/>
      <sz val="11"/>
      <name val="Arial"/>
      <family val="2"/>
    </font>
    <font>
      <sz val="8"/>
      <name val="Arial"/>
      <family val="2"/>
    </font>
    <font>
      <b/>
      <sz val="9"/>
      <name val="Arial"/>
      <family val="2"/>
    </font>
    <font>
      <b/>
      <sz val="11"/>
      <color theme="0"/>
      <name val="Arial"/>
      <family val="2"/>
    </font>
    <font>
      <sz val="11"/>
      <color rgb="FF3333FF"/>
      <name val="Arial"/>
      <family val="2"/>
    </font>
    <font>
      <sz val="10"/>
      <color rgb="FF0000FF"/>
      <name val="Arial"/>
      <family val="2"/>
    </font>
  </fonts>
  <fills count="28">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26"/>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3399"/>
        <bgColor indexed="64"/>
      </patternFill>
    </fill>
    <fill>
      <patternFill patternType="solid">
        <fgColor theme="0"/>
        <bgColor indexed="64"/>
      </patternFill>
    </fill>
    <fill>
      <patternFill patternType="solid">
        <fgColor theme="0" tint="-0.14996795556505021"/>
        <bgColor indexed="64"/>
      </patternFill>
    </fill>
    <fill>
      <patternFill patternType="solid">
        <fgColor rgb="FFF2F2F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9900"/>
        <bgColor indexed="64"/>
      </patternFill>
    </fill>
    <fill>
      <patternFill patternType="solid">
        <fgColor theme="0" tint="-0.249977111117893"/>
        <bgColor indexed="64"/>
      </patternFill>
    </fill>
    <fill>
      <patternFill patternType="solid">
        <fgColor rgb="FFFFFF0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top style="medium">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right style="thick">
        <color indexed="8"/>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ck">
        <color indexed="64"/>
      </right>
      <top style="medium">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thin">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style="medium">
        <color indexed="64"/>
      </left>
      <right style="thick">
        <color indexed="64"/>
      </right>
      <top style="medium">
        <color indexed="64"/>
      </top>
      <bottom/>
      <diagonal/>
    </border>
    <border>
      <left style="thick">
        <color indexed="64"/>
      </left>
      <right/>
      <top style="medium">
        <color indexed="64"/>
      </top>
      <bottom style="thin">
        <color indexed="64"/>
      </bottom>
      <diagonal/>
    </border>
    <border>
      <left/>
      <right style="thick">
        <color indexed="64"/>
      </right>
      <top style="thin">
        <color indexed="64"/>
      </top>
      <bottom style="medium">
        <color indexed="64"/>
      </bottom>
      <diagonal/>
    </border>
  </borders>
  <cellStyleXfs count="33">
    <xf numFmtId="0" fontId="0" fillId="0" borderId="0"/>
    <xf numFmtId="44" fontId="3" fillId="0" borderId="0" applyFont="0" applyFill="0" applyBorder="0" applyAlignment="0" applyProtection="0"/>
    <xf numFmtId="44" fontId="3" fillId="0" borderId="0" applyFont="0" applyFill="0" applyBorder="0" applyAlignment="0" applyProtection="0"/>
    <xf numFmtId="0" fontId="11" fillId="0" borderId="0" applyNumberFormat="0" applyFill="0" applyBorder="0" applyAlignment="0" applyProtection="0">
      <alignment vertical="top"/>
      <protection locked="0"/>
    </xf>
    <xf numFmtId="0" fontId="20" fillId="0" borderId="0"/>
    <xf numFmtId="0" fontId="3" fillId="0" borderId="0"/>
    <xf numFmtId="9" fontId="3" fillId="0" borderId="0" applyFont="0" applyFill="0" applyBorder="0" applyAlignment="0" applyProtection="0"/>
    <xf numFmtId="0" fontId="11" fillId="0" borderId="0" applyNumberFormat="0" applyFill="0" applyBorder="0" applyAlignment="0" applyProtection="0">
      <alignment vertical="top"/>
      <protection locked="0"/>
    </xf>
    <xf numFmtId="0" fontId="33"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0" fillId="0" borderId="0"/>
    <xf numFmtId="0" fontId="2" fillId="0" borderId="0"/>
    <xf numFmtId="0" fontId="32"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0" fontId="35" fillId="0" borderId="0" applyNumberFormat="0" applyFill="0" applyBorder="0" applyAlignment="0" applyProtection="0">
      <alignment vertical="top"/>
      <protection locked="0"/>
    </xf>
    <xf numFmtId="0" fontId="2" fillId="0" borderId="0"/>
    <xf numFmtId="0" fontId="20" fillId="0" borderId="0"/>
    <xf numFmtId="4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 fillId="0" borderId="0"/>
    <xf numFmtId="0" fontId="37" fillId="0" borderId="0" applyNumberFormat="0" applyFill="0" applyBorder="0" applyAlignment="0" applyProtection="0">
      <alignment vertical="top"/>
      <protection locked="0"/>
    </xf>
  </cellStyleXfs>
  <cellXfs count="973">
    <xf numFmtId="0" fontId="0" fillId="0" borderId="0" xfId="0"/>
    <xf numFmtId="0" fontId="0" fillId="0" borderId="1" xfId="0" applyBorder="1" applyAlignment="1">
      <alignment horizontal="center"/>
    </xf>
    <xf numFmtId="0" fontId="7" fillId="0" borderId="0" xfId="0" applyFont="1"/>
    <xf numFmtId="0" fontId="7" fillId="0" borderId="0" xfId="0" applyFont="1" applyProtection="1"/>
    <xf numFmtId="0" fontId="3" fillId="0" borderId="0" xfId="0" applyFont="1"/>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5" applyFill="1" applyAlignment="1" applyProtection="1">
      <alignment wrapText="1"/>
    </xf>
    <xf numFmtId="0" fontId="3" fillId="0" borderId="0" xfId="5" applyBorder="1" applyAlignment="1" applyProtection="1">
      <alignment wrapText="1"/>
    </xf>
    <xf numFmtId="0" fontId="3" fillId="0" borderId="0" xfId="5" applyAlignment="1" applyProtection="1">
      <alignment wrapText="1"/>
    </xf>
    <xf numFmtId="0" fontId="4" fillId="0" borderId="0" xfId="5" applyFont="1" applyAlignment="1" applyProtection="1">
      <alignment horizontal="center" wrapText="1"/>
    </xf>
    <xf numFmtId="0" fontId="4" fillId="2" borderId="1" xfId="5" applyFont="1" applyFill="1" applyBorder="1" applyAlignment="1" applyProtection="1">
      <alignment horizontal="center" shrinkToFit="1"/>
    </xf>
    <xf numFmtId="0" fontId="3" fillId="0" borderId="0" xfId="0" applyFont="1" applyProtection="1"/>
    <xf numFmtId="0" fontId="7" fillId="2" borderId="0" xfId="0" applyFont="1" applyFill="1" applyBorder="1" applyProtection="1"/>
    <xf numFmtId="0" fontId="7" fillId="2" borderId="1" xfId="0" applyFont="1" applyFill="1" applyBorder="1" applyAlignment="1" applyProtection="1">
      <alignment vertical="top" wrapText="1" shrinkToFit="1"/>
      <protection locked="0"/>
    </xf>
    <xf numFmtId="0" fontId="7" fillId="2" borderId="7" xfId="0" applyFont="1" applyFill="1" applyBorder="1" applyAlignment="1" applyProtection="1">
      <alignment shrinkToFit="1"/>
    </xf>
    <xf numFmtId="0" fontId="7" fillId="2" borderId="8" xfId="0" applyFont="1" applyFill="1" applyBorder="1" applyAlignment="1" applyProtection="1">
      <alignment shrinkToFit="1"/>
    </xf>
    <xf numFmtId="0" fontId="7" fillId="2" borderId="9" xfId="0" applyFont="1" applyFill="1" applyBorder="1" applyAlignment="1" applyProtection="1">
      <alignment shrinkToFit="1"/>
    </xf>
    <xf numFmtId="0" fontId="7" fillId="2" borderId="10" xfId="0" applyFont="1" applyFill="1" applyBorder="1" applyAlignment="1" applyProtection="1">
      <alignment shrinkToFit="1"/>
    </xf>
    <xf numFmtId="0" fontId="7" fillId="0" borderId="0" xfId="0" applyFont="1" applyBorder="1" applyAlignment="1" applyProtection="1">
      <alignment shrinkToFit="1"/>
    </xf>
    <xf numFmtId="0" fontId="5" fillId="2" borderId="0" xfId="0" applyFont="1" applyFill="1" applyBorder="1" applyAlignment="1" applyProtection="1">
      <alignment wrapText="1" shrinkToFit="1"/>
    </xf>
    <xf numFmtId="0" fontId="13" fillId="2" borderId="0" xfId="0" applyFont="1" applyFill="1" applyBorder="1" applyAlignment="1" applyProtection="1">
      <alignment wrapText="1" shrinkToFit="1"/>
    </xf>
    <xf numFmtId="0" fontId="13" fillId="2" borderId="11" xfId="0" applyFont="1" applyFill="1" applyBorder="1" applyAlignment="1" applyProtection="1">
      <alignment wrapText="1" shrinkToFit="1"/>
    </xf>
    <xf numFmtId="0" fontId="8" fillId="2" borderId="10" xfId="0" applyFont="1" applyFill="1" applyBorder="1" applyAlignment="1" applyProtection="1">
      <alignment horizontal="center" shrinkToFit="1"/>
    </xf>
    <xf numFmtId="0" fontId="7" fillId="2" borderId="0" xfId="0" applyFont="1" applyFill="1" applyBorder="1" applyAlignment="1" applyProtection="1">
      <alignment shrinkToFit="1"/>
    </xf>
    <xf numFmtId="0" fontId="3" fillId="2" borderId="0" xfId="0" applyFont="1" applyFill="1" applyBorder="1" applyAlignment="1" applyProtection="1">
      <alignment wrapText="1" shrinkToFit="1"/>
    </xf>
    <xf numFmtId="0" fontId="7" fillId="2" borderId="0" xfId="0" applyFont="1" applyFill="1" applyBorder="1" applyAlignment="1" applyProtection="1">
      <alignment horizontal="center" shrinkToFit="1"/>
    </xf>
    <xf numFmtId="0" fontId="7" fillId="2" borderId="11" xfId="0" applyFont="1" applyFill="1" applyBorder="1" applyAlignment="1" applyProtection="1">
      <alignment shrinkToFit="1"/>
    </xf>
    <xf numFmtId="0" fontId="8" fillId="2" borderId="0" xfId="0" applyFont="1" applyFill="1" applyBorder="1" applyAlignment="1" applyProtection="1">
      <alignment horizontal="center" shrinkToFit="1"/>
    </xf>
    <xf numFmtId="0" fontId="3" fillId="2" borderId="11" xfId="0" applyFont="1" applyFill="1" applyBorder="1" applyAlignment="1" applyProtection="1">
      <alignment wrapText="1" shrinkToFit="1"/>
    </xf>
    <xf numFmtId="0" fontId="7" fillId="2" borderId="0" xfId="0" applyFont="1" applyFill="1" applyBorder="1" applyAlignment="1" applyProtection="1">
      <alignment horizontal="left" wrapText="1" shrinkToFit="1"/>
    </xf>
    <xf numFmtId="0" fontId="7" fillId="2" borderId="11" xfId="0" applyFont="1" applyFill="1" applyBorder="1" applyAlignment="1" applyProtection="1">
      <alignment horizontal="left" wrapText="1" shrinkToFit="1"/>
    </xf>
    <xf numFmtId="0" fontId="14" fillId="2" borderId="0" xfId="0" applyFont="1" applyFill="1" applyBorder="1" applyAlignment="1" applyProtection="1">
      <alignment horizontal="left" shrinkToFit="1"/>
    </xf>
    <xf numFmtId="0" fontId="15" fillId="2" borderId="0" xfId="0" applyNumberFormat="1" applyFont="1" applyFill="1" applyBorder="1" applyAlignment="1" applyProtection="1">
      <alignment wrapText="1" shrinkToFit="1"/>
    </xf>
    <xf numFmtId="0" fontId="15" fillId="2" borderId="11" xfId="0" applyNumberFormat="1" applyFont="1" applyFill="1" applyBorder="1" applyAlignment="1" applyProtection="1">
      <alignment wrapText="1" shrinkToFit="1"/>
    </xf>
    <xf numFmtId="0" fontId="15" fillId="2" borderId="0" xfId="0" applyFont="1" applyFill="1" applyBorder="1" applyAlignment="1" applyProtection="1">
      <alignment wrapText="1" shrinkToFit="1"/>
    </xf>
    <xf numFmtId="0" fontId="15" fillId="2" borderId="11" xfId="0" applyFont="1" applyFill="1" applyBorder="1" applyAlignment="1" applyProtection="1">
      <alignment wrapText="1" shrinkToFit="1"/>
    </xf>
    <xf numFmtId="0" fontId="8" fillId="2" borderId="10"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1" xfId="0" applyFont="1" applyFill="1" applyBorder="1" applyProtection="1"/>
    <xf numFmtId="0" fontId="7" fillId="2" borderId="0" xfId="0" applyFont="1" applyFill="1" applyBorder="1" applyAlignment="1" applyProtection="1">
      <alignment horizontal="center" vertical="center"/>
    </xf>
    <xf numFmtId="0" fontId="7" fillId="2" borderId="10" xfId="0" applyFont="1" applyFill="1" applyBorder="1" applyProtection="1"/>
    <xf numFmtId="0" fontId="7" fillId="2" borderId="12" xfId="0" applyFont="1" applyFill="1" applyBorder="1" applyAlignment="1" applyProtection="1">
      <alignment shrinkToFit="1"/>
    </xf>
    <xf numFmtId="0" fontId="7" fillId="2" borderId="13" xfId="0" applyFont="1" applyFill="1" applyBorder="1" applyAlignment="1" applyProtection="1">
      <alignment shrinkToFit="1"/>
    </xf>
    <xf numFmtId="0" fontId="7" fillId="2" borderId="14" xfId="0" applyFont="1" applyFill="1" applyBorder="1" applyAlignment="1" applyProtection="1">
      <alignment shrinkToFit="1"/>
    </xf>
    <xf numFmtId="0" fontId="14" fillId="0" borderId="0" xfId="0" applyFont="1" applyAlignment="1" applyProtection="1">
      <alignment horizontal="left" indent="8"/>
    </xf>
    <xf numFmtId="0" fontId="14" fillId="0" borderId="0" xfId="0" applyFont="1" applyAlignment="1" applyProtection="1">
      <alignment horizontal="left" indent="2"/>
    </xf>
    <xf numFmtId="0" fontId="14" fillId="0" borderId="0" xfId="0" applyFont="1" applyAlignment="1" applyProtection="1">
      <alignment horizontal="left" indent="1"/>
    </xf>
    <xf numFmtId="0" fontId="8" fillId="2" borderId="0" xfId="0" applyFont="1" applyFill="1" applyBorder="1" applyAlignment="1" applyProtection="1">
      <alignment horizontal="center" shrinkToFit="1"/>
      <protection locked="0"/>
    </xf>
    <xf numFmtId="0" fontId="7" fillId="2" borderId="0" xfId="0" applyFont="1" applyFill="1" applyBorder="1" applyAlignment="1" applyProtection="1">
      <alignment horizontal="center" shrinkToFit="1"/>
      <protection locked="0"/>
    </xf>
    <xf numFmtId="0" fontId="13" fillId="2" borderId="0" xfId="0" applyFont="1" applyFill="1" applyBorder="1" applyAlignment="1" applyProtection="1">
      <alignment shrinkToFit="1"/>
    </xf>
    <xf numFmtId="0" fontId="7" fillId="2" borderId="0"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top" shrinkToFit="1"/>
    </xf>
    <xf numFmtId="0" fontId="7" fillId="2" borderId="0" xfId="0" applyFont="1" applyFill="1" applyProtection="1"/>
    <xf numFmtId="0" fontId="8" fillId="2" borderId="12" xfId="0" applyFont="1" applyFill="1" applyBorder="1" applyAlignment="1" applyProtection="1">
      <alignment horizontal="center" shrinkToFit="1"/>
    </xf>
    <xf numFmtId="0" fontId="7" fillId="2" borderId="13" xfId="0" applyFont="1" applyFill="1" applyBorder="1" applyAlignment="1" applyProtection="1">
      <alignment horizontal="center" shrinkToFit="1"/>
    </xf>
    <xf numFmtId="0" fontId="5" fillId="13" borderId="2"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3" xfId="0" applyFont="1" applyFill="1" applyBorder="1" applyAlignment="1">
      <alignment horizontal="center" vertical="center" wrapText="1"/>
    </xf>
    <xf numFmtId="49" fontId="7" fillId="2" borderId="1" xfId="0" applyNumberFormat="1" applyFont="1" applyFill="1" applyBorder="1" applyAlignment="1" applyProtection="1">
      <alignment vertical="top" wrapText="1" shrinkToFit="1"/>
      <protection locked="0"/>
    </xf>
    <xf numFmtId="49" fontId="7" fillId="0" borderId="0" xfId="0" applyNumberFormat="1" applyFont="1"/>
    <xf numFmtId="0" fontId="3" fillId="5" borderId="15"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top" shrinkToFit="1"/>
      <protection locked="0"/>
    </xf>
    <xf numFmtId="0" fontId="3" fillId="5" borderId="15" xfId="0"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top" wrapText="1" shrinkToFit="1"/>
      <protection locked="0"/>
    </xf>
    <xf numFmtId="0" fontId="3" fillId="0" borderId="0" xfId="5" applyFont="1" applyProtection="1"/>
    <xf numFmtId="0" fontId="21" fillId="7" borderId="1" xfId="0" applyFont="1" applyFill="1" applyBorder="1" applyAlignment="1">
      <alignment vertical="center"/>
    </xf>
    <xf numFmtId="0" fontId="21" fillId="1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0" fillId="0" borderId="0" xfId="0" applyAlignment="1">
      <alignment vertical="center"/>
    </xf>
    <xf numFmtId="0" fontId="20" fillId="0" borderId="1" xfId="0" applyFont="1" applyBorder="1"/>
    <xf numFmtId="44" fontId="0" fillId="0" borderId="1" xfId="0" applyNumberFormat="1" applyBorder="1"/>
    <xf numFmtId="0" fontId="0" fillId="0" borderId="1" xfId="0" applyBorder="1"/>
    <xf numFmtId="0" fontId="20" fillId="0" borderId="16" xfId="0" applyFont="1" applyFill="1" applyBorder="1"/>
    <xf numFmtId="0" fontId="21" fillId="7" borderId="1" xfId="0" applyFont="1" applyFill="1" applyBorder="1"/>
    <xf numFmtId="44" fontId="21" fillId="17" borderId="1" xfId="0" applyNumberFormat="1" applyFont="1" applyFill="1" applyBorder="1"/>
    <xf numFmtId="44" fontId="21" fillId="7" borderId="1" xfId="0" applyNumberFormat="1" applyFont="1" applyFill="1" applyBorder="1"/>
    <xf numFmtId="0" fontId="7" fillId="17" borderId="0" xfId="0" applyFont="1" applyFill="1"/>
    <xf numFmtId="0" fontId="7" fillId="0" borderId="0" xfId="0" applyFont="1" applyFill="1"/>
    <xf numFmtId="14" fontId="0" fillId="0" borderId="1" xfId="0" applyNumberFormat="1" applyBorder="1"/>
    <xf numFmtId="0" fontId="20" fillId="0" borderId="0" xfId="31" applyFont="1"/>
    <xf numFmtId="0" fontId="41" fillId="4" borderId="17" xfId="31" applyFont="1" applyFill="1" applyBorder="1" applyAlignment="1">
      <alignment horizontal="center" vertical="center"/>
    </xf>
    <xf numFmtId="0" fontId="41" fillId="4" borderId="18" xfId="31" applyFont="1" applyFill="1" applyBorder="1" applyAlignment="1">
      <alignment horizontal="center" vertical="center"/>
    </xf>
    <xf numFmtId="0" fontId="42" fillId="4" borderId="18" xfId="31" applyFont="1" applyFill="1" applyBorder="1" applyAlignment="1"/>
    <xf numFmtId="0" fontId="41" fillId="4" borderId="19" xfId="31" applyFont="1" applyFill="1" applyBorder="1" applyAlignment="1">
      <alignment horizontal="center" vertical="center"/>
    </xf>
    <xf numFmtId="0" fontId="21" fillId="11" borderId="35" xfId="31" applyFont="1" applyFill="1" applyBorder="1"/>
    <xf numFmtId="0" fontId="21" fillId="11" borderId="36" xfId="31" applyFont="1" applyFill="1" applyBorder="1"/>
    <xf numFmtId="0" fontId="21" fillId="11" borderId="33" xfId="31" applyFont="1" applyFill="1" applyBorder="1"/>
    <xf numFmtId="0" fontId="21" fillId="11" borderId="37" xfId="31" applyFont="1" applyFill="1" applyBorder="1"/>
    <xf numFmtId="0" fontId="21" fillId="11" borderId="38" xfId="31" applyFont="1" applyFill="1" applyBorder="1"/>
    <xf numFmtId="0" fontId="21" fillId="0" borderId="0" xfId="31" applyFont="1"/>
    <xf numFmtId="0" fontId="20" fillId="0" borderId="0" xfId="5" applyFont="1" applyProtection="1"/>
    <xf numFmtId="0" fontId="43" fillId="2" borderId="2" xfId="5" applyFont="1" applyFill="1" applyBorder="1" applyAlignment="1" applyProtection="1">
      <alignment horizontal="center" vertical="center" wrapText="1"/>
    </xf>
    <xf numFmtId="0" fontId="43" fillId="2" borderId="0" xfId="5" applyFont="1" applyFill="1" applyBorder="1" applyAlignment="1" applyProtection="1">
      <alignment horizontal="center" vertical="center" wrapText="1"/>
    </xf>
    <xf numFmtId="0" fontId="43" fillId="2" borderId="3" xfId="5" applyFont="1" applyFill="1" applyBorder="1" applyAlignment="1" applyProtection="1">
      <alignment horizontal="center" vertical="center" wrapText="1"/>
    </xf>
    <xf numFmtId="0" fontId="44" fillId="19" borderId="2" xfId="5" applyFont="1" applyFill="1" applyBorder="1" applyProtection="1"/>
    <xf numFmtId="0" fontId="45" fillId="2" borderId="0" xfId="5" applyFont="1" applyFill="1" applyBorder="1" applyAlignment="1" applyProtection="1">
      <alignment horizontal="center" vertical="center" wrapText="1"/>
    </xf>
    <xf numFmtId="0" fontId="45" fillId="2" borderId="3" xfId="5" applyFont="1" applyFill="1" applyBorder="1" applyAlignment="1" applyProtection="1">
      <alignment horizontal="center" vertical="center" wrapText="1"/>
    </xf>
    <xf numFmtId="0" fontId="45" fillId="2" borderId="2" xfId="5" applyFont="1" applyFill="1" applyBorder="1" applyAlignment="1" applyProtection="1">
      <alignment horizontal="center" vertical="center" wrapText="1"/>
    </xf>
    <xf numFmtId="0" fontId="20" fillId="0" borderId="0" xfId="5" applyFont="1" applyBorder="1" applyProtection="1"/>
    <xf numFmtId="0" fontId="45" fillId="2" borderId="4" xfId="5" applyFont="1" applyFill="1" applyBorder="1" applyAlignment="1" applyProtection="1">
      <alignment horizontal="center" vertical="center" wrapText="1"/>
    </xf>
    <xf numFmtId="0" fontId="45" fillId="2" borderId="5" xfId="5" applyFont="1" applyFill="1" applyBorder="1" applyAlignment="1" applyProtection="1">
      <alignment horizontal="center" vertical="center" wrapText="1"/>
    </xf>
    <xf numFmtId="0" fontId="45" fillId="2" borderId="6" xfId="5" applyFont="1" applyFill="1" applyBorder="1" applyAlignment="1" applyProtection="1">
      <alignment horizontal="center" vertical="center" wrapText="1"/>
    </xf>
    <xf numFmtId="0" fontId="48" fillId="2" borderId="2" xfId="5" applyFont="1" applyFill="1" applyBorder="1" applyAlignment="1" applyProtection="1">
      <alignment horizontal="center" vertical="center" wrapText="1"/>
    </xf>
    <xf numFmtId="0" fontId="48" fillId="2" borderId="0" xfId="5" applyFont="1" applyFill="1" applyBorder="1" applyAlignment="1" applyProtection="1">
      <alignment horizontal="center" vertical="center" wrapText="1"/>
    </xf>
    <xf numFmtId="0" fontId="48" fillId="2" borderId="3" xfId="5" applyFont="1" applyFill="1" applyBorder="1" applyAlignment="1" applyProtection="1">
      <alignment horizontal="center" vertical="center" wrapText="1"/>
    </xf>
    <xf numFmtId="0" fontId="20" fillId="2" borderId="2" xfId="5" applyFont="1" applyFill="1" applyBorder="1" applyProtection="1"/>
    <xf numFmtId="0" fontId="49" fillId="2" borderId="0" xfId="5" applyFont="1" applyFill="1" applyBorder="1" applyAlignment="1" applyProtection="1">
      <alignment horizontal="center" vertical="center"/>
    </xf>
    <xf numFmtId="0" fontId="49" fillId="2" borderId="0" xfId="5" applyFont="1" applyFill="1" applyBorder="1" applyAlignment="1" applyProtection="1">
      <alignment horizontal="left"/>
    </xf>
    <xf numFmtId="0" fontId="20" fillId="2" borderId="0" xfId="5" applyFont="1" applyFill="1" applyBorder="1" applyAlignment="1" applyProtection="1">
      <alignment vertical="center"/>
    </xf>
    <xf numFmtId="0" fontId="20" fillId="2" borderId="0" xfId="5" applyFont="1" applyFill="1" applyBorder="1" applyProtection="1"/>
    <xf numFmtId="0" fontId="20" fillId="2" borderId="3" xfId="5" applyFont="1" applyFill="1" applyBorder="1" applyProtection="1"/>
    <xf numFmtId="0" fontId="43" fillId="2" borderId="0" xfId="5" applyFont="1" applyFill="1" applyBorder="1" applyAlignment="1" applyProtection="1">
      <alignment horizontal="right" vertical="center"/>
    </xf>
    <xf numFmtId="0" fontId="50" fillId="2" borderId="0" xfId="5" applyFont="1" applyFill="1" applyBorder="1" applyProtection="1"/>
    <xf numFmtId="0" fontId="20" fillId="2" borderId="4" xfId="5" applyFont="1" applyFill="1" applyBorder="1" applyProtection="1"/>
    <xf numFmtId="0" fontId="20" fillId="19" borderId="5" xfId="5" applyFont="1" applyFill="1" applyBorder="1" applyAlignment="1" applyProtection="1">
      <alignment vertical="center"/>
    </xf>
    <xf numFmtId="0" fontId="20" fillId="2" borderId="5" xfId="5" applyFont="1" applyFill="1" applyBorder="1" applyProtection="1"/>
    <xf numFmtId="0" fontId="20" fillId="2" borderId="6" xfId="5" applyFont="1" applyFill="1" applyBorder="1" applyProtection="1"/>
    <xf numFmtId="0" fontId="20" fillId="0" borderId="0" xfId="0" applyFont="1"/>
    <xf numFmtId="0" fontId="20" fillId="4" borderId="82" xfId="5" applyFont="1" applyFill="1" applyBorder="1" applyProtection="1"/>
    <xf numFmtId="0" fontId="20" fillId="4" borderId="83" xfId="5" applyFont="1" applyFill="1" applyBorder="1" applyProtection="1"/>
    <xf numFmtId="0" fontId="20" fillId="4" borderId="84" xfId="5" applyFont="1" applyFill="1" applyBorder="1" applyAlignment="1" applyProtection="1"/>
    <xf numFmtId="0" fontId="20" fillId="4" borderId="5" xfId="5" applyFont="1" applyFill="1" applyBorder="1" applyAlignment="1" applyProtection="1"/>
    <xf numFmtId="0" fontId="20" fillId="4" borderId="85" xfId="5" applyFont="1" applyFill="1" applyBorder="1" applyAlignment="1" applyProtection="1"/>
    <xf numFmtId="0" fontId="20" fillId="4" borderId="32" xfId="5" applyFont="1" applyFill="1" applyBorder="1" applyProtection="1"/>
    <xf numFmtId="0" fontId="20" fillId="4" borderId="1" xfId="5" applyFont="1" applyFill="1" applyBorder="1" applyProtection="1"/>
    <xf numFmtId="0" fontId="20" fillId="4" borderId="37" xfId="5" applyFont="1" applyFill="1" applyBorder="1" applyAlignment="1" applyProtection="1"/>
    <xf numFmtId="0" fontId="20" fillId="4" borderId="36" xfId="5" applyFont="1" applyFill="1" applyBorder="1" applyAlignment="1" applyProtection="1"/>
    <xf numFmtId="0" fontId="20" fillId="4" borderId="33" xfId="5" applyFont="1" applyFill="1" applyBorder="1" applyAlignment="1" applyProtection="1"/>
    <xf numFmtId="0" fontId="20" fillId="4" borderId="38" xfId="5" applyFont="1" applyFill="1" applyBorder="1" applyAlignment="1" applyProtection="1"/>
    <xf numFmtId="0" fontId="20" fillId="0" borderId="0" xfId="0" applyFont="1" applyProtection="1"/>
    <xf numFmtId="0" fontId="21" fillId="2" borderId="53" xfId="0" applyFont="1" applyFill="1" applyBorder="1" applyAlignment="1" applyProtection="1">
      <alignment horizontal="center" shrinkToFit="1"/>
    </xf>
    <xf numFmtId="0" fontId="20" fillId="5" borderId="15" xfId="0" applyFont="1" applyFill="1" applyBorder="1" applyAlignment="1" applyProtection="1">
      <alignment horizontal="center" vertical="top" shrinkToFit="1"/>
      <protection locked="0"/>
    </xf>
    <xf numFmtId="0" fontId="20" fillId="2" borderId="0" xfId="0" applyFont="1" applyFill="1" applyBorder="1" applyAlignment="1" applyProtection="1">
      <alignment horizontal="center" shrinkToFit="1"/>
    </xf>
    <xf numFmtId="0" fontId="20" fillId="19" borderId="0" xfId="0" applyFont="1" applyFill="1" applyBorder="1"/>
    <xf numFmtId="0" fontId="20" fillId="19" borderId="54" xfId="0" applyFont="1" applyFill="1" applyBorder="1"/>
    <xf numFmtId="0" fontId="20" fillId="2" borderId="0" xfId="0" applyFont="1" applyFill="1" applyBorder="1" applyAlignment="1" applyProtection="1">
      <alignment horizontal="center" shrinkToFit="1"/>
      <protection locked="0"/>
    </xf>
    <xf numFmtId="0" fontId="20" fillId="19" borderId="0" xfId="0" applyFont="1" applyFill="1" applyBorder="1" applyAlignment="1">
      <alignment vertical="center"/>
    </xf>
    <xf numFmtId="0" fontId="20" fillId="2" borderId="0" xfId="0" applyFont="1" applyFill="1" applyBorder="1" applyAlignment="1" applyProtection="1">
      <alignment wrapText="1" shrinkToFit="1"/>
    </xf>
    <xf numFmtId="0" fontId="58" fillId="19" borderId="0" xfId="0" applyNumberFormat="1" applyFont="1" applyFill="1" applyBorder="1" applyAlignment="1" applyProtection="1">
      <alignment vertical="center"/>
    </xf>
    <xf numFmtId="0" fontId="20" fillId="2" borderId="57" xfId="0" applyFont="1" applyFill="1" applyBorder="1" applyAlignment="1" applyProtection="1">
      <alignment horizontal="center"/>
    </xf>
    <xf numFmtId="0" fontId="20" fillId="2" borderId="58" xfId="0" applyFont="1" applyFill="1" applyBorder="1" applyAlignment="1" applyProtection="1">
      <alignment horizontal="center" shrinkToFit="1"/>
    </xf>
    <xf numFmtId="0" fontId="20" fillId="19" borderId="58" xfId="0" applyFont="1" applyFill="1" applyBorder="1"/>
    <xf numFmtId="0" fontId="20" fillId="19" borderId="81" xfId="0" applyFont="1" applyFill="1" applyBorder="1"/>
    <xf numFmtId="0" fontId="20" fillId="19" borderId="0" xfId="0" applyFont="1" applyFill="1" applyBorder="1" applyAlignment="1" applyProtection="1">
      <alignment horizontal="center" vertical="center" wrapText="1" shrinkToFit="1"/>
    </xf>
    <xf numFmtId="0" fontId="20" fillId="19" borderId="54" xfId="0" applyFont="1" applyFill="1" applyBorder="1" applyAlignment="1" applyProtection="1">
      <alignment horizontal="center" vertical="center" wrapText="1" shrinkToFit="1"/>
    </xf>
    <xf numFmtId="0" fontId="20" fillId="19" borderId="58" xfId="0" applyFont="1" applyFill="1" applyBorder="1" applyAlignment="1" applyProtection="1">
      <alignment horizontal="center" vertical="center" wrapText="1" shrinkToFit="1"/>
    </xf>
    <xf numFmtId="0" fontId="20" fillId="19" borderId="81" xfId="0" applyFont="1" applyFill="1" applyBorder="1" applyAlignment="1" applyProtection="1">
      <alignment horizontal="center" vertical="center" wrapText="1" shrinkToFit="1"/>
    </xf>
    <xf numFmtId="0" fontId="60" fillId="19" borderId="53" xfId="0" applyNumberFormat="1" applyFont="1" applyFill="1" applyBorder="1" applyAlignment="1" applyProtection="1"/>
    <xf numFmtId="0" fontId="60" fillId="19" borderId="0" xfId="0" applyNumberFormat="1" applyFont="1" applyFill="1" applyBorder="1" applyAlignment="1" applyProtection="1"/>
    <xf numFmtId="0" fontId="60" fillId="19" borderId="54" xfId="0" applyNumberFormat="1" applyFont="1" applyFill="1" applyBorder="1" applyAlignment="1" applyProtection="1"/>
    <xf numFmtId="0" fontId="61" fillId="19" borderId="53" xfId="0" applyNumberFormat="1" applyFont="1" applyFill="1" applyBorder="1" applyAlignment="1" applyProtection="1">
      <alignment horizontal="left"/>
    </xf>
    <xf numFmtId="0" fontId="62" fillId="19" borderId="0" xfId="0" applyNumberFormat="1" applyFont="1" applyFill="1" applyBorder="1" applyAlignment="1" applyProtection="1"/>
    <xf numFmtId="0" fontId="63" fillId="19" borderId="54" xfId="0" applyNumberFormat="1" applyFont="1" applyFill="1" applyBorder="1" applyAlignment="1" applyProtection="1"/>
    <xf numFmtId="0" fontId="63" fillId="19" borderId="53" xfId="0" applyNumberFormat="1" applyFont="1" applyFill="1" applyBorder="1" applyAlignment="1" applyProtection="1"/>
    <xf numFmtId="0" fontId="63" fillId="19" borderId="0" xfId="0" applyNumberFormat="1" applyFont="1" applyFill="1" applyBorder="1" applyAlignment="1" applyProtection="1"/>
    <xf numFmtId="0" fontId="61" fillId="19" borderId="53" xfId="0" applyNumberFormat="1" applyFont="1" applyFill="1" applyBorder="1" applyAlignment="1" applyProtection="1">
      <alignment horizontal="left" vertical="top"/>
    </xf>
    <xf numFmtId="0" fontId="64" fillId="19" borderId="0" xfId="0" applyNumberFormat="1" applyFont="1" applyFill="1" applyBorder="1" applyAlignment="1" applyProtection="1"/>
    <xf numFmtId="0" fontId="61" fillId="19" borderId="0" xfId="0" applyNumberFormat="1" applyFont="1" applyFill="1" applyBorder="1" applyAlignment="1" applyProtection="1">
      <alignment horizontal="left"/>
    </xf>
    <xf numFmtId="0" fontId="61" fillId="19" borderId="53" xfId="0" quotePrefix="1" applyNumberFormat="1" applyFont="1" applyFill="1" applyBorder="1" applyAlignment="1" applyProtection="1">
      <alignment horizontal="left"/>
    </xf>
    <xf numFmtId="0" fontId="61" fillId="19" borderId="53" xfId="0" applyNumberFormat="1" applyFont="1" applyFill="1" applyBorder="1" applyAlignment="1" applyProtection="1">
      <alignment horizontal="left" wrapText="1"/>
    </xf>
    <xf numFmtId="0" fontId="61" fillId="19" borderId="0" xfId="0" applyNumberFormat="1" applyFont="1" applyFill="1" applyBorder="1" applyAlignment="1" applyProtection="1">
      <alignment horizontal="left" wrapText="1"/>
    </xf>
    <xf numFmtId="0" fontId="64" fillId="19" borderId="58" xfId="0" applyNumberFormat="1" applyFont="1" applyFill="1" applyBorder="1" applyAlignment="1" applyProtection="1"/>
    <xf numFmtId="0" fontId="63" fillId="19" borderId="57" xfId="0" applyNumberFormat="1" applyFont="1" applyFill="1" applyBorder="1" applyAlignment="1" applyProtection="1"/>
    <xf numFmtId="0" fontId="63" fillId="19" borderId="58" xfId="0" applyNumberFormat="1" applyFont="1" applyFill="1" applyBorder="1" applyAlignment="1" applyProtection="1"/>
    <xf numFmtId="0" fontId="63" fillId="19" borderId="81" xfId="0" applyNumberFormat="1" applyFont="1" applyFill="1" applyBorder="1" applyAlignment="1" applyProtection="1"/>
    <xf numFmtId="0" fontId="66" fillId="19" borderId="0" xfId="0" applyNumberFormat="1" applyFont="1" applyFill="1" applyBorder="1" applyAlignment="1" applyProtection="1"/>
    <xf numFmtId="0" fontId="63" fillId="19" borderId="70" xfId="0" applyNumberFormat="1" applyFont="1" applyFill="1" applyBorder="1" applyAlignment="1" applyProtection="1"/>
    <xf numFmtId="0" fontId="20" fillId="19" borderId="0" xfId="0" applyFont="1" applyFill="1"/>
    <xf numFmtId="0" fontId="20" fillId="16" borderId="15" xfId="0" applyFont="1" applyFill="1" applyBorder="1" applyAlignment="1">
      <alignment horizontal="left" vertical="top" shrinkToFit="1"/>
    </xf>
    <xf numFmtId="0" fontId="20" fillId="2" borderId="0" xfId="0" applyFont="1" applyFill="1"/>
    <xf numFmtId="0" fontId="20" fillId="2" borderId="10" xfId="0" applyFont="1" applyFill="1" applyBorder="1" applyAlignment="1" applyProtection="1">
      <alignment shrinkToFit="1"/>
    </xf>
    <xf numFmtId="0" fontId="20" fillId="0" borderId="0" xfId="0" applyFont="1" applyBorder="1" applyAlignment="1" applyProtection="1">
      <alignment shrinkToFit="1"/>
    </xf>
    <xf numFmtId="0" fontId="50" fillId="2" borderId="0" xfId="0" applyFont="1" applyFill="1" applyBorder="1" applyAlignment="1" applyProtection="1">
      <alignment wrapText="1" shrinkToFit="1"/>
    </xf>
    <xf numFmtId="0" fontId="50" fillId="2" borderId="11" xfId="0" applyFont="1" applyFill="1" applyBorder="1" applyAlignment="1" applyProtection="1">
      <alignment wrapText="1" shrinkToFit="1"/>
    </xf>
    <xf numFmtId="0" fontId="21" fillId="2" borderId="0" xfId="0" applyFont="1" applyFill="1" applyBorder="1" applyAlignment="1" applyProtection="1">
      <alignment wrapText="1" shrinkToFit="1"/>
    </xf>
    <xf numFmtId="0" fontId="21" fillId="2" borderId="11" xfId="0" applyFont="1" applyFill="1" applyBorder="1" applyAlignment="1" applyProtection="1">
      <alignment wrapText="1" shrinkToFit="1"/>
    </xf>
    <xf numFmtId="0" fontId="20" fillId="0" borderId="1" xfId="0" applyFont="1" applyBorder="1" applyAlignment="1">
      <alignment horizontal="center"/>
    </xf>
    <xf numFmtId="0" fontId="21" fillId="2" borderId="10" xfId="0" applyFont="1" applyFill="1" applyBorder="1" applyAlignment="1" applyProtection="1">
      <alignment horizontal="center" shrinkToFit="1"/>
    </xf>
    <xf numFmtId="0" fontId="20" fillId="2" borderId="0" xfId="0" applyFont="1" applyFill="1" applyBorder="1" applyAlignment="1" applyProtection="1">
      <alignment shrinkToFit="1"/>
    </xf>
    <xf numFmtId="0" fontId="20" fillId="2" borderId="10" xfId="0" applyFont="1" applyFill="1" applyBorder="1" applyAlignment="1" applyProtection="1">
      <alignment horizontal="center" shrinkToFit="1"/>
    </xf>
    <xf numFmtId="0" fontId="68" fillId="2" borderId="0" xfId="0" applyFont="1" applyFill="1" applyBorder="1" applyAlignment="1" applyProtection="1">
      <alignment horizontal="center" shrinkToFit="1"/>
    </xf>
    <xf numFmtId="0" fontId="20" fillId="2" borderId="11" xfId="0" applyFont="1" applyFill="1" applyBorder="1" applyAlignment="1" applyProtection="1">
      <alignment shrinkToFit="1"/>
    </xf>
    <xf numFmtId="0" fontId="20" fillId="5" borderId="15" xfId="0" applyFont="1" applyFill="1" applyBorder="1" applyAlignment="1" applyProtection="1">
      <alignment horizontal="center" vertical="center" shrinkToFit="1"/>
      <protection locked="0"/>
    </xf>
    <xf numFmtId="0" fontId="68" fillId="2" borderId="0" xfId="0" applyFont="1" applyFill="1" applyBorder="1" applyAlignment="1" applyProtection="1">
      <alignment horizontal="center" shrinkToFit="1"/>
      <protection locked="0"/>
    </xf>
    <xf numFmtId="0" fontId="20" fillId="2" borderId="0" xfId="0" applyFont="1" applyFill="1" applyBorder="1" applyAlignment="1" applyProtection="1">
      <alignment horizontal="left" wrapText="1" shrinkToFit="1"/>
    </xf>
    <xf numFmtId="0" fontId="20" fillId="2" borderId="11" xfId="0" applyFont="1" applyFill="1" applyBorder="1" applyAlignment="1" applyProtection="1">
      <alignment horizontal="left" wrapText="1" shrinkToFit="1"/>
    </xf>
    <xf numFmtId="0" fontId="20" fillId="2" borderId="0" xfId="0" applyFont="1" applyFill="1" applyBorder="1" applyAlignment="1" applyProtection="1">
      <alignment horizontal="left" shrinkToFit="1"/>
    </xf>
    <xf numFmtId="0" fontId="20" fillId="2" borderId="11" xfId="0" applyFont="1" applyFill="1" applyBorder="1" applyAlignment="1" applyProtection="1">
      <alignment wrapText="1" shrinkToFit="1"/>
    </xf>
    <xf numFmtId="0" fontId="20" fillId="2" borderId="0" xfId="0" applyFont="1" applyFill="1" applyBorder="1" applyAlignment="1" applyProtection="1">
      <alignment vertical="top" wrapText="1" shrinkToFit="1"/>
    </xf>
    <xf numFmtId="0" fontId="20" fillId="2" borderId="11" xfId="0" applyFont="1" applyFill="1" applyBorder="1" applyAlignment="1" applyProtection="1">
      <alignment vertical="top" wrapText="1" shrinkToFit="1"/>
    </xf>
    <xf numFmtId="0" fontId="21" fillId="2" borderId="10" xfId="0" applyFont="1" applyFill="1" applyBorder="1" applyAlignment="1" applyProtection="1">
      <alignment horizontal="center"/>
    </xf>
    <xf numFmtId="0" fontId="20" fillId="5" borderId="15" xfId="0" applyFont="1" applyFill="1" applyBorder="1" applyAlignment="1" applyProtection="1">
      <alignment horizontal="center" vertical="center"/>
      <protection locked="0"/>
    </xf>
    <xf numFmtId="0" fontId="20" fillId="2" borderId="0" xfId="0" applyFont="1" applyFill="1" applyBorder="1" applyProtection="1"/>
    <xf numFmtId="0" fontId="20" fillId="2" borderId="0" xfId="0" applyFont="1" applyFill="1" applyBorder="1" applyAlignment="1" applyProtection="1">
      <alignment horizontal="center"/>
    </xf>
    <xf numFmtId="0" fontId="20" fillId="2" borderId="11" xfId="0" applyFont="1" applyFill="1" applyBorder="1" applyProtection="1"/>
    <xf numFmtId="0" fontId="20" fillId="2" borderId="0" xfId="0" applyFont="1" applyFill="1" applyBorder="1" applyAlignment="1" applyProtection="1">
      <alignment horizontal="center" vertical="center"/>
    </xf>
    <xf numFmtId="0" fontId="21" fillId="2" borderId="0" xfId="0" applyFont="1" applyFill="1" applyBorder="1" applyAlignment="1" applyProtection="1">
      <alignment horizontal="center"/>
    </xf>
    <xf numFmtId="0" fontId="20" fillId="0" borderId="10" xfId="0" applyFont="1" applyBorder="1" applyProtection="1"/>
    <xf numFmtId="0" fontId="21" fillId="2" borderId="0" xfId="0" applyFont="1" applyFill="1" applyBorder="1" applyProtection="1"/>
    <xf numFmtId="0" fontId="20" fillId="19"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2" borderId="11" xfId="0" applyFont="1" applyFill="1" applyBorder="1" applyAlignment="1" applyProtection="1">
      <alignment horizontal="left" shrinkToFit="1"/>
    </xf>
    <xf numFmtId="0" fontId="20" fillId="0" borderId="0" xfId="0" applyFont="1" applyBorder="1" applyProtection="1"/>
    <xf numFmtId="0" fontId="20" fillId="2" borderId="10" xfId="0" applyFont="1" applyFill="1" applyBorder="1" applyProtection="1"/>
    <xf numFmtId="0" fontId="20" fillId="2" borderId="0" xfId="0" applyFont="1" applyFill="1" applyBorder="1" applyAlignment="1" applyProtection="1">
      <alignment horizontal="left" wrapText="1"/>
      <protection locked="0"/>
    </xf>
    <xf numFmtId="0" fontId="20" fillId="2" borderId="11" xfId="0" applyFont="1" applyFill="1" applyBorder="1" applyAlignment="1" applyProtection="1">
      <alignment horizontal="left" wrapText="1"/>
      <protection locked="0"/>
    </xf>
    <xf numFmtId="0" fontId="20" fillId="2" borderId="12" xfId="0" applyFont="1" applyFill="1" applyBorder="1" applyAlignment="1" applyProtection="1">
      <alignment shrinkToFit="1"/>
    </xf>
    <xf numFmtId="0" fontId="20" fillId="2" borderId="13" xfId="0" applyFont="1" applyFill="1" applyBorder="1" applyAlignment="1" applyProtection="1">
      <alignment shrinkToFit="1"/>
    </xf>
    <xf numFmtId="0" fontId="20" fillId="0" borderId="0" xfId="0" applyFont="1" applyAlignment="1" applyProtection="1">
      <alignment horizontal="left" indent="8"/>
    </xf>
    <xf numFmtId="0" fontId="20" fillId="0" borderId="0" xfId="0" applyFont="1" applyAlignment="1" applyProtection="1">
      <alignment horizontal="left" indent="2"/>
    </xf>
    <xf numFmtId="0" fontId="20" fillId="0" borderId="0" xfId="0" applyFont="1" applyAlignment="1" applyProtection="1">
      <alignment horizontal="left" indent="1"/>
    </xf>
    <xf numFmtId="0" fontId="20" fillId="0" borderId="0" xfId="0" applyFont="1" applyAlignment="1" applyProtection="1">
      <alignment readingOrder="1"/>
      <protection locked="0"/>
    </xf>
    <xf numFmtId="0" fontId="40" fillId="22" borderId="54" xfId="0" applyFont="1" applyFill="1" applyBorder="1" applyAlignment="1">
      <alignment horizontal="center" vertical="center" wrapText="1"/>
    </xf>
    <xf numFmtId="0" fontId="69" fillId="0" borderId="42" xfId="0" applyFont="1" applyBorder="1" applyAlignment="1">
      <alignment horizontal="center" vertical="center" wrapText="1"/>
    </xf>
    <xf numFmtId="0" fontId="40" fillId="22" borderId="42" xfId="0" applyFont="1" applyFill="1" applyBorder="1" applyAlignment="1">
      <alignment horizontal="center" vertical="center" wrapText="1"/>
    </xf>
    <xf numFmtId="0" fontId="40" fillId="22" borderId="44" xfId="0" applyFont="1" applyFill="1" applyBorder="1" applyAlignment="1">
      <alignment horizontal="center" vertical="center" wrapText="1"/>
    </xf>
    <xf numFmtId="0" fontId="36" fillId="21" borderId="15" xfId="0" applyFont="1" applyFill="1" applyBorder="1" applyAlignment="1">
      <alignment horizontal="center" vertical="center" wrapText="1"/>
    </xf>
    <xf numFmtId="0" fontId="20" fillId="20" borderId="81" xfId="0" applyFont="1" applyFill="1" applyBorder="1"/>
    <xf numFmtId="0" fontId="20" fillId="20" borderId="44" xfId="0" applyFont="1" applyFill="1" applyBorder="1"/>
    <xf numFmtId="0" fontId="53" fillId="13" borderId="0" xfId="0" applyFont="1" applyFill="1" applyBorder="1" applyAlignment="1">
      <alignment horizontal="center" vertical="center"/>
    </xf>
    <xf numFmtId="0" fontId="53" fillId="13" borderId="54" xfId="0" applyFont="1" applyFill="1" applyBorder="1" applyAlignment="1">
      <alignment horizontal="center" vertical="center"/>
    </xf>
    <xf numFmtId="0" fontId="20" fillId="13" borderId="0" xfId="0" applyFont="1" applyFill="1" applyBorder="1"/>
    <xf numFmtId="0" fontId="20" fillId="13" borderId="54" xfId="0" applyFont="1" applyFill="1" applyBorder="1"/>
    <xf numFmtId="0" fontId="20" fillId="19" borderId="0" xfId="31" applyFont="1" applyFill="1"/>
    <xf numFmtId="0" fontId="21" fillId="19" borderId="0" xfId="31" applyFont="1" applyFill="1"/>
    <xf numFmtId="0" fontId="20" fillId="4" borderId="6" xfId="5" applyFont="1" applyFill="1" applyBorder="1" applyAlignment="1" applyProtection="1"/>
    <xf numFmtId="0" fontId="20" fillId="0" borderId="0" xfId="5" applyFont="1"/>
    <xf numFmtId="0" fontId="20" fillId="2" borderId="1" xfId="5" applyFont="1" applyFill="1" applyBorder="1" applyAlignment="1" applyProtection="1">
      <alignment shrinkToFit="1"/>
      <protection locked="0"/>
    </xf>
    <xf numFmtId="44" fontId="20" fillId="2" borderId="1" xfId="5" applyNumberFormat="1" applyFont="1" applyFill="1" applyBorder="1" applyAlignment="1" applyProtection="1">
      <alignment shrinkToFit="1"/>
      <protection locked="0"/>
    </xf>
    <xf numFmtId="0" fontId="67" fillId="19" borderId="53" xfId="5" applyFont="1" applyFill="1" applyBorder="1" applyAlignment="1">
      <alignment horizontal="left"/>
    </xf>
    <xf numFmtId="0" fontId="70" fillId="19" borderId="0" xfId="5" applyFont="1" applyFill="1" applyBorder="1" applyAlignment="1">
      <alignment horizontal="right"/>
    </xf>
    <xf numFmtId="0" fontId="70" fillId="19" borderId="54" xfId="5" applyFont="1" applyFill="1" applyBorder="1" applyAlignment="1">
      <alignment horizontal="right" vertical="top"/>
    </xf>
    <xf numFmtId="3" fontId="40" fillId="26" borderId="99" xfId="5" applyNumberFormat="1" applyFont="1" applyFill="1" applyBorder="1" applyAlignment="1" applyProtection="1">
      <alignment horizontal="left" vertical="center"/>
    </xf>
    <xf numFmtId="3" fontId="40" fillId="26" borderId="62" xfId="5" applyNumberFormat="1" applyFont="1" applyFill="1" applyBorder="1" applyAlignment="1" applyProtection="1">
      <alignment horizontal="left" vertical="center"/>
    </xf>
    <xf numFmtId="3" fontId="40" fillId="26" borderId="52" xfId="5" applyNumberFormat="1" applyFont="1" applyFill="1" applyBorder="1" applyAlignment="1" applyProtection="1">
      <alignment horizontal="left" vertical="center"/>
    </xf>
    <xf numFmtId="0" fontId="51" fillId="19" borderId="53" xfId="5" applyNumberFormat="1" applyFont="1" applyFill="1" applyBorder="1" applyAlignment="1" applyProtection="1">
      <alignment vertical="center"/>
    </xf>
    <xf numFmtId="9" fontId="67" fillId="19" borderId="0" xfId="5" applyNumberFormat="1" applyFont="1" applyFill="1" applyBorder="1" applyAlignment="1" applyProtection="1">
      <alignment horizontal="center" vertical="center"/>
    </xf>
    <xf numFmtId="164" fontId="71" fillId="0" borderId="88" xfId="5" applyNumberFormat="1" applyFont="1" applyFill="1" applyBorder="1" applyAlignment="1" applyProtection="1">
      <alignment vertical="center"/>
      <protection locked="0"/>
    </xf>
    <xf numFmtId="164" fontId="71" fillId="0" borderId="100" xfId="5" applyNumberFormat="1" applyFont="1" applyFill="1" applyBorder="1" applyAlignment="1" applyProtection="1">
      <alignment vertical="center"/>
      <protection locked="0"/>
    </xf>
    <xf numFmtId="3" fontId="56" fillId="19" borderId="101" xfId="5" applyNumberFormat="1" applyFont="1" applyFill="1" applyBorder="1" applyAlignment="1" applyProtection="1">
      <alignment vertical="center"/>
    </xf>
    <xf numFmtId="9" fontId="67" fillId="19" borderId="102" xfId="5" applyNumberFormat="1" applyFont="1" applyFill="1" applyBorder="1" applyAlignment="1" applyProtection="1">
      <alignment horizontal="center" vertical="center"/>
    </xf>
    <xf numFmtId="164" fontId="40" fillId="0" borderId="90" xfId="5" applyNumberFormat="1" applyFont="1" applyFill="1" applyBorder="1" applyAlignment="1" applyProtection="1">
      <alignment vertical="center"/>
    </xf>
    <xf numFmtId="3" fontId="40" fillId="26" borderId="103" xfId="5" applyNumberFormat="1" applyFont="1" applyFill="1" applyBorder="1" applyAlignment="1" applyProtection="1">
      <alignment horizontal="left" vertical="center"/>
    </xf>
    <xf numFmtId="3" fontId="40" fillId="26" borderId="13" xfId="5" applyNumberFormat="1" applyFont="1" applyFill="1" applyBorder="1" applyAlignment="1" applyProtection="1">
      <alignment horizontal="left" vertical="center"/>
    </xf>
    <xf numFmtId="3" fontId="40" fillId="26" borderId="87" xfId="5" applyNumberFormat="1" applyFont="1" applyFill="1" applyBorder="1" applyAlignment="1" applyProtection="1">
      <alignment horizontal="left" vertical="center"/>
    </xf>
    <xf numFmtId="3" fontId="51" fillId="19" borderId="104" xfId="5" applyNumberFormat="1" applyFont="1" applyFill="1" applyBorder="1" applyAlignment="1" applyProtection="1">
      <alignment vertical="center"/>
    </xf>
    <xf numFmtId="3" fontId="51" fillId="19" borderId="53" xfId="5" applyNumberFormat="1" applyFont="1" applyFill="1" applyBorder="1" applyAlignment="1" applyProtection="1">
      <alignment vertical="center"/>
    </xf>
    <xf numFmtId="3" fontId="56" fillId="0" borderId="101" xfId="5" applyNumberFormat="1" applyFont="1" applyFill="1" applyBorder="1" applyAlignment="1" applyProtection="1">
      <alignment vertical="center"/>
    </xf>
    <xf numFmtId="9" fontId="56" fillId="0" borderId="89" xfId="5" applyNumberFormat="1" applyFont="1" applyFill="1" applyBorder="1" applyAlignment="1">
      <alignment horizontal="center" vertical="center"/>
    </xf>
    <xf numFmtId="5" fontId="40" fillId="0" borderId="90" xfId="5" applyNumberFormat="1" applyFont="1" applyFill="1" applyBorder="1" applyAlignment="1" applyProtection="1">
      <alignment vertical="center"/>
    </xf>
    <xf numFmtId="0" fontId="20" fillId="19" borderId="58" xfId="0" applyFont="1" applyFill="1" applyBorder="1" applyAlignment="1" applyProtection="1">
      <alignment horizontal="center" vertical="top" shrinkToFit="1"/>
      <protection locked="0"/>
    </xf>
    <xf numFmtId="0" fontId="51" fillId="19" borderId="105" xfId="0" applyFont="1" applyFill="1" applyBorder="1" applyAlignment="1">
      <alignment horizontal="center" vertical="center" wrapText="1"/>
    </xf>
    <xf numFmtId="0" fontId="51" fillId="19" borderId="62" xfId="0" applyFont="1" applyFill="1" applyBorder="1" applyAlignment="1">
      <alignment horizontal="center" vertical="center" wrapText="1"/>
    </xf>
    <xf numFmtId="0" fontId="51" fillId="19" borderId="108" xfId="0" applyFont="1" applyFill="1" applyBorder="1" applyAlignment="1">
      <alignment horizontal="center" vertical="center" wrapText="1"/>
    </xf>
    <xf numFmtId="0" fontId="51" fillId="19" borderId="15" xfId="0" applyFont="1" applyFill="1" applyBorder="1" applyAlignment="1">
      <alignment horizontal="center" vertical="center" wrapText="1"/>
    </xf>
    <xf numFmtId="0" fontId="51" fillId="19" borderId="42" xfId="0" applyFont="1" applyFill="1" applyBorder="1" applyAlignment="1">
      <alignment horizontal="center" vertical="center" wrapText="1"/>
    </xf>
    <xf numFmtId="0" fontId="51" fillId="19" borderId="70" xfId="0" applyFont="1" applyFill="1" applyBorder="1" applyAlignment="1">
      <alignment horizontal="center" vertical="center" wrapText="1"/>
    </xf>
    <xf numFmtId="0" fontId="51" fillId="19" borderId="117" xfId="0" applyFont="1" applyFill="1" applyBorder="1" applyAlignment="1">
      <alignment horizontal="center" vertical="center" wrapText="1"/>
    </xf>
    <xf numFmtId="0" fontId="51" fillId="19" borderId="112" xfId="0" applyFont="1" applyFill="1" applyBorder="1" applyAlignment="1">
      <alignment horizontal="center" vertical="center" wrapText="1"/>
    </xf>
    <xf numFmtId="9" fontId="51" fillId="27" borderId="15" xfId="6" applyFont="1" applyFill="1" applyBorder="1" applyAlignment="1" applyProtection="1">
      <alignment horizontal="center" vertical="center" wrapText="1"/>
      <protection locked="0"/>
    </xf>
    <xf numFmtId="9" fontId="51" fillId="27" borderId="112" xfId="6" applyFont="1" applyFill="1" applyBorder="1" applyAlignment="1" applyProtection="1">
      <alignment horizontal="center" vertical="center" wrapText="1"/>
      <protection locked="0"/>
    </xf>
    <xf numFmtId="9" fontId="51" fillId="27" borderId="106" xfId="6" applyFont="1" applyFill="1" applyBorder="1" applyAlignment="1" applyProtection="1">
      <alignment horizontal="center" vertical="center" wrapText="1"/>
      <protection locked="0"/>
    </xf>
    <xf numFmtId="9" fontId="51" fillId="27" borderId="102" xfId="6" applyFont="1" applyFill="1" applyBorder="1" applyAlignment="1" applyProtection="1">
      <alignment horizontal="center" vertical="center" wrapText="1"/>
      <protection locked="0"/>
    </xf>
    <xf numFmtId="9" fontId="51" fillId="27" borderId="113" xfId="6" applyFont="1" applyFill="1" applyBorder="1" applyAlignment="1" applyProtection="1">
      <alignment horizontal="center" vertical="center" wrapText="1"/>
      <protection locked="0"/>
    </xf>
    <xf numFmtId="9" fontId="51" fillId="27" borderId="107" xfId="6" applyFont="1" applyFill="1" applyBorder="1" applyAlignment="1" applyProtection="1">
      <alignment horizontal="center" vertical="center" wrapText="1"/>
      <protection locked="0"/>
    </xf>
    <xf numFmtId="9" fontId="51" fillId="27" borderId="8" xfId="6" applyFont="1" applyFill="1" applyBorder="1" applyAlignment="1" applyProtection="1">
      <alignment horizontal="center" vertical="center" wrapText="1"/>
      <protection locked="0"/>
    </xf>
    <xf numFmtId="0" fontId="51" fillId="27" borderId="15" xfId="6" applyNumberFormat="1" applyFont="1" applyFill="1" applyBorder="1" applyAlignment="1" applyProtection="1">
      <alignment horizontal="center" vertical="center" wrapText="1"/>
      <protection locked="0"/>
    </xf>
    <xf numFmtId="0" fontId="51" fillId="27" borderId="112" xfId="6" applyNumberFormat="1" applyFont="1" applyFill="1" applyBorder="1" applyAlignment="1" applyProtection="1">
      <alignment horizontal="center" vertical="center" wrapText="1"/>
      <protection locked="0"/>
    </xf>
    <xf numFmtId="0" fontId="20" fillId="0" borderId="1" xfId="0" applyFont="1" applyBorder="1" applyAlignment="1" applyProtection="1">
      <alignment vertical="top" wrapText="1"/>
      <protection locked="0"/>
    </xf>
    <xf numFmtId="0" fontId="20" fillId="0" borderId="89" xfId="0" applyFont="1" applyBorder="1" applyAlignment="1" applyProtection="1">
      <alignment vertical="top" wrapText="1"/>
      <protection locked="0"/>
    </xf>
    <xf numFmtId="0" fontId="72" fillId="0" borderId="94" xfId="0" applyFont="1" applyBorder="1" applyAlignment="1" applyProtection="1">
      <alignment horizontal="left" vertical="center" wrapText="1" indent="2"/>
      <protection locked="0"/>
    </xf>
    <xf numFmtId="0" fontId="72" fillId="0" borderId="95" xfId="0" applyFont="1" applyBorder="1" applyAlignment="1" applyProtection="1">
      <alignment horizontal="left" vertical="center" wrapText="1" indent="2"/>
      <protection locked="0"/>
    </xf>
    <xf numFmtId="0" fontId="72" fillId="22" borderId="95" xfId="0" applyFont="1" applyFill="1" applyBorder="1" applyAlignment="1" applyProtection="1">
      <alignment horizontal="left" vertical="center" wrapText="1" indent="2"/>
      <protection locked="0"/>
    </xf>
    <xf numFmtId="0" fontId="72" fillId="22" borderId="96" xfId="0" applyFont="1" applyFill="1" applyBorder="1" applyAlignment="1" applyProtection="1">
      <alignment horizontal="left" vertical="center" wrapText="1" indent="2"/>
      <protection locked="0"/>
    </xf>
    <xf numFmtId="0" fontId="72" fillId="0" borderId="97" xfId="0" applyFont="1" applyBorder="1" applyAlignment="1" applyProtection="1">
      <alignment horizontal="left" vertical="center" wrapText="1" indent="2"/>
      <protection locked="0"/>
    </xf>
    <xf numFmtId="0" fontId="72" fillId="0" borderId="1" xfId="0" applyFont="1" applyBorder="1" applyAlignment="1" applyProtection="1">
      <alignment horizontal="left" vertical="center" wrapText="1" indent="2"/>
      <protection locked="0"/>
    </xf>
    <xf numFmtId="0" fontId="72" fillId="22" borderId="1" xfId="0" applyFont="1" applyFill="1" applyBorder="1" applyAlignment="1" applyProtection="1">
      <alignment horizontal="left" vertical="center" wrapText="1" indent="2"/>
      <protection locked="0"/>
    </xf>
    <xf numFmtId="0" fontId="72" fillId="22" borderId="88" xfId="0" applyFont="1" applyFill="1" applyBorder="1" applyAlignment="1" applyProtection="1">
      <alignment horizontal="left" vertical="center" wrapText="1" indent="2"/>
      <protection locked="0"/>
    </xf>
    <xf numFmtId="0" fontId="72" fillId="0" borderId="97" xfId="0" applyFont="1" applyBorder="1" applyAlignment="1" applyProtection="1">
      <alignment vertical="center" wrapText="1"/>
      <protection locked="0"/>
    </xf>
    <xf numFmtId="0" fontId="72" fillId="22" borderId="1" xfId="0" applyFont="1" applyFill="1" applyBorder="1" applyAlignment="1" applyProtection="1">
      <alignment horizontal="left" vertical="center" wrapText="1" indent="5"/>
      <protection locked="0"/>
    </xf>
    <xf numFmtId="0" fontId="72" fillId="22" borderId="88" xfId="0" applyFont="1" applyFill="1" applyBorder="1" applyAlignment="1" applyProtection="1">
      <alignment horizontal="left" vertical="center" wrapText="1" indent="5"/>
      <protection locked="0"/>
    </xf>
    <xf numFmtId="0" fontId="72" fillId="0" borderId="98" xfId="0" applyFont="1" applyBorder="1" applyAlignment="1" applyProtection="1">
      <alignment horizontal="left" vertical="center" wrapText="1" indent="2"/>
      <protection locked="0"/>
    </xf>
    <xf numFmtId="0" fontId="72" fillId="0" borderId="89" xfId="0" applyFont="1" applyBorder="1" applyAlignment="1" applyProtection="1">
      <alignment horizontal="left" vertical="center" wrapText="1" indent="2"/>
      <protection locked="0"/>
    </xf>
    <xf numFmtId="0" fontId="72" fillId="22" borderId="89" xfId="0" applyFont="1" applyFill="1" applyBorder="1" applyAlignment="1" applyProtection="1">
      <alignment horizontal="left" vertical="center" wrapText="1" indent="2"/>
      <protection locked="0"/>
    </xf>
    <xf numFmtId="0" fontId="72" fillId="22" borderId="90" xfId="0" applyFont="1" applyFill="1" applyBorder="1" applyAlignment="1" applyProtection="1">
      <alignment horizontal="left" vertical="center" wrapText="1" indent="2"/>
      <protection locked="0"/>
    </xf>
    <xf numFmtId="0" fontId="64" fillId="19" borderId="58" xfId="0" applyNumberFormat="1" applyFont="1" applyFill="1" applyBorder="1" applyAlignment="1" applyProtection="1">
      <protection locked="0"/>
    </xf>
    <xf numFmtId="0" fontId="52" fillId="24" borderId="37" xfId="3" applyFont="1" applyFill="1" applyBorder="1" applyAlignment="1" applyProtection="1"/>
    <xf numFmtId="0" fontId="52" fillId="24" borderId="36" xfId="3" applyFont="1" applyFill="1" applyBorder="1" applyAlignment="1" applyProtection="1"/>
    <xf numFmtId="0" fontId="52" fillId="24" borderId="33" xfId="3" applyFont="1" applyFill="1" applyBorder="1" applyAlignment="1" applyProtection="1"/>
    <xf numFmtId="0" fontId="20" fillId="0" borderId="0" xfId="5" applyFont="1" applyBorder="1" applyAlignment="1" applyProtection="1">
      <alignment horizontal="center"/>
    </xf>
    <xf numFmtId="0" fontId="20" fillId="0" borderId="3" xfId="5" applyFont="1" applyBorder="1" applyAlignment="1" applyProtection="1">
      <alignment horizontal="center"/>
    </xf>
    <xf numFmtId="0" fontId="20" fillId="19" borderId="0" xfId="5" applyFont="1" applyFill="1" applyBorder="1" applyAlignment="1" applyProtection="1">
      <alignment horizontal="center"/>
    </xf>
    <xf numFmtId="0" fontId="20" fillId="19" borderId="3" xfId="5" applyFont="1" applyFill="1" applyBorder="1" applyAlignment="1" applyProtection="1">
      <alignment horizontal="center"/>
    </xf>
    <xf numFmtId="0" fontId="43" fillId="2" borderId="2" xfId="5" applyFont="1" applyFill="1" applyBorder="1" applyAlignment="1" applyProtection="1">
      <alignment horizontal="center" vertical="center" wrapText="1"/>
    </xf>
    <xf numFmtId="0" fontId="43" fillId="2" borderId="0" xfId="5" applyFont="1" applyFill="1" applyBorder="1" applyAlignment="1" applyProtection="1">
      <alignment horizontal="center" vertical="center" wrapText="1"/>
    </xf>
    <xf numFmtId="0" fontId="43" fillId="2" borderId="3" xfId="5" applyFont="1" applyFill="1" applyBorder="1" applyAlignment="1" applyProtection="1">
      <alignment horizontal="center" vertical="center" wrapText="1"/>
    </xf>
    <xf numFmtId="0" fontId="45" fillId="2" borderId="0" xfId="5" applyFont="1" applyFill="1" applyBorder="1" applyAlignment="1" applyProtection="1">
      <alignment horizontal="center" vertical="center" wrapText="1"/>
    </xf>
    <xf numFmtId="0" fontId="52" fillId="24" borderId="37" xfId="3" applyFont="1" applyFill="1" applyBorder="1" applyAlignment="1" applyProtection="1">
      <alignment horizontal="left" shrinkToFit="1"/>
    </xf>
    <xf numFmtId="0" fontId="52" fillId="24" borderId="36" xfId="3" applyFont="1" applyFill="1" applyBorder="1" applyAlignment="1" applyProtection="1">
      <alignment horizontal="left" shrinkToFit="1"/>
    </xf>
    <xf numFmtId="0" fontId="52" fillId="24" borderId="33" xfId="3" applyFont="1" applyFill="1" applyBorder="1" applyAlignment="1" applyProtection="1">
      <alignment horizontal="left" shrinkToFit="1"/>
    </xf>
    <xf numFmtId="0" fontId="38" fillId="4" borderId="24" xfId="31" applyFont="1" applyFill="1" applyBorder="1" applyAlignment="1">
      <alignment horizontal="center" vertical="center"/>
    </xf>
    <xf numFmtId="0" fontId="38" fillId="4" borderId="25" xfId="31" applyFont="1" applyFill="1" applyBorder="1" applyAlignment="1">
      <alignment horizontal="center" vertical="center"/>
    </xf>
    <xf numFmtId="0" fontId="38" fillId="4" borderId="26" xfId="31" applyFont="1" applyFill="1" applyBorder="1" applyAlignment="1">
      <alignment horizontal="center" vertical="center"/>
    </xf>
    <xf numFmtId="0" fontId="38" fillId="4" borderId="22" xfId="31" applyFont="1" applyFill="1" applyBorder="1" applyAlignment="1">
      <alignment horizontal="center" vertical="center"/>
    </xf>
    <xf numFmtId="0" fontId="38" fillId="4" borderId="13" xfId="31" applyFont="1" applyFill="1" applyBorder="1" applyAlignment="1">
      <alignment horizontal="center" vertical="center"/>
    </xf>
    <xf numFmtId="0" fontId="38" fillId="4" borderId="23" xfId="31" applyFont="1" applyFill="1" applyBorder="1" applyAlignment="1">
      <alignment horizontal="center" vertical="center"/>
    </xf>
    <xf numFmtId="0" fontId="40" fillId="11" borderId="32" xfId="31" applyFont="1" applyFill="1" applyBorder="1"/>
    <xf numFmtId="0" fontId="40" fillId="11" borderId="1" xfId="31" applyFont="1" applyFill="1" applyBorder="1"/>
    <xf numFmtId="0" fontId="51" fillId="2" borderId="32" xfId="31" applyFont="1" applyFill="1" applyBorder="1" applyAlignment="1" applyProtection="1">
      <alignment horizontal="left" vertical="top" wrapText="1"/>
      <protection locked="0"/>
    </xf>
    <xf numFmtId="0" fontId="51" fillId="2" borderId="1" xfId="31" applyFont="1" applyFill="1" applyBorder="1" applyAlignment="1" applyProtection="1">
      <alignment horizontal="left" vertical="top" wrapText="1"/>
      <protection locked="0"/>
    </xf>
    <xf numFmtId="0" fontId="51" fillId="2" borderId="7" xfId="31" applyFont="1" applyFill="1" applyBorder="1" applyAlignment="1" applyProtection="1">
      <alignment horizontal="center" vertical="top" wrapText="1"/>
      <protection locked="0"/>
    </xf>
    <xf numFmtId="0" fontId="51" fillId="2" borderId="8" xfId="31" applyFont="1" applyFill="1" applyBorder="1" applyAlignment="1" applyProtection="1">
      <alignment horizontal="center" vertical="top" wrapText="1"/>
      <protection locked="0"/>
    </xf>
    <xf numFmtId="0" fontId="51" fillId="2" borderId="9" xfId="31" applyFont="1" applyFill="1" applyBorder="1" applyAlignment="1" applyProtection="1">
      <alignment horizontal="center" vertical="top" wrapText="1"/>
      <protection locked="0"/>
    </xf>
    <xf numFmtId="0" fontId="51" fillId="2" borderId="12" xfId="31" applyFont="1" applyFill="1" applyBorder="1" applyAlignment="1" applyProtection="1">
      <alignment horizontal="center" vertical="top" wrapText="1"/>
      <protection locked="0"/>
    </xf>
    <xf numFmtId="0" fontId="51" fillId="2" borderId="13" xfId="31" applyFont="1" applyFill="1" applyBorder="1" applyAlignment="1" applyProtection="1">
      <alignment horizontal="center" vertical="top" wrapText="1"/>
      <protection locked="0"/>
    </xf>
    <xf numFmtId="0" fontId="51" fillId="2" borderId="14" xfId="31" applyFont="1" applyFill="1" applyBorder="1" applyAlignment="1" applyProtection="1">
      <alignment horizontal="center" vertical="top" wrapText="1"/>
      <protection locked="0"/>
    </xf>
    <xf numFmtId="0" fontId="51" fillId="2" borderId="21" xfId="31" applyFont="1" applyFill="1" applyBorder="1" applyAlignment="1" applyProtection="1">
      <alignment horizontal="center" vertical="top" wrapText="1"/>
      <protection locked="0"/>
    </xf>
    <xf numFmtId="0" fontId="51" fillId="2" borderId="23" xfId="31" applyFont="1" applyFill="1" applyBorder="1" applyAlignment="1" applyProtection="1">
      <alignment horizontal="center" vertical="top" wrapText="1"/>
      <protection locked="0"/>
    </xf>
    <xf numFmtId="0" fontId="40" fillId="11" borderId="37" xfId="31" applyFont="1" applyFill="1" applyBorder="1" applyAlignment="1">
      <alignment horizontal="left"/>
    </xf>
    <xf numFmtId="0" fontId="40" fillId="11" borderId="36" xfId="31" applyFont="1" applyFill="1" applyBorder="1" applyAlignment="1">
      <alignment horizontal="left"/>
    </xf>
    <xf numFmtId="0" fontId="40" fillId="11" borderId="33" xfId="31" applyFont="1" applyFill="1" applyBorder="1" applyAlignment="1">
      <alignment horizontal="left"/>
    </xf>
    <xf numFmtId="0" fontId="40" fillId="11" borderId="38" xfId="31" applyFont="1" applyFill="1" applyBorder="1" applyAlignment="1">
      <alignment horizontal="left"/>
    </xf>
    <xf numFmtId="0" fontId="40" fillId="11" borderId="34" xfId="31" applyFont="1" applyFill="1" applyBorder="1"/>
    <xf numFmtId="0" fontId="52" fillId="2" borderId="1" xfId="3" applyFont="1" applyFill="1" applyBorder="1" applyAlignment="1" applyProtection="1">
      <alignment horizontal="left" vertical="top" wrapText="1"/>
      <protection locked="0"/>
    </xf>
    <xf numFmtId="0" fontId="51" fillId="2" borderId="34" xfId="31" applyFont="1" applyFill="1" applyBorder="1" applyAlignment="1" applyProtection="1">
      <alignment horizontal="left" vertical="top" wrapText="1"/>
      <protection locked="0"/>
    </xf>
    <xf numFmtId="44" fontId="51" fillId="19" borderId="0" xfId="31" applyNumberFormat="1" applyFont="1" applyFill="1" applyBorder="1" applyAlignment="1" applyProtection="1">
      <alignment horizontal="center" vertical="center"/>
      <protection locked="0"/>
    </xf>
    <xf numFmtId="44" fontId="51" fillId="19" borderId="3" xfId="31" applyNumberFormat="1" applyFont="1" applyFill="1" applyBorder="1" applyAlignment="1" applyProtection="1">
      <alignment horizontal="center" vertical="center"/>
      <protection locked="0"/>
    </xf>
    <xf numFmtId="44" fontId="51" fillId="19" borderId="13" xfId="31" applyNumberFormat="1" applyFont="1" applyFill="1" applyBorder="1" applyAlignment="1" applyProtection="1">
      <alignment horizontal="center" vertical="center"/>
      <protection locked="0"/>
    </xf>
    <xf numFmtId="44" fontId="51" fillId="19" borderId="23" xfId="31" applyNumberFormat="1" applyFont="1" applyFill="1" applyBorder="1" applyAlignment="1" applyProtection="1">
      <alignment horizontal="center" vertical="center"/>
      <protection locked="0"/>
    </xf>
    <xf numFmtId="0" fontId="39" fillId="13" borderId="32" xfId="31" applyFont="1" applyFill="1" applyBorder="1" applyAlignment="1">
      <alignment horizontal="center" vertical="center"/>
    </xf>
    <xf numFmtId="0" fontId="39" fillId="13" borderId="1" xfId="31" applyFont="1" applyFill="1" applyBorder="1" applyAlignment="1">
      <alignment horizontal="center" vertical="center"/>
    </xf>
    <xf numFmtId="0" fontId="39" fillId="13" borderId="34" xfId="31" applyFont="1" applyFill="1" applyBorder="1" applyAlignment="1">
      <alignment horizontal="center" vertical="center"/>
    </xf>
    <xf numFmtId="0" fontId="40" fillId="0" borderId="35" xfId="31" applyFont="1" applyFill="1" applyBorder="1" applyAlignment="1">
      <alignment horizontal="center" vertical="center" wrapText="1"/>
    </xf>
    <xf numFmtId="0" fontId="40" fillId="0" borderId="36" xfId="31" applyFont="1" applyFill="1" applyBorder="1" applyAlignment="1">
      <alignment horizontal="center" vertical="center" wrapText="1"/>
    </xf>
    <xf numFmtId="0" fontId="40" fillId="0" borderId="38" xfId="31" applyFont="1" applyFill="1" applyBorder="1" applyAlignment="1">
      <alignment horizontal="center" vertical="center" wrapText="1"/>
    </xf>
    <xf numFmtId="0" fontId="40" fillId="19" borderId="20" xfId="31" applyFont="1" applyFill="1" applyBorder="1" applyAlignment="1">
      <alignment horizontal="center" vertical="center" wrapText="1"/>
    </xf>
    <xf numFmtId="0" fontId="40" fillId="19" borderId="8" xfId="31" applyFont="1" applyFill="1" applyBorder="1" applyAlignment="1">
      <alignment horizontal="center" vertical="center" wrapText="1"/>
    </xf>
    <xf numFmtId="49" fontId="51" fillId="2" borderId="32" xfId="31" applyNumberFormat="1" applyFont="1" applyFill="1" applyBorder="1" applyAlignment="1" applyProtection="1">
      <alignment horizontal="left" vertical="top" wrapText="1"/>
      <protection locked="0"/>
    </xf>
    <xf numFmtId="49" fontId="51" fillId="2" borderId="1" xfId="31" applyNumberFormat="1" applyFont="1" applyFill="1" applyBorder="1" applyAlignment="1" applyProtection="1">
      <alignment horizontal="left" vertical="top" wrapText="1"/>
      <protection locked="0"/>
    </xf>
    <xf numFmtId="0" fontId="40" fillId="25" borderId="37" xfId="31" applyFont="1" applyFill="1" applyBorder="1" applyAlignment="1">
      <alignment horizontal="center" vertical="center" wrapText="1"/>
    </xf>
    <xf numFmtId="0" fontId="40" fillId="25" borderId="33" xfId="31" applyFont="1" applyFill="1" applyBorder="1" applyAlignment="1">
      <alignment horizontal="center" vertical="center" wrapText="1"/>
    </xf>
    <xf numFmtId="44" fontId="51" fillId="0" borderId="10" xfId="31" applyNumberFormat="1" applyFont="1" applyFill="1" applyBorder="1" applyAlignment="1" applyProtection="1">
      <alignment horizontal="center" vertical="center"/>
      <protection locked="0"/>
    </xf>
    <xf numFmtId="44" fontId="51" fillId="0" borderId="11" xfId="31" applyNumberFormat="1" applyFont="1" applyFill="1" applyBorder="1" applyAlignment="1" applyProtection="1">
      <alignment horizontal="center" vertical="center"/>
      <protection locked="0"/>
    </xf>
    <xf numFmtId="44" fontId="51" fillId="0" borderId="12" xfId="31" applyNumberFormat="1" applyFont="1" applyFill="1" applyBorder="1" applyAlignment="1" applyProtection="1">
      <alignment horizontal="center" vertical="center"/>
      <protection locked="0"/>
    </xf>
    <xf numFmtId="44" fontId="51" fillId="0" borderId="14" xfId="31" applyNumberFormat="1" applyFont="1" applyFill="1" applyBorder="1" applyAlignment="1" applyProtection="1">
      <alignment horizontal="center" vertical="center"/>
      <protection locked="0"/>
    </xf>
    <xf numFmtId="0" fontId="40" fillId="19" borderId="8" xfId="31" applyFont="1" applyFill="1" applyBorder="1" applyAlignment="1">
      <alignment horizontal="center"/>
    </xf>
    <xf numFmtId="0" fontId="40" fillId="19" borderId="9" xfId="31" applyFont="1" applyFill="1" applyBorder="1" applyAlignment="1">
      <alignment horizontal="center"/>
    </xf>
    <xf numFmtId="0" fontId="40" fillId="19" borderId="0" xfId="31" applyFont="1" applyFill="1" applyBorder="1" applyAlignment="1">
      <alignment horizontal="center"/>
    </xf>
    <xf numFmtId="0" fontId="40" fillId="19" borderId="11" xfId="31" applyFont="1" applyFill="1" applyBorder="1" applyAlignment="1">
      <alignment horizontal="center"/>
    </xf>
    <xf numFmtId="0" fontId="40" fillId="19" borderId="13" xfId="31" applyFont="1" applyFill="1" applyBorder="1" applyAlignment="1">
      <alignment horizontal="center"/>
    </xf>
    <xf numFmtId="0" fontId="40" fillId="19" borderId="14" xfId="31" applyFont="1" applyFill="1" applyBorder="1" applyAlignment="1">
      <alignment horizontal="center"/>
    </xf>
    <xf numFmtId="0" fontId="51" fillId="19" borderId="7" xfId="31" applyFont="1" applyFill="1" applyBorder="1" applyAlignment="1">
      <alignment horizontal="center"/>
    </xf>
    <xf numFmtId="0" fontId="51" fillId="19" borderId="8" xfId="31" applyFont="1" applyFill="1" applyBorder="1" applyAlignment="1">
      <alignment horizontal="center"/>
    </xf>
    <xf numFmtId="0" fontId="51" fillId="19" borderId="10" xfId="31" applyFont="1" applyFill="1" applyBorder="1" applyAlignment="1">
      <alignment horizontal="center"/>
    </xf>
    <xf numFmtId="0" fontId="51" fillId="19" borderId="0" xfId="31" applyFont="1" applyFill="1" applyBorder="1" applyAlignment="1">
      <alignment horizontal="center"/>
    </xf>
    <xf numFmtId="0" fontId="51" fillId="19" borderId="12" xfId="31" applyFont="1" applyFill="1" applyBorder="1" applyAlignment="1">
      <alignment horizontal="center"/>
    </xf>
    <xf numFmtId="0" fontId="51" fillId="19" borderId="13" xfId="31" applyFont="1" applyFill="1" applyBorder="1" applyAlignment="1">
      <alignment horizontal="center"/>
    </xf>
    <xf numFmtId="44" fontId="51" fillId="19" borderId="2" xfId="31" applyNumberFormat="1" applyFont="1" applyFill="1" applyBorder="1" applyAlignment="1" applyProtection="1">
      <alignment horizontal="center" vertical="center"/>
      <protection locked="0"/>
    </xf>
    <xf numFmtId="44" fontId="51" fillId="19" borderId="22" xfId="31" applyNumberFormat="1" applyFont="1" applyFill="1" applyBorder="1" applyAlignment="1" applyProtection="1">
      <alignment horizontal="center" vertical="center"/>
      <protection locked="0"/>
    </xf>
    <xf numFmtId="0" fontId="40" fillId="19" borderId="21" xfId="31" applyFont="1" applyFill="1" applyBorder="1" applyAlignment="1">
      <alignment horizontal="center" vertical="center" wrapText="1"/>
    </xf>
    <xf numFmtId="0" fontId="41" fillId="4" borderId="32" xfId="31" applyFont="1" applyFill="1" applyBorder="1" applyAlignment="1">
      <alignment horizontal="center" vertical="center"/>
    </xf>
    <xf numFmtId="0" fontId="41" fillId="4" borderId="1" xfId="31" applyFont="1" applyFill="1" applyBorder="1" applyAlignment="1">
      <alignment horizontal="center" vertical="center"/>
    </xf>
    <xf numFmtId="0" fontId="41" fillId="4" borderId="34" xfId="31" applyFont="1" applyFill="1" applyBorder="1" applyAlignment="1">
      <alignment horizontal="center" vertical="center"/>
    </xf>
    <xf numFmtId="0" fontId="20" fillId="2" borderId="20" xfId="31" applyFont="1" applyFill="1" applyBorder="1" applyAlignment="1" applyProtection="1">
      <alignment horizontal="left" vertical="top" wrapText="1"/>
      <protection locked="0"/>
    </xf>
    <xf numFmtId="0" fontId="20" fillId="2" borderId="9" xfId="31" applyFont="1" applyFill="1" applyBorder="1" applyAlignment="1" applyProtection="1">
      <alignment horizontal="left" vertical="top" wrapText="1"/>
      <protection locked="0"/>
    </xf>
    <xf numFmtId="0" fontId="20" fillId="2" borderId="2" xfId="31" applyFont="1" applyFill="1" applyBorder="1" applyAlignment="1" applyProtection="1">
      <alignment horizontal="left" vertical="top" wrapText="1"/>
      <protection locked="0"/>
    </xf>
    <xf numFmtId="0" fontId="20" fillId="2" borderId="11" xfId="31" applyFont="1" applyFill="1" applyBorder="1" applyAlignment="1" applyProtection="1">
      <alignment horizontal="left" vertical="top" wrapText="1"/>
      <protection locked="0"/>
    </xf>
    <xf numFmtId="0" fontId="20" fillId="2" borderId="22" xfId="31" applyFont="1" applyFill="1" applyBorder="1" applyAlignment="1" applyProtection="1">
      <alignment horizontal="left" vertical="top" wrapText="1"/>
      <protection locked="0"/>
    </xf>
    <xf numFmtId="0" fontId="20" fillId="2" borderId="14" xfId="31" applyFont="1" applyFill="1" applyBorder="1" applyAlignment="1" applyProtection="1">
      <alignment horizontal="left" vertical="top" wrapText="1"/>
      <protection locked="0"/>
    </xf>
    <xf numFmtId="0" fontId="20" fillId="2" borderId="7" xfId="31" applyFont="1" applyFill="1" applyBorder="1" applyAlignment="1" applyProtection="1">
      <alignment horizontal="left" vertical="top" wrapText="1"/>
      <protection locked="0"/>
    </xf>
    <xf numFmtId="0" fontId="20" fillId="2" borderId="8" xfId="31" applyFont="1" applyFill="1" applyBorder="1" applyAlignment="1" applyProtection="1">
      <alignment horizontal="left" vertical="top" wrapText="1"/>
      <protection locked="0"/>
    </xf>
    <xf numFmtId="0" fontId="20" fillId="2" borderId="10" xfId="31" applyFont="1" applyFill="1" applyBorder="1" applyAlignment="1" applyProtection="1">
      <alignment horizontal="left" vertical="top" wrapText="1"/>
      <protection locked="0"/>
    </xf>
    <xf numFmtId="0" fontId="20" fillId="2" borderId="0" xfId="31" applyFont="1" applyFill="1" applyBorder="1" applyAlignment="1" applyProtection="1">
      <alignment horizontal="left" vertical="top" wrapText="1"/>
      <protection locked="0"/>
    </xf>
    <xf numFmtId="0" fontId="20" fillId="2" borderId="12" xfId="31" applyFont="1" applyFill="1" applyBorder="1" applyAlignment="1" applyProtection="1">
      <alignment horizontal="left" vertical="top" wrapText="1"/>
      <protection locked="0"/>
    </xf>
    <xf numFmtId="0" fontId="20" fillId="2" borderId="13" xfId="31" applyFont="1" applyFill="1" applyBorder="1" applyAlignment="1" applyProtection="1">
      <alignment horizontal="left" vertical="top" wrapText="1"/>
      <protection locked="0"/>
    </xf>
    <xf numFmtId="14" fontId="20" fillId="2" borderId="7" xfId="31" applyNumberFormat="1" applyFont="1" applyFill="1" applyBorder="1" applyAlignment="1" applyProtection="1">
      <alignment horizontal="left" vertical="top" wrapText="1"/>
      <protection locked="0"/>
    </xf>
    <xf numFmtId="0" fontId="20" fillId="2" borderId="21" xfId="31" applyFont="1" applyFill="1" applyBorder="1" applyAlignment="1" applyProtection="1">
      <alignment horizontal="left" vertical="top" wrapText="1"/>
      <protection locked="0"/>
    </xf>
    <xf numFmtId="0" fontId="20" fillId="2" borderId="3" xfId="31" applyFont="1" applyFill="1" applyBorder="1" applyAlignment="1" applyProtection="1">
      <alignment horizontal="left" vertical="top" wrapText="1"/>
      <protection locked="0"/>
    </xf>
    <xf numFmtId="0" fontId="20" fillId="2" borderId="23" xfId="31" applyFont="1" applyFill="1" applyBorder="1" applyAlignment="1" applyProtection="1">
      <alignment horizontal="left" vertical="top" wrapText="1"/>
      <protection locked="0"/>
    </xf>
    <xf numFmtId="0" fontId="20" fillId="2" borderId="29" xfId="31" applyFont="1" applyFill="1" applyBorder="1" applyAlignment="1">
      <alignment horizontal="center"/>
    </xf>
    <xf numFmtId="0" fontId="20" fillId="2" borderId="30" xfId="31" applyFont="1" applyFill="1" applyBorder="1" applyAlignment="1">
      <alignment horizontal="center"/>
    </xf>
    <xf numFmtId="0" fontId="20" fillId="2" borderId="31" xfId="31" applyFont="1" applyFill="1" applyBorder="1" applyAlignment="1">
      <alignment horizontal="center"/>
    </xf>
    <xf numFmtId="0" fontId="20" fillId="2" borderId="17" xfId="31" applyFont="1" applyFill="1" applyBorder="1" applyAlignment="1">
      <alignment horizontal="center"/>
    </xf>
    <xf numFmtId="0" fontId="20" fillId="2" borderId="18" xfId="31" applyFont="1" applyFill="1" applyBorder="1" applyAlignment="1">
      <alignment horizontal="center"/>
    </xf>
    <xf numFmtId="0" fontId="20" fillId="2" borderId="19" xfId="31" applyFont="1" applyFill="1" applyBorder="1" applyAlignment="1">
      <alignment horizontal="center"/>
    </xf>
    <xf numFmtId="0" fontId="43" fillId="2" borderId="27" xfId="31" applyFont="1" applyFill="1" applyBorder="1" applyAlignment="1">
      <alignment horizontal="center"/>
    </xf>
    <xf numFmtId="0" fontId="43" fillId="0" borderId="16" xfId="31" applyFont="1" applyBorder="1" applyAlignment="1">
      <alignment horizontal="center"/>
    </xf>
    <xf numFmtId="0" fontId="43" fillId="0" borderId="28" xfId="31" applyFont="1" applyBorder="1" applyAlignment="1">
      <alignment horizontal="center"/>
    </xf>
    <xf numFmtId="0" fontId="43" fillId="2" borderId="2" xfId="31" applyFont="1" applyFill="1" applyBorder="1" applyAlignment="1">
      <alignment horizontal="center"/>
    </xf>
    <xf numFmtId="0" fontId="43" fillId="2" borderId="0" xfId="31" applyFont="1" applyFill="1" applyBorder="1" applyAlignment="1">
      <alignment horizontal="center"/>
    </xf>
    <xf numFmtId="0" fontId="43" fillId="2" borderId="3" xfId="31" applyFont="1" applyFill="1" applyBorder="1" applyAlignment="1">
      <alignment horizontal="center"/>
    </xf>
    <xf numFmtId="0" fontId="3" fillId="2" borderId="0" xfId="0" applyFont="1" applyFill="1" applyBorder="1" applyAlignment="1" applyProtection="1">
      <alignment wrapText="1"/>
    </xf>
    <xf numFmtId="0" fontId="3" fillId="2" borderId="11" xfId="0" applyFont="1" applyFill="1" applyBorder="1" applyAlignment="1" applyProtection="1">
      <alignment wrapText="1"/>
    </xf>
    <xf numFmtId="0" fontId="3" fillId="2" borderId="0" xfId="0" applyFont="1" applyFill="1" applyBorder="1" applyAlignment="1" applyProtection="1">
      <alignment wrapText="1" shrinkToFit="1"/>
    </xf>
    <xf numFmtId="0" fontId="15" fillId="2" borderId="0" xfId="0" applyFont="1" applyFill="1" applyBorder="1" applyAlignment="1" applyProtection="1">
      <alignment wrapText="1" shrinkToFit="1"/>
    </xf>
    <xf numFmtId="0" fontId="15" fillId="2" borderId="11" xfId="0" applyFont="1" applyFill="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7" fillId="2" borderId="0" xfId="0" applyFont="1" applyFill="1" applyBorder="1" applyAlignment="1" applyProtection="1">
      <alignment wrapText="1"/>
    </xf>
    <xf numFmtId="0" fontId="7" fillId="2" borderId="11" xfId="0" applyFont="1" applyFill="1" applyBorder="1" applyAlignment="1" applyProtection="1">
      <alignment wrapText="1"/>
    </xf>
    <xf numFmtId="0" fontId="3" fillId="2" borderId="11" xfId="0" applyFont="1" applyFill="1" applyBorder="1" applyAlignment="1" applyProtection="1">
      <alignment wrapText="1" shrinkToFit="1"/>
    </xf>
    <xf numFmtId="0" fontId="16" fillId="4" borderId="7" xfId="0" applyFont="1" applyFill="1" applyBorder="1" applyAlignment="1" applyProtection="1">
      <alignment horizontal="center" vertical="center" wrapText="1" shrinkToFit="1"/>
    </xf>
    <xf numFmtId="0" fontId="16" fillId="4" borderId="8" xfId="0" applyFont="1" applyFill="1" applyBorder="1" applyAlignment="1" applyProtection="1">
      <alignment horizontal="center" vertical="center" wrapText="1" shrinkToFit="1"/>
    </xf>
    <xf numFmtId="0" fontId="16" fillId="4" borderId="9" xfId="0" applyFont="1" applyFill="1" applyBorder="1" applyAlignment="1" applyProtection="1">
      <alignment horizontal="center" vertical="center" wrapText="1" shrinkToFit="1"/>
    </xf>
    <xf numFmtId="0" fontId="16" fillId="4" borderId="10" xfId="0" applyFont="1" applyFill="1" applyBorder="1" applyAlignment="1" applyProtection="1">
      <alignment horizontal="center" vertical="center" wrapText="1" shrinkToFit="1"/>
    </xf>
    <xf numFmtId="0" fontId="16" fillId="4" borderId="0" xfId="0" applyFont="1" applyFill="1" applyBorder="1" applyAlignment="1" applyProtection="1">
      <alignment horizontal="center" vertical="center" wrapText="1" shrinkToFit="1"/>
    </xf>
    <xf numFmtId="0" fontId="16" fillId="4" borderId="11" xfId="0" applyFont="1" applyFill="1" applyBorder="1" applyAlignment="1" applyProtection="1">
      <alignment horizontal="center" vertical="center" wrapText="1" shrinkToFit="1"/>
    </xf>
    <xf numFmtId="0" fontId="7" fillId="7" borderId="7" xfId="0" applyFont="1" applyFill="1" applyBorder="1" applyAlignment="1" applyProtection="1">
      <alignment horizontal="center" vertical="center" wrapText="1" shrinkToFit="1"/>
    </xf>
    <xf numFmtId="0" fontId="7" fillId="7" borderId="8" xfId="0" applyFont="1" applyFill="1" applyBorder="1" applyAlignment="1" applyProtection="1">
      <alignment horizontal="center" vertical="center" wrapText="1" shrinkToFit="1"/>
    </xf>
    <xf numFmtId="0" fontId="7" fillId="7" borderId="9" xfId="0" applyFont="1" applyFill="1" applyBorder="1" applyAlignment="1" applyProtection="1">
      <alignment horizontal="center" vertical="center" wrapText="1" shrinkToFit="1"/>
    </xf>
    <xf numFmtId="0" fontId="7" fillId="7" borderId="12" xfId="0" applyFont="1" applyFill="1" applyBorder="1" applyAlignment="1" applyProtection="1">
      <alignment horizontal="center" vertical="center" wrapText="1" shrinkToFit="1"/>
    </xf>
    <xf numFmtId="0" fontId="7" fillId="7" borderId="13" xfId="0" applyFont="1" applyFill="1" applyBorder="1" applyAlignment="1" applyProtection="1">
      <alignment horizontal="center" vertical="center" wrapText="1" shrinkToFit="1"/>
    </xf>
    <xf numFmtId="0" fontId="7" fillId="7" borderId="14" xfId="0" applyFont="1" applyFill="1" applyBorder="1" applyAlignment="1" applyProtection="1">
      <alignment horizontal="center" vertical="center" wrapText="1" shrinkToFit="1"/>
    </xf>
    <xf numFmtId="0" fontId="3" fillId="0" borderId="0" xfId="0" applyFont="1" applyBorder="1" applyAlignment="1" applyProtection="1">
      <alignment wrapText="1" shrinkToFit="1"/>
    </xf>
    <xf numFmtId="0" fontId="7" fillId="0" borderId="0" xfId="0" applyFont="1" applyBorder="1" applyAlignment="1" applyProtection="1">
      <alignment wrapText="1" shrinkToFit="1"/>
    </xf>
    <xf numFmtId="0" fontId="7" fillId="0" borderId="11" xfId="0" applyFont="1" applyBorder="1" applyAlignment="1" applyProtection="1">
      <alignment wrapText="1" shrinkToFit="1"/>
    </xf>
    <xf numFmtId="0" fontId="7" fillId="2" borderId="0" xfId="0" applyFont="1" applyFill="1" applyBorder="1" applyAlignment="1" applyProtection="1">
      <alignment wrapText="1" shrinkToFit="1"/>
    </xf>
    <xf numFmtId="0" fontId="7" fillId="2" borderId="11" xfId="0" applyFont="1" applyFill="1" applyBorder="1" applyAlignment="1" applyProtection="1">
      <alignment wrapText="1" shrinkToFit="1"/>
    </xf>
    <xf numFmtId="0" fontId="6" fillId="7" borderId="1" xfId="0" applyFont="1" applyFill="1" applyBorder="1" applyAlignment="1" applyProtection="1">
      <alignment horizontal="center" vertical="center" wrapText="1"/>
    </xf>
    <xf numFmtId="0" fontId="9" fillId="2" borderId="7"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4" fillId="7" borderId="7" xfId="0" applyFont="1" applyFill="1" applyBorder="1" applyAlignment="1" applyProtection="1">
      <alignment horizontal="center" vertical="center" wrapText="1" shrinkToFit="1"/>
    </xf>
    <xf numFmtId="0" fontId="4" fillId="7" borderId="8" xfId="0" applyFont="1" applyFill="1" applyBorder="1" applyAlignment="1" applyProtection="1">
      <alignment horizontal="center" vertical="center" wrapText="1" shrinkToFit="1"/>
    </xf>
    <xf numFmtId="0" fontId="4" fillId="7" borderId="9" xfId="0" applyFont="1" applyFill="1" applyBorder="1" applyAlignment="1" applyProtection="1">
      <alignment horizontal="center" vertical="center" wrapText="1" shrinkToFit="1"/>
    </xf>
    <xf numFmtId="0" fontId="4" fillId="7" borderId="12" xfId="0" applyFont="1" applyFill="1" applyBorder="1" applyAlignment="1" applyProtection="1">
      <alignment horizontal="center" vertical="center" wrapText="1" shrinkToFit="1"/>
    </xf>
    <xf numFmtId="0" fontId="4" fillId="7" borderId="13" xfId="0" applyFont="1" applyFill="1" applyBorder="1" applyAlignment="1" applyProtection="1">
      <alignment horizontal="center" vertical="center" wrapText="1" shrinkToFit="1"/>
    </xf>
    <xf numFmtId="0" fontId="4" fillId="7" borderId="14" xfId="0" applyFont="1" applyFill="1" applyBorder="1" applyAlignment="1" applyProtection="1">
      <alignment horizontal="center" vertical="center" wrapText="1" shrinkToFit="1"/>
    </xf>
    <xf numFmtId="0" fontId="3" fillId="2" borderId="0" xfId="0" applyFont="1" applyFill="1" applyBorder="1" applyAlignment="1" applyProtection="1">
      <alignment vertical="top" wrapText="1" shrinkToFit="1"/>
    </xf>
    <xf numFmtId="0" fontId="7" fillId="2" borderId="0" xfId="0" applyFont="1" applyFill="1" applyBorder="1" applyAlignment="1" applyProtection="1">
      <alignment vertical="top" wrapText="1" shrinkToFit="1"/>
    </xf>
    <xf numFmtId="0" fontId="7" fillId="2" borderId="11" xfId="0" applyFont="1" applyFill="1" applyBorder="1" applyAlignment="1" applyProtection="1">
      <alignment vertical="top" wrapText="1" shrinkToFit="1"/>
    </xf>
    <xf numFmtId="0" fontId="15" fillId="2" borderId="0" xfId="0" applyFont="1" applyFill="1" applyBorder="1" applyAlignment="1" applyProtection="1">
      <alignment horizontal="left" wrapText="1" shrinkToFit="1"/>
    </xf>
    <xf numFmtId="0" fontId="15" fillId="2" borderId="11" xfId="0" applyFont="1" applyFill="1" applyBorder="1" applyAlignment="1" applyProtection="1">
      <alignment horizontal="left" wrapText="1" shrinkToFit="1"/>
    </xf>
    <xf numFmtId="0" fontId="7" fillId="2" borderId="0" xfId="0" applyFont="1" applyFill="1" applyBorder="1" applyAlignment="1" applyProtection="1">
      <alignment horizontal="left" shrinkToFit="1"/>
    </xf>
    <xf numFmtId="0" fontId="15" fillId="2" borderId="0" xfId="0" applyFont="1" applyFill="1" applyBorder="1" applyAlignment="1" applyProtection="1">
      <alignment horizontal="left" shrinkToFit="1"/>
    </xf>
    <xf numFmtId="0" fontId="15" fillId="2" borderId="11" xfId="0" applyFont="1" applyFill="1" applyBorder="1" applyAlignment="1" applyProtection="1">
      <alignment horizontal="left" shrinkToFit="1"/>
    </xf>
    <xf numFmtId="0" fontId="3" fillId="2" borderId="0" xfId="0" applyFont="1" applyFill="1" applyBorder="1" applyAlignment="1" applyProtection="1">
      <alignment shrinkToFit="1"/>
    </xf>
    <xf numFmtId="0" fontId="15" fillId="2" borderId="0" xfId="0" applyFont="1" applyFill="1" applyBorder="1" applyAlignment="1" applyProtection="1">
      <alignment shrinkToFit="1"/>
    </xf>
    <xf numFmtId="0" fontId="15" fillId="2" borderId="11" xfId="0" applyFont="1" applyFill="1" applyBorder="1" applyAlignment="1" applyProtection="1">
      <alignment shrinkToFit="1"/>
    </xf>
    <xf numFmtId="0" fontId="3" fillId="2" borderId="1" xfId="0" applyFont="1" applyFill="1" applyBorder="1" applyAlignment="1" applyProtection="1">
      <alignment vertical="top" wrapText="1" shrinkToFit="1"/>
      <protection locked="0"/>
    </xf>
    <xf numFmtId="0" fontId="7" fillId="2" borderId="1" xfId="0" applyFont="1" applyFill="1" applyBorder="1" applyAlignment="1" applyProtection="1">
      <alignment vertical="top" wrapText="1" shrinkToFit="1"/>
      <protection locked="0"/>
    </xf>
    <xf numFmtId="0" fontId="3" fillId="2" borderId="37" xfId="0" applyFont="1" applyFill="1" applyBorder="1" applyAlignment="1" applyProtection="1">
      <alignment vertical="top" wrapText="1" shrinkToFit="1"/>
      <protection locked="0"/>
    </xf>
    <xf numFmtId="0" fontId="3" fillId="2" borderId="36" xfId="0" applyFont="1" applyFill="1" applyBorder="1" applyAlignment="1" applyProtection="1">
      <alignment vertical="top" wrapText="1" shrinkToFit="1"/>
      <protection locked="0"/>
    </xf>
    <xf numFmtId="0" fontId="3" fillId="2" borderId="33" xfId="0" applyFont="1" applyFill="1" applyBorder="1" applyAlignment="1" applyProtection="1">
      <alignment vertical="top" wrapText="1" shrinkToFit="1"/>
      <protection locked="0"/>
    </xf>
    <xf numFmtId="0" fontId="3"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49" fontId="4" fillId="12" borderId="18" xfId="0" applyNumberFormat="1" applyFont="1" applyFill="1" applyBorder="1" applyAlignment="1">
      <alignment horizontal="center" vertical="center" wrapText="1"/>
    </xf>
    <xf numFmtId="49" fontId="4" fillId="12" borderId="16" xfId="0" applyNumberFormat="1" applyFont="1" applyFill="1" applyBorder="1" applyAlignment="1">
      <alignment horizontal="center" vertical="center" wrapText="1"/>
    </xf>
    <xf numFmtId="49" fontId="4" fillId="12" borderId="30" xfId="0" applyNumberFormat="1"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6" fillId="4"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6" fillId="5" borderId="7" xfId="0" applyFont="1" applyFill="1" applyBorder="1" applyAlignment="1" applyProtection="1">
      <alignment horizontal="left" vertical="center" wrapText="1"/>
    </xf>
    <xf numFmtId="0" fontId="6" fillId="5" borderId="8"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6" fillId="5" borderId="13" xfId="0" applyFont="1" applyFill="1" applyBorder="1" applyAlignment="1" applyProtection="1">
      <alignment horizontal="left" vertical="center" wrapText="1"/>
    </xf>
    <xf numFmtId="0" fontId="6" fillId="5" borderId="14" xfId="0" applyFont="1" applyFill="1" applyBorder="1" applyAlignment="1" applyProtection="1">
      <alignment horizontal="left" vertical="center" wrapText="1"/>
    </xf>
    <xf numFmtId="0" fontId="6" fillId="4" borderId="37"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9" fillId="5" borderId="7" xfId="0" applyFont="1" applyFill="1" applyBorder="1" applyAlignment="1" applyProtection="1">
      <alignment horizontal="left" vertical="center" wrapText="1"/>
    </xf>
    <xf numFmtId="0" fontId="9" fillId="5" borderId="8" xfId="0" applyFont="1" applyFill="1" applyBorder="1" applyAlignment="1" applyProtection="1">
      <alignment horizontal="left" vertical="center" wrapText="1"/>
    </xf>
    <xf numFmtId="0" fontId="9" fillId="5" borderId="9" xfId="0" applyFont="1" applyFill="1" applyBorder="1" applyAlignment="1" applyProtection="1">
      <alignment horizontal="left" vertical="center" wrapText="1"/>
    </xf>
    <xf numFmtId="0" fontId="9" fillId="5" borderId="10"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wrapText="1"/>
    </xf>
    <xf numFmtId="0" fontId="9" fillId="5" borderId="11" xfId="0" applyFont="1" applyFill="1" applyBorder="1" applyAlignment="1" applyProtection="1">
      <alignment horizontal="left" vertical="center" wrapText="1"/>
    </xf>
    <xf numFmtId="0" fontId="9" fillId="5" borderId="12" xfId="0" applyFont="1" applyFill="1" applyBorder="1" applyAlignment="1" applyProtection="1">
      <alignment horizontal="left" vertical="center" wrapText="1"/>
    </xf>
    <xf numFmtId="0" fontId="9" fillId="5" borderId="13" xfId="0" applyFont="1" applyFill="1" applyBorder="1" applyAlignment="1" applyProtection="1">
      <alignment horizontal="left" vertical="center" wrapText="1"/>
    </xf>
    <xf numFmtId="0" fontId="9" fillId="5" borderId="14" xfId="0" applyFont="1" applyFill="1" applyBorder="1" applyAlignment="1" applyProtection="1">
      <alignment horizontal="left" vertical="center" wrapText="1"/>
    </xf>
    <xf numFmtId="0" fontId="6" fillId="5" borderId="1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9" fillId="2" borderId="1" xfId="0" applyFont="1" applyFill="1" applyBorder="1" applyAlignment="1" applyProtection="1">
      <alignment horizontal="left" vertical="top" wrapText="1"/>
      <protection locked="0"/>
    </xf>
    <xf numFmtId="0" fontId="6" fillId="15" borderId="37" xfId="0" applyFont="1" applyFill="1" applyBorder="1" applyAlignment="1" applyProtection="1">
      <alignment horizontal="left" vertical="center" wrapText="1"/>
    </xf>
    <xf numFmtId="0" fontId="6" fillId="15" borderId="36" xfId="0" applyFont="1" applyFill="1" applyBorder="1" applyAlignment="1" applyProtection="1">
      <alignment horizontal="left" vertical="center" wrapText="1"/>
    </xf>
    <xf numFmtId="0" fontId="6" fillId="15" borderId="33" xfId="0" applyFont="1" applyFill="1" applyBorder="1" applyAlignment="1" applyProtection="1">
      <alignment horizontal="left" vertical="center" wrapText="1"/>
    </xf>
    <xf numFmtId="0" fontId="9" fillId="5" borderId="1" xfId="0" applyFont="1" applyFill="1" applyBorder="1" applyAlignment="1" applyProtection="1">
      <alignment horizontal="left" vertical="top" wrapText="1"/>
    </xf>
    <xf numFmtId="0" fontId="9" fillId="16" borderId="1" xfId="0" applyFont="1" applyFill="1" applyBorder="1" applyAlignment="1" applyProtection="1">
      <alignment horizontal="left" vertical="center" wrapText="1"/>
    </xf>
    <xf numFmtId="0" fontId="6" fillId="16" borderId="37" xfId="0" applyFont="1" applyFill="1" applyBorder="1" applyAlignment="1" applyProtection="1">
      <alignment horizontal="left" vertical="center" wrapText="1"/>
    </xf>
    <xf numFmtId="0" fontId="6" fillId="16" borderId="36" xfId="0" applyFont="1" applyFill="1" applyBorder="1" applyAlignment="1" applyProtection="1">
      <alignment horizontal="left" vertical="center" wrapText="1"/>
    </xf>
    <xf numFmtId="0" fontId="6" fillId="16" borderId="33" xfId="0" applyFont="1" applyFill="1" applyBorder="1" applyAlignment="1" applyProtection="1">
      <alignment horizontal="left" vertical="center" wrapText="1"/>
    </xf>
    <xf numFmtId="44" fontId="3" fillId="5" borderId="42" xfId="2" applyFont="1" applyFill="1" applyBorder="1" applyAlignment="1" applyProtection="1">
      <alignment horizontal="center"/>
    </xf>
    <xf numFmtId="44" fontId="3" fillId="5" borderId="43" xfId="2" applyFont="1" applyFill="1" applyBorder="1" applyAlignment="1" applyProtection="1">
      <alignment horizontal="center"/>
    </xf>
    <xf numFmtId="44" fontId="3" fillId="5" borderId="44" xfId="2" applyFont="1" applyFill="1" applyBorder="1" applyAlignment="1" applyProtection="1">
      <alignment horizontal="center"/>
    </xf>
    <xf numFmtId="0" fontId="30" fillId="3" borderId="59" xfId="0" applyFont="1" applyFill="1" applyBorder="1" applyAlignment="1" applyProtection="1">
      <alignment horizontal="center" vertical="center" wrapText="1"/>
    </xf>
    <xf numFmtId="0" fontId="30" fillId="3" borderId="60" xfId="0" applyFont="1" applyFill="1" applyBorder="1" applyAlignment="1" applyProtection="1">
      <alignment horizontal="center" vertical="center" wrapText="1"/>
    </xf>
    <xf numFmtId="0" fontId="30" fillId="3" borderId="61" xfId="0" applyFont="1" applyFill="1" applyBorder="1" applyAlignment="1" applyProtection="1">
      <alignment horizontal="center" vertical="center" wrapText="1"/>
    </xf>
    <xf numFmtId="0" fontId="4" fillId="5" borderId="42" xfId="5" applyFont="1" applyFill="1" applyBorder="1" applyAlignment="1" applyProtection="1">
      <alignment horizontal="center" vertical="center" wrapText="1"/>
    </xf>
    <xf numFmtId="0" fontId="4" fillId="5" borderId="43" xfId="5" applyFont="1" applyFill="1" applyBorder="1" applyAlignment="1" applyProtection="1">
      <alignment horizontal="center" vertical="center" wrapText="1"/>
    </xf>
    <xf numFmtId="44" fontId="3" fillId="2" borderId="45" xfId="2" applyFont="1" applyFill="1" applyBorder="1" applyAlignment="1" applyProtection="1">
      <alignment horizontal="center"/>
    </xf>
    <xf numFmtId="44" fontId="3" fillId="2" borderId="46" xfId="2" applyFont="1" applyFill="1" applyBorder="1" applyAlignment="1" applyProtection="1">
      <alignment horizontal="center"/>
    </xf>
    <xf numFmtId="44" fontId="3" fillId="2" borderId="47" xfId="2" applyFont="1" applyFill="1" applyBorder="1" applyAlignment="1" applyProtection="1">
      <alignment horizontal="center"/>
    </xf>
    <xf numFmtId="0" fontId="16" fillId="4" borderId="48" xfId="0" applyFont="1" applyFill="1" applyBorder="1" applyAlignment="1" applyProtection="1">
      <alignment horizontal="center" vertical="center"/>
    </xf>
    <xf numFmtId="0" fontId="16" fillId="4" borderId="49" xfId="0" applyFont="1" applyFill="1" applyBorder="1" applyAlignment="1" applyProtection="1">
      <alignment horizontal="center" vertical="center"/>
    </xf>
    <xf numFmtId="0" fontId="16" fillId="4" borderId="50" xfId="0" applyFont="1" applyFill="1" applyBorder="1" applyAlignment="1" applyProtection="1">
      <alignment horizontal="center" vertical="center"/>
    </xf>
    <xf numFmtId="0" fontId="16" fillId="4" borderId="32"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4" fillId="14" borderId="24" xfId="5" applyFont="1" applyFill="1" applyBorder="1" applyAlignment="1" applyProtection="1">
      <alignment horizontal="center" vertical="center"/>
    </xf>
    <xf numFmtId="0" fontId="4" fillId="14" borderId="25" xfId="5" applyFont="1" applyFill="1" applyBorder="1" applyAlignment="1" applyProtection="1">
      <alignment horizontal="center" vertical="center"/>
    </xf>
    <xf numFmtId="0" fontId="4" fillId="14" borderId="2" xfId="5" applyFont="1" applyFill="1" applyBorder="1" applyAlignment="1" applyProtection="1">
      <alignment horizontal="center" vertical="center"/>
    </xf>
    <xf numFmtId="0" fontId="4" fillId="14" borderId="0" xfId="5" applyFont="1" applyFill="1" applyBorder="1" applyAlignment="1" applyProtection="1">
      <alignment horizontal="center" vertical="center"/>
    </xf>
    <xf numFmtId="0" fontId="4" fillId="14" borderId="55" xfId="5" applyFont="1" applyFill="1" applyBorder="1" applyAlignment="1" applyProtection="1">
      <alignment horizontal="center" vertical="center"/>
    </xf>
    <xf numFmtId="0" fontId="4" fillId="8" borderId="56" xfId="5" applyFont="1" applyFill="1" applyBorder="1" applyAlignment="1" applyProtection="1">
      <alignment horizontal="center" vertical="center"/>
    </xf>
    <xf numFmtId="0" fontId="4" fillId="8" borderId="25" xfId="5" applyFont="1" applyFill="1" applyBorder="1" applyAlignment="1" applyProtection="1">
      <alignment horizontal="center" vertical="center"/>
    </xf>
    <xf numFmtId="0" fontId="4" fillId="8" borderId="53" xfId="5" applyFont="1" applyFill="1" applyBorder="1" applyAlignment="1" applyProtection="1">
      <alignment horizontal="center" vertical="center"/>
    </xf>
    <xf numFmtId="0" fontId="4" fillId="8" borderId="0" xfId="5" applyFont="1" applyFill="1" applyBorder="1" applyAlignment="1" applyProtection="1">
      <alignment horizontal="center" vertical="center"/>
    </xf>
    <xf numFmtId="0" fontId="4" fillId="8" borderId="57" xfId="5" applyFont="1" applyFill="1" applyBorder="1" applyAlignment="1" applyProtection="1">
      <alignment horizontal="center" vertical="center"/>
    </xf>
    <xf numFmtId="0" fontId="4" fillId="8" borderId="58" xfId="5" applyFont="1" applyFill="1" applyBorder="1" applyAlignment="1" applyProtection="1">
      <alignment horizontal="center" vertical="center"/>
    </xf>
    <xf numFmtId="0" fontId="4" fillId="8" borderId="63" xfId="5" applyFont="1" applyFill="1" applyBorder="1" applyAlignment="1" applyProtection="1">
      <alignment horizontal="center" vertical="center" textRotation="90"/>
    </xf>
    <xf numFmtId="0" fontId="4" fillId="8" borderId="64" xfId="5" applyFont="1" applyFill="1" applyBorder="1" applyAlignment="1" applyProtection="1">
      <alignment horizontal="center" vertical="center" textRotation="90"/>
    </xf>
    <xf numFmtId="0" fontId="4" fillId="8" borderId="65" xfId="5" applyFont="1" applyFill="1" applyBorder="1" applyAlignment="1" applyProtection="1">
      <alignment horizontal="center" vertical="center" textRotation="90"/>
    </xf>
    <xf numFmtId="0" fontId="4" fillId="5" borderId="51" xfId="5" applyFont="1" applyFill="1" applyBorder="1" applyAlignment="1" applyProtection="1">
      <alignment horizontal="center" vertical="center" wrapText="1"/>
    </xf>
    <xf numFmtId="0" fontId="4" fillId="5" borderId="52" xfId="5" applyFont="1" applyFill="1" applyBorder="1" applyAlignment="1" applyProtection="1">
      <alignment horizontal="center" vertical="center" wrapText="1"/>
    </xf>
    <xf numFmtId="0" fontId="4" fillId="5" borderId="53" xfId="5" applyFont="1" applyFill="1" applyBorder="1" applyAlignment="1" applyProtection="1">
      <alignment horizontal="center" vertical="center" wrapText="1"/>
    </xf>
    <xf numFmtId="0" fontId="4" fillId="5" borderId="54" xfId="5" applyFont="1" applyFill="1" applyBorder="1" applyAlignment="1" applyProtection="1">
      <alignment horizontal="center" vertical="center" wrapText="1"/>
    </xf>
    <xf numFmtId="0" fontId="4" fillId="5" borderId="62" xfId="5" applyFont="1" applyFill="1" applyBorder="1" applyAlignment="1" applyProtection="1">
      <alignment horizontal="center" vertical="center" wrapText="1"/>
    </xf>
    <xf numFmtId="0" fontId="4" fillId="5" borderId="13" xfId="5" applyFont="1" applyFill="1" applyBorder="1" applyAlignment="1" applyProtection="1">
      <alignment horizontal="center" vertical="center" wrapText="1"/>
    </xf>
    <xf numFmtId="0" fontId="4" fillId="5" borderId="36"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44" fontId="3" fillId="8" borderId="42" xfId="2" applyFont="1" applyFill="1" applyBorder="1" applyAlignment="1" applyProtection="1">
      <alignment horizontal="center"/>
    </xf>
    <xf numFmtId="44" fontId="3" fillId="8" borderId="43" xfId="2" applyFont="1" applyFill="1" applyBorder="1" applyAlignment="1" applyProtection="1">
      <alignment horizontal="center"/>
    </xf>
    <xf numFmtId="44" fontId="3" fillId="8" borderId="66" xfId="2" applyFont="1" applyFill="1" applyBorder="1" applyAlignment="1" applyProtection="1">
      <alignment horizontal="center"/>
    </xf>
    <xf numFmtId="0" fontId="4" fillId="8" borderId="51" xfId="5" applyFont="1" applyFill="1" applyBorder="1" applyAlignment="1" applyProtection="1">
      <alignment horizontal="center" vertical="center" wrapText="1"/>
    </xf>
    <xf numFmtId="0" fontId="4" fillId="8" borderId="52" xfId="5" applyFont="1" applyFill="1" applyBorder="1" applyAlignment="1" applyProtection="1">
      <alignment horizontal="center" vertical="center" wrapText="1"/>
    </xf>
    <xf numFmtId="0" fontId="4" fillId="8" borderId="53" xfId="5" applyFont="1" applyFill="1" applyBorder="1" applyAlignment="1" applyProtection="1">
      <alignment horizontal="center" vertical="center" wrapText="1"/>
    </xf>
    <xf numFmtId="0" fontId="4" fillId="8" borderId="54" xfId="5" applyFont="1" applyFill="1" applyBorder="1" applyAlignment="1" applyProtection="1">
      <alignment horizontal="center" vertical="center" wrapText="1"/>
    </xf>
    <xf numFmtId="0" fontId="4" fillId="8" borderId="67" xfId="5" applyFont="1" applyFill="1" applyBorder="1" applyAlignment="1" applyProtection="1">
      <alignment horizontal="center" vertical="center" wrapText="1"/>
    </xf>
    <xf numFmtId="0" fontId="4" fillId="8" borderId="68" xfId="5" applyFont="1" applyFill="1" applyBorder="1" applyAlignment="1" applyProtection="1">
      <alignment horizontal="center" vertical="center" wrapText="1"/>
    </xf>
    <xf numFmtId="0" fontId="19" fillId="2" borderId="69"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9" fillId="2" borderId="7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19" fillId="2" borderId="72" xfId="0" applyFont="1" applyFill="1" applyBorder="1" applyAlignment="1">
      <alignment horizontal="center" vertical="center" wrapText="1"/>
    </xf>
    <xf numFmtId="0" fontId="18" fillId="14" borderId="69" xfId="0" applyFont="1" applyFill="1" applyBorder="1" applyAlignment="1">
      <alignment vertical="center" wrapText="1"/>
    </xf>
    <xf numFmtId="0" fontId="18" fillId="14" borderId="70" xfId="0" applyFont="1" applyFill="1" applyBorder="1" applyAlignment="1">
      <alignment vertical="center" wrapText="1"/>
    </xf>
    <xf numFmtId="0" fontId="18" fillId="14" borderId="71" xfId="0" applyFont="1" applyFill="1" applyBorder="1" applyAlignment="1">
      <alignment vertical="center" wrapText="1"/>
    </xf>
    <xf numFmtId="0" fontId="18" fillId="14" borderId="2" xfId="0" applyFont="1" applyFill="1" applyBorder="1" applyAlignment="1">
      <alignment vertical="center" wrapText="1"/>
    </xf>
    <xf numFmtId="0" fontId="18" fillId="14" borderId="0" xfId="0" applyFont="1" applyFill="1" applyBorder="1" applyAlignment="1">
      <alignment vertical="center" wrapText="1"/>
    </xf>
    <xf numFmtId="0" fontId="18" fillId="14" borderId="3" xfId="0" applyFont="1" applyFill="1" applyBorder="1" applyAlignment="1">
      <alignment vertical="center" wrapText="1"/>
    </xf>
    <xf numFmtId="0" fontId="18" fillId="14" borderId="55" xfId="0" applyFont="1" applyFill="1" applyBorder="1" applyAlignment="1">
      <alignment vertical="center" wrapText="1"/>
    </xf>
    <xf numFmtId="0" fontId="18" fillId="14" borderId="58" xfId="0" applyFont="1" applyFill="1" applyBorder="1" applyAlignment="1">
      <alignment vertical="center" wrapText="1"/>
    </xf>
    <xf numFmtId="0" fontId="18" fillId="14" borderId="72" xfId="0" applyFont="1" applyFill="1" applyBorder="1" applyAlignment="1">
      <alignment vertical="center" wrapText="1"/>
    </xf>
    <xf numFmtId="0" fontId="18" fillId="18" borderId="69" xfId="0" applyFont="1" applyFill="1" applyBorder="1" applyAlignment="1">
      <alignment vertical="center" wrapText="1"/>
    </xf>
    <xf numFmtId="0" fontId="18" fillId="18" borderId="70" xfId="0" applyFont="1" applyFill="1" applyBorder="1" applyAlignment="1">
      <alignment vertical="center" wrapText="1"/>
    </xf>
    <xf numFmtId="0" fontId="18" fillId="18" borderId="71" xfId="0" applyFont="1" applyFill="1" applyBorder="1" applyAlignment="1">
      <alignment vertical="center" wrapText="1"/>
    </xf>
    <xf numFmtId="0" fontId="18" fillId="18" borderId="2" xfId="0" applyFont="1" applyFill="1" applyBorder="1" applyAlignment="1">
      <alignment vertical="center" wrapText="1"/>
    </xf>
    <xf numFmtId="0" fontId="18" fillId="18" borderId="0" xfId="0" applyFont="1" applyFill="1" applyBorder="1" applyAlignment="1">
      <alignment vertical="center" wrapText="1"/>
    </xf>
    <xf numFmtId="0" fontId="18" fillId="18" borderId="3" xfId="0" applyFont="1" applyFill="1" applyBorder="1" applyAlignment="1">
      <alignment vertical="center" wrapText="1"/>
    </xf>
    <xf numFmtId="0" fontId="18" fillId="18" borderId="55" xfId="0" applyFont="1" applyFill="1" applyBorder="1" applyAlignment="1">
      <alignment vertical="center" wrapText="1"/>
    </xf>
    <xf numFmtId="0" fontId="18" fillId="18" borderId="58" xfId="0" applyFont="1" applyFill="1" applyBorder="1" applyAlignment="1">
      <alignment vertical="center" wrapText="1"/>
    </xf>
    <xf numFmtId="0" fontId="18" fillId="18" borderId="72" xfId="0" applyFont="1" applyFill="1" applyBorder="1" applyAlignment="1">
      <alignment vertical="center" wrapText="1"/>
    </xf>
    <xf numFmtId="0" fontId="16" fillId="4" borderId="17" xfId="0" applyFont="1" applyFill="1" applyBorder="1" applyAlignment="1" applyProtection="1">
      <alignment horizontal="center" vertical="center"/>
    </xf>
    <xf numFmtId="0" fontId="18" fillId="9" borderId="69" xfId="0" applyFont="1" applyFill="1" applyBorder="1" applyAlignment="1">
      <alignment vertical="center" wrapText="1"/>
    </xf>
    <xf numFmtId="0" fontId="18" fillId="9" borderId="70" xfId="0" applyFont="1" applyFill="1" applyBorder="1" applyAlignment="1">
      <alignment vertical="center" wrapText="1"/>
    </xf>
    <xf numFmtId="0" fontId="18" fillId="9" borderId="71" xfId="0" applyFont="1" applyFill="1" applyBorder="1" applyAlignment="1">
      <alignment vertical="center" wrapText="1"/>
    </xf>
    <xf numFmtId="0" fontId="18" fillId="9" borderId="2" xfId="0" applyFont="1" applyFill="1" applyBorder="1" applyAlignment="1">
      <alignment vertical="center" wrapText="1"/>
    </xf>
    <xf numFmtId="0" fontId="18" fillId="9" borderId="0" xfId="0" applyFont="1" applyFill="1" applyBorder="1" applyAlignment="1">
      <alignment vertical="center" wrapText="1"/>
    </xf>
    <xf numFmtId="0" fontId="18" fillId="9" borderId="3" xfId="0" applyFont="1" applyFill="1" applyBorder="1" applyAlignment="1">
      <alignment vertical="center" wrapText="1"/>
    </xf>
    <xf numFmtId="0" fontId="18" fillId="9" borderId="55" xfId="0" applyFont="1" applyFill="1" applyBorder="1" applyAlignment="1">
      <alignment vertical="center" wrapText="1"/>
    </xf>
    <xf numFmtId="0" fontId="18" fillId="9" borderId="58" xfId="0" applyFont="1" applyFill="1" applyBorder="1" applyAlignment="1">
      <alignment vertical="center" wrapText="1"/>
    </xf>
    <xf numFmtId="0" fontId="18" fillId="9" borderId="72" xfId="0" applyFont="1" applyFill="1" applyBorder="1" applyAlignment="1">
      <alignment vertical="center" wrapText="1"/>
    </xf>
    <xf numFmtId="0" fontId="18" fillId="7" borderId="69" xfId="0" applyFont="1" applyFill="1" applyBorder="1" applyAlignment="1">
      <alignment vertical="center" wrapText="1"/>
    </xf>
    <xf numFmtId="0" fontId="18" fillId="7" borderId="70" xfId="0" applyFont="1" applyFill="1" applyBorder="1" applyAlignment="1">
      <alignment vertical="center" wrapText="1"/>
    </xf>
    <xf numFmtId="0" fontId="18" fillId="7" borderId="71" xfId="0" applyFont="1" applyFill="1" applyBorder="1" applyAlignment="1">
      <alignment vertical="center" wrapText="1"/>
    </xf>
    <xf numFmtId="0" fontId="18" fillId="7" borderId="2" xfId="0" applyFont="1" applyFill="1" applyBorder="1" applyAlignment="1">
      <alignment vertical="center" wrapText="1"/>
    </xf>
    <xf numFmtId="0" fontId="18" fillId="7" borderId="0" xfId="0" applyFont="1" applyFill="1" applyBorder="1" applyAlignment="1">
      <alignment vertical="center" wrapText="1"/>
    </xf>
    <xf numFmtId="0" fontId="18" fillId="7" borderId="3" xfId="0" applyFont="1" applyFill="1" applyBorder="1" applyAlignment="1">
      <alignment vertical="center" wrapText="1"/>
    </xf>
    <xf numFmtId="0" fontId="18" fillId="7" borderId="55" xfId="0" applyFont="1" applyFill="1" applyBorder="1" applyAlignment="1">
      <alignment vertical="center" wrapText="1"/>
    </xf>
    <xf numFmtId="0" fontId="18" fillId="7" borderId="58" xfId="0" applyFont="1" applyFill="1" applyBorder="1" applyAlignment="1">
      <alignment vertical="center" wrapText="1"/>
    </xf>
    <xf numFmtId="0" fontId="18" fillId="7" borderId="72" xfId="0" applyFont="1" applyFill="1" applyBorder="1" applyAlignment="1">
      <alignment vertical="center" wrapText="1"/>
    </xf>
    <xf numFmtId="0" fontId="18" fillId="17" borderId="69" xfId="0" applyFont="1" applyFill="1" applyBorder="1" applyAlignment="1">
      <alignment vertical="center"/>
    </xf>
    <xf numFmtId="0" fontId="18" fillId="17" borderId="70" xfId="0" applyFont="1" applyFill="1" applyBorder="1" applyAlignment="1">
      <alignment vertical="center"/>
    </xf>
    <xf numFmtId="0" fontId="18" fillId="17" borderId="71" xfId="0" applyFont="1" applyFill="1" applyBorder="1" applyAlignment="1">
      <alignment vertical="center"/>
    </xf>
    <xf numFmtId="0" fontId="18" fillId="17" borderId="55" xfId="0" applyFont="1" applyFill="1" applyBorder="1" applyAlignment="1">
      <alignment vertical="center"/>
    </xf>
    <xf numFmtId="0" fontId="18" fillId="17" borderId="58" xfId="0" applyFont="1" applyFill="1" applyBorder="1" applyAlignment="1">
      <alignment vertical="center"/>
    </xf>
    <xf numFmtId="0" fontId="18" fillId="17" borderId="72" xfId="0" applyFont="1" applyFill="1" applyBorder="1" applyAlignment="1">
      <alignment vertical="center"/>
    </xf>
    <xf numFmtId="0" fontId="18" fillId="3" borderId="69" xfId="0" applyFont="1" applyFill="1" applyBorder="1" applyAlignment="1">
      <alignment vertical="center" wrapText="1"/>
    </xf>
    <xf numFmtId="0" fontId="18" fillId="3" borderId="70" xfId="0" applyFont="1" applyFill="1" applyBorder="1" applyAlignment="1">
      <alignment vertical="center" wrapText="1"/>
    </xf>
    <xf numFmtId="0" fontId="18" fillId="3" borderId="71" xfId="0" applyFont="1" applyFill="1" applyBorder="1" applyAlignment="1">
      <alignment vertical="center" wrapText="1"/>
    </xf>
    <xf numFmtId="0" fontId="18" fillId="3" borderId="2" xfId="0" applyFont="1" applyFill="1" applyBorder="1" applyAlignment="1">
      <alignment vertical="center" wrapText="1"/>
    </xf>
    <xf numFmtId="0" fontId="18" fillId="3" borderId="0" xfId="0" applyFont="1" applyFill="1" applyBorder="1" applyAlignment="1">
      <alignment vertical="center" wrapText="1"/>
    </xf>
    <xf numFmtId="0" fontId="18" fillId="3" borderId="3" xfId="0" applyFont="1" applyFill="1" applyBorder="1" applyAlignment="1">
      <alignment vertical="center" wrapText="1"/>
    </xf>
    <xf numFmtId="0" fontId="18" fillId="3" borderId="55" xfId="0" applyFont="1" applyFill="1" applyBorder="1" applyAlignment="1">
      <alignment vertical="center" wrapText="1"/>
    </xf>
    <xf numFmtId="0" fontId="18" fillId="3" borderId="58" xfId="0" applyFont="1" applyFill="1" applyBorder="1" applyAlignment="1">
      <alignment vertical="center" wrapText="1"/>
    </xf>
    <xf numFmtId="0" fontId="18" fillId="3" borderId="72" xfId="0" applyFont="1" applyFill="1" applyBorder="1" applyAlignment="1">
      <alignment vertical="center" wrapText="1"/>
    </xf>
    <xf numFmtId="0" fontId="18" fillId="10" borderId="69" xfId="0" applyFont="1" applyFill="1" applyBorder="1" applyAlignment="1">
      <alignment vertical="center" wrapText="1"/>
    </xf>
    <xf numFmtId="0" fontId="18" fillId="10" borderId="70" xfId="0" applyFont="1" applyFill="1" applyBorder="1" applyAlignment="1">
      <alignment vertical="center" wrapText="1"/>
    </xf>
    <xf numFmtId="0" fontId="18" fillId="10" borderId="71" xfId="0" applyFont="1" applyFill="1" applyBorder="1" applyAlignment="1">
      <alignment vertical="center" wrapText="1"/>
    </xf>
    <xf numFmtId="0" fontId="18" fillId="10" borderId="2" xfId="0" applyFont="1" applyFill="1" applyBorder="1" applyAlignment="1">
      <alignment vertical="center" wrapText="1"/>
    </xf>
    <xf numFmtId="0" fontId="18" fillId="10" borderId="0" xfId="0" applyFont="1" applyFill="1" applyBorder="1" applyAlignment="1">
      <alignment vertical="center" wrapText="1"/>
    </xf>
    <xf numFmtId="0" fontId="18" fillId="10" borderId="3" xfId="0" applyFont="1" applyFill="1" applyBorder="1" applyAlignment="1">
      <alignment vertical="center" wrapText="1"/>
    </xf>
    <xf numFmtId="0" fontId="18" fillId="10" borderId="55" xfId="0" applyFont="1" applyFill="1" applyBorder="1" applyAlignment="1">
      <alignment vertical="center" wrapText="1"/>
    </xf>
    <xf numFmtId="0" fontId="18" fillId="10" borderId="58" xfId="0" applyFont="1" applyFill="1" applyBorder="1" applyAlignment="1">
      <alignment vertical="center" wrapText="1"/>
    </xf>
    <xf numFmtId="0" fontId="18" fillId="10" borderId="72" xfId="0" applyFont="1" applyFill="1" applyBorder="1" applyAlignment="1">
      <alignment vertical="center" wrapText="1"/>
    </xf>
    <xf numFmtId="0" fontId="5" fillId="5" borderId="69" xfId="0" applyFont="1" applyFill="1" applyBorder="1" applyAlignment="1">
      <alignment horizontal="center" vertical="center" wrapText="1"/>
    </xf>
    <xf numFmtId="0" fontId="5" fillId="5" borderId="70" xfId="0" applyFont="1" applyFill="1" applyBorder="1" applyAlignment="1">
      <alignment horizontal="center" vertical="center" wrapText="1"/>
    </xf>
    <xf numFmtId="0" fontId="5" fillId="5" borderId="7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8" fillId="6" borderId="69" xfId="0" applyFont="1" applyFill="1" applyBorder="1" applyAlignment="1">
      <alignment vertical="center" wrapText="1"/>
    </xf>
    <xf numFmtId="0" fontId="18" fillId="6" borderId="70" xfId="0" applyFont="1" applyFill="1" applyBorder="1" applyAlignment="1">
      <alignment vertical="center" wrapText="1"/>
    </xf>
    <xf numFmtId="0" fontId="18" fillId="6" borderId="71" xfId="0" applyFont="1" applyFill="1" applyBorder="1" applyAlignment="1">
      <alignment vertical="center" wrapText="1"/>
    </xf>
    <xf numFmtId="0" fontId="18" fillId="6" borderId="2" xfId="0" applyFont="1" applyFill="1" applyBorder="1" applyAlignment="1">
      <alignment vertical="center" wrapText="1"/>
    </xf>
    <xf numFmtId="0" fontId="18" fillId="6" borderId="0" xfId="0" applyFont="1" applyFill="1" applyBorder="1" applyAlignment="1">
      <alignment vertical="center" wrapText="1"/>
    </xf>
    <xf numFmtId="0" fontId="18" fillId="6" borderId="3" xfId="0" applyFont="1" applyFill="1" applyBorder="1" applyAlignment="1">
      <alignment vertical="center" wrapText="1"/>
    </xf>
    <xf numFmtId="0" fontId="18" fillId="6" borderId="55" xfId="0" applyFont="1" applyFill="1" applyBorder="1" applyAlignment="1">
      <alignment vertical="center" wrapText="1"/>
    </xf>
    <xf numFmtId="0" fontId="18" fillId="6" borderId="58" xfId="0" applyFont="1" applyFill="1" applyBorder="1" applyAlignment="1">
      <alignment vertical="center" wrapText="1"/>
    </xf>
    <xf numFmtId="0" fontId="18" fillId="6" borderId="72" xfId="0" applyFont="1" applyFill="1" applyBorder="1" applyAlignment="1">
      <alignment vertical="center" wrapText="1"/>
    </xf>
    <xf numFmtId="0" fontId="3" fillId="2" borderId="1" xfId="5" applyFont="1" applyFill="1" applyBorder="1" applyAlignment="1" applyProtection="1">
      <alignment shrinkToFit="1"/>
    </xf>
    <xf numFmtId="0" fontId="3" fillId="5" borderId="1" xfId="5" applyFont="1" applyFill="1" applyBorder="1" applyAlignment="1" applyProtection="1">
      <alignment vertical="center" shrinkToFit="1"/>
    </xf>
    <xf numFmtId="0" fontId="23" fillId="4" borderId="37" xfId="5" applyFont="1" applyFill="1" applyBorder="1" applyAlignment="1" applyProtection="1">
      <alignment horizontal="center" vertical="center" shrinkToFit="1"/>
    </xf>
    <xf numFmtId="0" fontId="23" fillId="4" borderId="36" xfId="5" applyFont="1" applyFill="1" applyBorder="1" applyAlignment="1" applyProtection="1">
      <alignment horizontal="center" vertical="center" shrinkToFit="1"/>
    </xf>
    <xf numFmtId="0" fontId="23" fillId="4" borderId="33" xfId="5" applyFont="1" applyFill="1" applyBorder="1" applyAlignment="1" applyProtection="1">
      <alignment horizontal="center" vertical="center" shrinkToFit="1"/>
    </xf>
    <xf numFmtId="0" fontId="3" fillId="5" borderId="1" xfId="5" applyFont="1" applyFill="1" applyBorder="1" applyAlignment="1" applyProtection="1">
      <alignment shrinkToFit="1"/>
    </xf>
    <xf numFmtId="0" fontId="22" fillId="4" borderId="2" xfId="5" applyFont="1" applyFill="1" applyBorder="1" applyAlignment="1" applyProtection="1">
      <alignment horizontal="center" vertical="center" wrapText="1"/>
    </xf>
    <xf numFmtId="0" fontId="22" fillId="4" borderId="0"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54"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5" fillId="2" borderId="68" xfId="5" applyFont="1" applyFill="1" applyBorder="1" applyAlignment="1" applyProtection="1">
      <alignment horizontal="center" vertical="center" wrapText="1"/>
    </xf>
    <xf numFmtId="0" fontId="5" fillId="2" borderId="53" xfId="5" applyFont="1" applyFill="1" applyBorder="1" applyAlignment="1" applyProtection="1">
      <alignment horizontal="center" vertical="center" wrapText="1"/>
    </xf>
    <xf numFmtId="0" fontId="5" fillId="2" borderId="67" xfId="5" applyFont="1" applyFill="1" applyBorder="1" applyAlignment="1" applyProtection="1">
      <alignment horizontal="center" vertical="center" wrapText="1"/>
    </xf>
    <xf numFmtId="0" fontId="23" fillId="4" borderId="73" xfId="5" applyFont="1" applyFill="1" applyBorder="1" applyAlignment="1" applyProtection="1">
      <alignment horizontal="center" vertical="center" shrinkToFit="1"/>
    </xf>
    <xf numFmtId="0" fontId="23" fillId="4" borderId="74" xfId="5" applyFont="1" applyFill="1" applyBorder="1" applyAlignment="1" applyProtection="1">
      <alignment horizontal="center" vertical="center" shrinkToFit="1"/>
    </xf>
    <xf numFmtId="0" fontId="12" fillId="2" borderId="53" xfId="5" applyFont="1" applyFill="1" applyBorder="1" applyAlignment="1" applyProtection="1">
      <alignment horizontal="center" vertical="center" wrapText="1"/>
    </xf>
    <xf numFmtId="0" fontId="12" fillId="2" borderId="0" xfId="5" applyFont="1" applyFill="1" applyBorder="1" applyAlignment="1" applyProtection="1">
      <alignment horizontal="center" vertical="center" wrapText="1"/>
    </xf>
    <xf numFmtId="0" fontId="5" fillId="2" borderId="75" xfId="5" applyFont="1" applyFill="1" applyBorder="1" applyAlignment="1" applyProtection="1">
      <alignment horizontal="center" vertical="center" wrapText="1"/>
    </xf>
    <xf numFmtId="0" fontId="5" fillId="2" borderId="76" xfId="5" applyFont="1" applyFill="1" applyBorder="1" applyAlignment="1" applyProtection="1">
      <alignment horizontal="center" vertical="center" wrapText="1"/>
    </xf>
    <xf numFmtId="0" fontId="25" fillId="4" borderId="24" xfId="5" applyFont="1" applyFill="1" applyBorder="1" applyAlignment="1" applyProtection="1">
      <alignment horizontal="center" vertical="center" wrapText="1"/>
    </xf>
    <xf numFmtId="0" fontId="25" fillId="4" borderId="25" xfId="5" applyFont="1" applyFill="1" applyBorder="1" applyAlignment="1" applyProtection="1">
      <alignment horizontal="center" vertical="center" wrapText="1"/>
    </xf>
    <xf numFmtId="0" fontId="25" fillId="4" borderId="0" xfId="5" applyFont="1" applyFill="1" applyBorder="1" applyAlignment="1" applyProtection="1">
      <alignment horizontal="center" vertical="center" wrapText="1"/>
    </xf>
    <xf numFmtId="0" fontId="51" fillId="20" borderId="22" xfId="0" applyFont="1" applyFill="1" applyBorder="1" applyAlignment="1">
      <alignment horizontal="left" vertical="center" wrapText="1"/>
    </xf>
    <xf numFmtId="0" fontId="51" fillId="20" borderId="13" xfId="0" applyFont="1" applyFill="1" applyBorder="1" applyAlignment="1">
      <alignment horizontal="left" vertical="center" wrapText="1"/>
    </xf>
    <xf numFmtId="0" fontId="51" fillId="20" borderId="23" xfId="0" applyFont="1" applyFill="1" applyBorder="1" applyAlignment="1">
      <alignment horizontal="left" vertical="center" wrapText="1"/>
    </xf>
    <xf numFmtId="0" fontId="20" fillId="19" borderId="116" xfId="0" applyFont="1" applyFill="1" applyBorder="1" applyAlignment="1" applyProtection="1">
      <alignment horizontal="left" vertical="top" wrapText="1"/>
      <protection locked="0"/>
    </xf>
    <xf numFmtId="0" fontId="20" fillId="19" borderId="39" xfId="0" applyFont="1" applyFill="1" applyBorder="1" applyAlignment="1" applyProtection="1">
      <alignment horizontal="left" vertical="top" wrapText="1"/>
      <protection locked="0"/>
    </xf>
    <xf numFmtId="0" fontId="20" fillId="19" borderId="41" xfId="0" applyFont="1" applyFill="1" applyBorder="1" applyAlignment="1" applyProtection="1">
      <alignment horizontal="left" vertical="top" wrapText="1"/>
      <protection locked="0"/>
    </xf>
    <xf numFmtId="0" fontId="20" fillId="19" borderId="35" xfId="0" applyFont="1" applyFill="1" applyBorder="1" applyAlignment="1" applyProtection="1">
      <alignment horizontal="left" vertical="top" wrapText="1"/>
      <protection locked="0"/>
    </xf>
    <xf numFmtId="0" fontId="20" fillId="19" borderId="36" xfId="0" applyFont="1" applyFill="1" applyBorder="1" applyAlignment="1" applyProtection="1">
      <alignment horizontal="left" vertical="top" wrapText="1"/>
      <protection locked="0"/>
    </xf>
    <xf numFmtId="0" fontId="20" fillId="19" borderId="38" xfId="0" applyFont="1" applyFill="1" applyBorder="1" applyAlignment="1" applyProtection="1">
      <alignment horizontal="left" vertical="top" wrapText="1"/>
      <protection locked="0"/>
    </xf>
    <xf numFmtId="0" fontId="51" fillId="0" borderId="57" xfId="0" applyFont="1" applyFill="1" applyBorder="1" applyAlignment="1" applyProtection="1">
      <alignment vertical="top" wrapText="1"/>
      <protection locked="0"/>
    </xf>
    <xf numFmtId="0" fontId="51" fillId="0" borderId="58" xfId="0" applyFont="1" applyFill="1" applyBorder="1" applyAlignment="1" applyProtection="1">
      <alignment vertical="top" wrapText="1"/>
      <protection locked="0"/>
    </xf>
    <xf numFmtId="0" fontId="51" fillId="0" borderId="72" xfId="0" applyFont="1" applyFill="1" applyBorder="1" applyAlignment="1" applyProtection="1">
      <alignment vertical="top" wrapText="1"/>
      <protection locked="0"/>
    </xf>
    <xf numFmtId="0" fontId="51" fillId="0" borderId="78" xfId="0" applyFont="1" applyFill="1" applyBorder="1" applyAlignment="1" applyProtection="1">
      <alignment vertical="top" wrapText="1"/>
      <protection locked="0"/>
    </xf>
    <xf numFmtId="0" fontId="51" fillId="0" borderId="79" xfId="0" applyFont="1" applyFill="1" applyBorder="1" applyAlignment="1" applyProtection="1">
      <alignment vertical="top" wrapText="1"/>
      <protection locked="0"/>
    </xf>
    <xf numFmtId="0" fontId="51" fillId="0" borderId="114" xfId="0" applyFont="1" applyFill="1" applyBorder="1" applyAlignment="1" applyProtection="1">
      <alignment vertical="top" wrapText="1"/>
      <protection locked="0"/>
    </xf>
    <xf numFmtId="0" fontId="51" fillId="0" borderId="118" xfId="0" applyFont="1" applyFill="1" applyBorder="1" applyAlignment="1" applyProtection="1">
      <alignment horizontal="left" vertical="top" wrapText="1"/>
      <protection locked="0"/>
    </xf>
    <xf numFmtId="0" fontId="51" fillId="0" borderId="62" xfId="0" applyFont="1" applyFill="1" applyBorder="1" applyAlignment="1" applyProtection="1">
      <alignment horizontal="left" vertical="top" wrapText="1"/>
      <protection locked="0"/>
    </xf>
    <xf numFmtId="0" fontId="51" fillId="0" borderId="115" xfId="0" applyFont="1" applyFill="1" applyBorder="1" applyAlignment="1" applyProtection="1">
      <alignment horizontal="left" vertical="top" wrapText="1"/>
      <protection locked="0"/>
    </xf>
    <xf numFmtId="0" fontId="51" fillId="20" borderId="35" xfId="0" applyFont="1" applyFill="1" applyBorder="1" applyAlignment="1">
      <alignment horizontal="left" vertical="center" wrapText="1"/>
    </xf>
    <xf numFmtId="0" fontId="51" fillId="20" borderId="36" xfId="0" applyFont="1" applyFill="1" applyBorder="1" applyAlignment="1">
      <alignment horizontal="left" vertical="center" wrapText="1"/>
    </xf>
    <xf numFmtId="0" fontId="51" fillId="20" borderId="38" xfId="0" applyFont="1" applyFill="1" applyBorder="1" applyAlignment="1">
      <alignment horizontal="left" vertical="center" wrapText="1"/>
    </xf>
    <xf numFmtId="0" fontId="49" fillId="23" borderId="91" xfId="0" applyFont="1" applyFill="1" applyBorder="1" applyAlignment="1">
      <alignment horizontal="center" vertical="top" wrapText="1"/>
    </xf>
    <xf numFmtId="0" fontId="49" fillId="23" borderId="92" xfId="0" applyFont="1" applyFill="1" applyBorder="1" applyAlignment="1">
      <alignment horizontal="center" vertical="top" wrapText="1"/>
    </xf>
    <xf numFmtId="0" fontId="49" fillId="23" borderId="93" xfId="0" applyFont="1" applyFill="1" applyBorder="1" applyAlignment="1">
      <alignment horizontal="center" vertical="top" wrapText="1"/>
    </xf>
    <xf numFmtId="0" fontId="51" fillId="20" borderId="109" xfId="0" applyFont="1" applyFill="1" applyBorder="1" applyAlignment="1">
      <alignment horizontal="left" vertical="center" wrapText="1"/>
    </xf>
    <xf numFmtId="0" fontId="51" fillId="20" borderId="110" xfId="0" applyFont="1" applyFill="1" applyBorder="1" applyAlignment="1">
      <alignment horizontal="left" vertical="center" wrapText="1"/>
    </xf>
    <xf numFmtId="0" fontId="51" fillId="20" borderId="111" xfId="0" applyFont="1" applyFill="1" applyBorder="1" applyAlignment="1">
      <alignment horizontal="left" vertical="center" wrapText="1"/>
    </xf>
    <xf numFmtId="0" fontId="51" fillId="19" borderId="35" xfId="0" applyFont="1" applyFill="1" applyBorder="1" applyAlignment="1" applyProtection="1">
      <alignment horizontal="left" vertical="top" wrapText="1"/>
      <protection locked="0"/>
    </xf>
    <xf numFmtId="0" fontId="51" fillId="19" borderId="36" xfId="0" applyFont="1" applyFill="1" applyBorder="1" applyAlignment="1" applyProtection="1">
      <alignment horizontal="left" vertical="top" wrapText="1"/>
      <protection locked="0"/>
    </xf>
    <xf numFmtId="0" fontId="51" fillId="19" borderId="38" xfId="0" applyFont="1" applyFill="1" applyBorder="1" applyAlignment="1" applyProtection="1">
      <alignment horizontal="left" vertical="top" wrapText="1"/>
      <protection locked="0"/>
    </xf>
    <xf numFmtId="0" fontId="51" fillId="20" borderId="55" xfId="0" applyFont="1" applyFill="1" applyBorder="1" applyAlignment="1">
      <alignment horizontal="left" vertical="center" wrapText="1"/>
    </xf>
    <xf numFmtId="0" fontId="51" fillId="20" borderId="58" xfId="0" applyFont="1" applyFill="1" applyBorder="1" applyAlignment="1">
      <alignment horizontal="left" vertical="center" wrapText="1"/>
    </xf>
    <xf numFmtId="0" fontId="51" fillId="20" borderId="72" xfId="0" applyFont="1" applyFill="1" applyBorder="1" applyAlignment="1">
      <alignment horizontal="left" vertical="center" wrapText="1"/>
    </xf>
    <xf numFmtId="0" fontId="53" fillId="23" borderId="5" xfId="5" applyFont="1" applyFill="1" applyBorder="1" applyAlignment="1" applyProtection="1">
      <alignment horizontal="center" vertical="center" wrapText="1" shrinkToFit="1"/>
    </xf>
    <xf numFmtId="0" fontId="53" fillId="23" borderId="6" xfId="5" applyFont="1" applyFill="1" applyBorder="1" applyAlignment="1" applyProtection="1">
      <alignment horizontal="center" vertical="center" wrapText="1" shrinkToFit="1"/>
    </xf>
    <xf numFmtId="49" fontId="51" fillId="20" borderId="91" xfId="5" applyNumberFormat="1" applyFont="1" applyFill="1" applyBorder="1" applyAlignment="1" applyProtection="1">
      <alignment horizontal="left" vertical="top" wrapText="1" shrinkToFit="1"/>
    </xf>
    <xf numFmtId="0" fontId="0" fillId="0" borderId="92" xfId="0" applyBorder="1" applyAlignment="1">
      <alignment horizontal="left" vertical="top" wrapText="1" shrinkToFit="1"/>
    </xf>
    <xf numFmtId="0" fontId="0" fillId="0" borderId="93" xfId="0" applyBorder="1" applyAlignment="1">
      <alignment horizontal="left" vertical="top" wrapText="1" shrinkToFit="1"/>
    </xf>
    <xf numFmtId="0" fontId="43" fillId="23" borderId="91" xfId="0" applyFont="1" applyFill="1" applyBorder="1" applyAlignment="1">
      <alignment horizontal="center" vertical="center" wrapText="1"/>
    </xf>
    <xf numFmtId="0" fontId="43" fillId="23" borderId="92" xfId="0" applyFont="1" applyFill="1" applyBorder="1" applyAlignment="1">
      <alignment horizontal="center" vertical="center" wrapText="1"/>
    </xf>
    <xf numFmtId="0" fontId="43" fillId="23" borderId="93" xfId="0" applyFont="1" applyFill="1" applyBorder="1" applyAlignment="1">
      <alignment horizontal="center" vertical="center" wrapText="1"/>
    </xf>
    <xf numFmtId="0" fontId="51" fillId="20" borderId="24" xfId="0" applyFont="1" applyFill="1" applyBorder="1" applyAlignment="1">
      <alignment horizontal="left" vertical="center" wrapText="1"/>
    </xf>
    <xf numFmtId="0" fontId="51" fillId="20" borderId="25" xfId="0" applyFont="1" applyFill="1" applyBorder="1" applyAlignment="1">
      <alignment horizontal="left" vertical="center" wrapText="1"/>
    </xf>
    <xf numFmtId="0" fontId="51" fillId="20" borderId="26" xfId="0" applyFont="1" applyFill="1" applyBorder="1" applyAlignment="1">
      <alignment horizontal="left" vertical="center" wrapText="1"/>
    </xf>
    <xf numFmtId="0" fontId="51" fillId="19" borderId="40" xfId="0" applyFont="1" applyFill="1" applyBorder="1" applyAlignment="1" applyProtection="1">
      <alignment horizontal="left" vertical="top" wrapText="1"/>
      <protection locked="0"/>
    </xf>
    <xf numFmtId="0" fontId="51" fillId="19" borderId="39" xfId="0" applyFont="1" applyFill="1" applyBorder="1" applyAlignment="1" applyProtection="1">
      <alignment horizontal="left" vertical="top" wrapText="1"/>
      <protection locked="0"/>
    </xf>
    <xf numFmtId="0" fontId="51" fillId="19" borderId="41" xfId="0" applyFont="1" applyFill="1" applyBorder="1" applyAlignment="1" applyProtection="1">
      <alignment horizontal="left" vertical="top" wrapText="1"/>
      <protection locked="0"/>
    </xf>
    <xf numFmtId="9" fontId="51" fillId="0" borderId="78" xfId="6" applyFont="1" applyFill="1" applyBorder="1" applyAlignment="1" applyProtection="1">
      <alignment horizontal="left" vertical="top" wrapText="1"/>
      <protection locked="0"/>
    </xf>
    <xf numFmtId="9" fontId="51" fillId="0" borderId="79" xfId="6" applyFont="1" applyFill="1" applyBorder="1" applyAlignment="1" applyProtection="1">
      <alignment horizontal="left" vertical="top" wrapText="1"/>
      <protection locked="0"/>
    </xf>
    <xf numFmtId="9" fontId="51" fillId="0" borderId="114" xfId="6" applyFont="1" applyFill="1" applyBorder="1" applyAlignment="1" applyProtection="1">
      <alignment horizontal="left" vertical="top" wrapText="1"/>
      <protection locked="0"/>
    </xf>
    <xf numFmtId="0" fontId="51" fillId="19" borderId="32" xfId="5" applyFont="1" applyFill="1" applyBorder="1" applyAlignment="1" applyProtection="1">
      <alignment horizontal="left" vertical="top" wrapText="1"/>
      <protection locked="0"/>
    </xf>
    <xf numFmtId="0" fontId="51" fillId="19" borderId="1" xfId="5" applyFont="1" applyFill="1" applyBorder="1" applyAlignment="1" applyProtection="1">
      <alignment horizontal="left" vertical="top" wrapText="1"/>
      <protection locked="0"/>
    </xf>
    <xf numFmtId="0" fontId="51" fillId="19" borderId="34" xfId="5" applyFont="1" applyFill="1" applyBorder="1" applyAlignment="1" applyProtection="1">
      <alignment horizontal="left" vertical="top" wrapText="1"/>
      <protection locked="0"/>
    </xf>
    <xf numFmtId="0" fontId="43" fillId="16" borderId="78" xfId="5" applyFont="1" applyFill="1" applyBorder="1" applyAlignment="1" applyProtection="1">
      <alignment horizontal="center" vertical="center" wrapText="1"/>
    </xf>
    <xf numFmtId="0" fontId="43" fillId="16" borderId="79" xfId="5" applyFont="1" applyFill="1" applyBorder="1" applyAlignment="1" applyProtection="1">
      <alignment horizontal="center" vertical="center" wrapText="1"/>
    </xf>
    <xf numFmtId="0" fontId="43" fillId="16" borderId="114" xfId="5" applyFont="1" applyFill="1" applyBorder="1" applyAlignment="1" applyProtection="1">
      <alignment horizontal="center" vertical="center" wrapText="1"/>
    </xf>
    <xf numFmtId="0" fontId="51" fillId="20" borderId="20" xfId="5" applyFont="1" applyFill="1" applyBorder="1" applyAlignment="1" applyProtection="1">
      <alignment horizontal="left" vertical="center" wrapText="1"/>
      <protection locked="0"/>
    </xf>
    <xf numFmtId="0" fontId="51" fillId="20" borderId="8" xfId="5" applyFont="1" applyFill="1" applyBorder="1" applyAlignment="1" applyProtection="1">
      <alignment horizontal="left" vertical="center" wrapText="1"/>
      <protection locked="0"/>
    </xf>
    <xf numFmtId="0" fontId="51" fillId="20" borderId="21" xfId="5" applyFont="1" applyFill="1" applyBorder="1" applyAlignment="1" applyProtection="1">
      <alignment horizontal="left" vertical="center" wrapText="1"/>
      <protection locked="0"/>
    </xf>
    <xf numFmtId="0" fontId="51" fillId="2" borderId="32" xfId="5" applyFont="1" applyFill="1" applyBorder="1" applyAlignment="1" applyProtection="1">
      <alignment horizontal="left" vertical="top" wrapText="1"/>
      <protection locked="0"/>
    </xf>
    <xf numFmtId="0" fontId="51" fillId="2" borderId="1" xfId="5" applyFont="1" applyFill="1" applyBorder="1" applyAlignment="1" applyProtection="1">
      <alignment horizontal="left" vertical="top" wrapText="1"/>
      <protection locked="0"/>
    </xf>
    <xf numFmtId="0" fontId="51" fillId="2" borderId="34" xfId="5" applyFont="1" applyFill="1" applyBorder="1" applyAlignment="1" applyProtection="1">
      <alignment horizontal="left" vertical="top" wrapText="1"/>
      <protection locked="0"/>
    </xf>
    <xf numFmtId="49" fontId="51" fillId="20" borderId="91" xfId="5" applyNumberFormat="1" applyFont="1" applyFill="1" applyBorder="1" applyAlignment="1" applyProtection="1">
      <alignment horizontal="left" vertical="center" wrapText="1" shrinkToFit="1"/>
    </xf>
    <xf numFmtId="0" fontId="0" fillId="0" borderId="92" xfId="0" applyBorder="1" applyAlignment="1">
      <alignment horizontal="left" vertical="center" wrapText="1" shrinkToFit="1"/>
    </xf>
    <xf numFmtId="0" fontId="0" fillId="0" borderId="93" xfId="0" applyBorder="1" applyAlignment="1">
      <alignment horizontal="left" vertical="center" wrapText="1" shrinkToFit="1"/>
    </xf>
    <xf numFmtId="49" fontId="51" fillId="2" borderId="69" xfId="5" applyNumberFormat="1" applyFont="1" applyFill="1" applyBorder="1" applyAlignment="1" applyProtection="1">
      <alignment horizontal="left" vertical="top" wrapText="1"/>
      <protection locked="0"/>
    </xf>
    <xf numFmtId="49" fontId="51" fillId="2" borderId="70" xfId="5" applyNumberFormat="1" applyFont="1" applyFill="1" applyBorder="1" applyAlignment="1" applyProtection="1">
      <alignment horizontal="left" vertical="top" wrapText="1"/>
      <protection locked="0"/>
    </xf>
    <xf numFmtId="49" fontId="51" fillId="2" borderId="71" xfId="5" applyNumberFormat="1" applyFont="1" applyFill="1" applyBorder="1" applyAlignment="1" applyProtection="1">
      <alignment horizontal="left" vertical="top" wrapText="1"/>
      <protection locked="0"/>
    </xf>
    <xf numFmtId="0" fontId="53" fillId="16" borderId="5" xfId="5" applyFont="1" applyFill="1" applyBorder="1" applyAlignment="1" applyProtection="1">
      <alignment horizontal="center" vertical="center" wrapText="1" shrinkToFit="1"/>
    </xf>
    <xf numFmtId="0" fontId="53" fillId="16" borderId="6" xfId="5" applyFont="1" applyFill="1" applyBorder="1" applyAlignment="1" applyProtection="1">
      <alignment horizontal="center" vertical="center" wrapText="1" shrinkToFit="1"/>
    </xf>
    <xf numFmtId="0" fontId="43" fillId="16" borderId="91" xfId="0" applyFont="1" applyFill="1" applyBorder="1" applyAlignment="1">
      <alignment horizontal="center" vertical="center" wrapText="1"/>
    </xf>
    <xf numFmtId="0" fontId="43" fillId="16" borderId="92" xfId="0" applyFont="1" applyFill="1" applyBorder="1" applyAlignment="1">
      <alignment horizontal="center" vertical="center" wrapText="1"/>
    </xf>
    <xf numFmtId="0" fontId="43" fillId="16" borderId="93" xfId="0" applyFont="1" applyFill="1" applyBorder="1" applyAlignment="1">
      <alignment horizontal="center" vertical="center" wrapText="1"/>
    </xf>
    <xf numFmtId="0" fontId="51" fillId="20" borderId="91" xfId="0" applyFont="1" applyFill="1" applyBorder="1" applyAlignment="1">
      <alignment horizontal="left" vertical="center" wrapText="1"/>
    </xf>
    <xf numFmtId="0" fontId="51" fillId="20" borderId="92" xfId="0" applyFont="1" applyFill="1" applyBorder="1" applyAlignment="1">
      <alignment horizontal="left" vertical="center" wrapText="1"/>
    </xf>
    <xf numFmtId="0" fontId="51" fillId="20" borderId="93" xfId="0" applyFont="1" applyFill="1" applyBorder="1" applyAlignment="1">
      <alignment horizontal="left" vertical="center" wrapText="1"/>
    </xf>
    <xf numFmtId="0" fontId="43" fillId="16" borderId="101" xfId="5" applyFont="1" applyFill="1" applyBorder="1" applyAlignment="1" applyProtection="1">
      <alignment horizontal="center" vertical="center" wrapText="1"/>
    </xf>
    <xf numFmtId="0" fontId="43" fillId="16" borderId="102" xfId="5" applyFont="1" applyFill="1" applyBorder="1" applyAlignment="1" applyProtection="1">
      <alignment horizontal="center" vertical="center" wrapText="1"/>
    </xf>
    <xf numFmtId="0" fontId="43" fillId="16" borderId="119" xfId="5" applyFont="1" applyFill="1" applyBorder="1" applyAlignment="1" applyProtection="1">
      <alignment horizontal="center" vertical="center" wrapText="1"/>
    </xf>
    <xf numFmtId="0" fontId="51" fillId="20" borderId="78" xfId="5" applyFont="1" applyFill="1" applyBorder="1" applyAlignment="1" applyProtection="1">
      <alignment horizontal="left" vertical="center" wrapText="1"/>
    </xf>
    <xf numFmtId="0" fontId="51" fillId="20" borderId="79" xfId="5" applyFont="1" applyFill="1" applyBorder="1" applyAlignment="1" applyProtection="1">
      <alignment horizontal="left" vertical="center" wrapText="1"/>
    </xf>
    <xf numFmtId="0" fontId="51" fillId="20" borderId="114" xfId="5" applyFont="1" applyFill="1" applyBorder="1" applyAlignment="1" applyProtection="1">
      <alignment horizontal="left" vertical="center" wrapText="1"/>
    </xf>
    <xf numFmtId="0" fontId="20" fillId="0" borderId="24" xfId="0" applyFont="1" applyBorder="1" applyAlignment="1" applyProtection="1">
      <alignment horizontal="left" vertical="top" wrapText="1"/>
      <protection locked="0"/>
    </xf>
    <xf numFmtId="0" fontId="20" fillId="0" borderId="25" xfId="0" applyFont="1" applyBorder="1" applyAlignment="1" applyProtection="1">
      <alignment horizontal="left" vertical="top" wrapText="1"/>
      <protection locked="0"/>
    </xf>
    <xf numFmtId="0" fontId="20" fillId="0" borderId="26" xfId="0" applyFont="1" applyBorder="1" applyAlignment="1" applyProtection="1">
      <alignment horizontal="left" vertical="top" wrapText="1"/>
      <protection locked="0"/>
    </xf>
    <xf numFmtId="0" fontId="51" fillId="20" borderId="20" xfId="5" applyFont="1" applyFill="1" applyBorder="1" applyAlignment="1" applyProtection="1">
      <alignment horizontal="left" vertical="center" wrapText="1"/>
    </xf>
    <xf numFmtId="0" fontId="51" fillId="20" borderId="8" xfId="5" applyFont="1" applyFill="1" applyBorder="1" applyAlignment="1" applyProtection="1">
      <alignment horizontal="left" vertical="center" wrapText="1"/>
    </xf>
    <xf numFmtId="0" fontId="51" fillId="20" borderId="21" xfId="5" applyFont="1" applyFill="1" applyBorder="1" applyAlignment="1" applyProtection="1">
      <alignment horizontal="left" vertical="center" wrapText="1"/>
    </xf>
    <xf numFmtId="0" fontId="38" fillId="4" borderId="1" xfId="5" applyFont="1" applyFill="1" applyBorder="1" applyAlignment="1">
      <alignment horizontal="center" vertical="center" wrapText="1"/>
    </xf>
    <xf numFmtId="0" fontId="38" fillId="4" borderId="34" xfId="5" applyFont="1" applyFill="1" applyBorder="1" applyAlignment="1">
      <alignment horizontal="center" vertical="center" wrapText="1"/>
    </xf>
    <xf numFmtId="0" fontId="51" fillId="16" borderId="37" xfId="5" applyFont="1" applyFill="1" applyBorder="1" applyAlignment="1">
      <alignment horizontal="left" vertical="center" wrapText="1"/>
    </xf>
    <xf numFmtId="0" fontId="51" fillId="16" borderId="36" xfId="5" applyFont="1" applyFill="1" applyBorder="1" applyAlignment="1">
      <alignment horizontal="left" vertical="center" wrapText="1"/>
    </xf>
    <xf numFmtId="0" fontId="51" fillId="16" borderId="38" xfId="5" applyFont="1" applyFill="1" applyBorder="1" applyAlignment="1">
      <alignment horizontal="left" vertical="center" wrapText="1"/>
    </xf>
    <xf numFmtId="0" fontId="51" fillId="4" borderId="37" xfId="5" applyFont="1" applyFill="1" applyBorder="1" applyAlignment="1">
      <alignment horizontal="center" vertical="center" wrapText="1"/>
    </xf>
    <xf numFmtId="0" fontId="51" fillId="4" borderId="36" xfId="5" applyFont="1" applyFill="1" applyBorder="1" applyAlignment="1">
      <alignment horizontal="center" vertical="center" wrapText="1"/>
    </xf>
    <xf numFmtId="0" fontId="51" fillId="4" borderId="38" xfId="5" applyFont="1" applyFill="1" applyBorder="1" applyAlignment="1">
      <alignment horizontal="center" vertical="center" wrapText="1"/>
    </xf>
    <xf numFmtId="0" fontId="40" fillId="5" borderId="1" xfId="5" applyFont="1" applyFill="1" applyBorder="1" applyAlignment="1">
      <alignment horizontal="center" vertical="center" wrapText="1"/>
    </xf>
    <xf numFmtId="0" fontId="40" fillId="5" borderId="34" xfId="5" applyFont="1" applyFill="1" applyBorder="1" applyAlignment="1">
      <alignment horizontal="center" vertical="center" wrapText="1"/>
    </xf>
    <xf numFmtId="0" fontId="21" fillId="5" borderId="20" xfId="5" applyFont="1" applyFill="1" applyBorder="1" applyAlignment="1" applyProtection="1">
      <alignment horizontal="center" vertical="center" wrapText="1"/>
    </xf>
    <xf numFmtId="0" fontId="21" fillId="5" borderId="8" xfId="5" applyFont="1" applyFill="1" applyBorder="1" applyAlignment="1" applyProtection="1">
      <alignment horizontal="center" vertical="center" wrapText="1"/>
    </xf>
    <xf numFmtId="0" fontId="21" fillId="5" borderId="9" xfId="5" applyFont="1" applyFill="1" applyBorder="1" applyAlignment="1" applyProtection="1">
      <alignment horizontal="center" vertical="center" wrapText="1"/>
    </xf>
    <xf numFmtId="0" fontId="21" fillId="5" borderId="2" xfId="5" applyFont="1" applyFill="1" applyBorder="1" applyAlignment="1" applyProtection="1">
      <alignment horizontal="center" vertical="center" wrapText="1"/>
    </xf>
    <xf numFmtId="0" fontId="21" fillId="5" borderId="0" xfId="5" applyFont="1" applyFill="1" applyBorder="1" applyAlignment="1" applyProtection="1">
      <alignment horizontal="center" vertical="center" wrapText="1"/>
    </xf>
    <xf numFmtId="0" fontId="21" fillId="5" borderId="11" xfId="5" applyFont="1" applyFill="1" applyBorder="1" applyAlignment="1" applyProtection="1">
      <alignment horizontal="center" vertical="center" wrapText="1"/>
    </xf>
    <xf numFmtId="0" fontId="21" fillId="5" borderId="22" xfId="5" applyFont="1" applyFill="1" applyBorder="1" applyAlignment="1" applyProtection="1">
      <alignment horizontal="center" vertical="center" wrapText="1"/>
    </xf>
    <xf numFmtId="0" fontId="21" fillId="5" borderId="13" xfId="5" applyFont="1" applyFill="1" applyBorder="1" applyAlignment="1" applyProtection="1">
      <alignment horizontal="center" vertical="center" wrapText="1"/>
    </xf>
    <xf numFmtId="0" fontId="21" fillId="5" borderId="14" xfId="5" applyFont="1" applyFill="1" applyBorder="1" applyAlignment="1" applyProtection="1">
      <alignment horizontal="center" vertical="center" wrapText="1"/>
    </xf>
    <xf numFmtId="0" fontId="21" fillId="5" borderId="18" xfId="5" applyFont="1" applyFill="1" applyBorder="1" applyAlignment="1" applyProtection="1">
      <alignment horizontal="center" vertical="center" wrapText="1"/>
    </xf>
    <xf numFmtId="0" fontId="21" fillId="5" borderId="16" xfId="5" applyFont="1" applyFill="1" applyBorder="1" applyAlignment="1" applyProtection="1">
      <alignment horizontal="center" vertical="center" wrapText="1"/>
    </xf>
    <xf numFmtId="0" fontId="21" fillId="5" borderId="30" xfId="5" applyFont="1" applyFill="1" applyBorder="1" applyAlignment="1" applyProtection="1">
      <alignment horizontal="center" vertical="center" wrapText="1"/>
    </xf>
    <xf numFmtId="0" fontId="21" fillId="5" borderId="1" xfId="5" applyFont="1" applyFill="1" applyBorder="1" applyAlignment="1" applyProtection="1">
      <alignment horizontal="center" vertical="center" wrapText="1"/>
    </xf>
    <xf numFmtId="0" fontId="21" fillId="5" borderId="7" xfId="5" applyFont="1" applyFill="1" applyBorder="1" applyAlignment="1" applyProtection="1">
      <alignment horizontal="center" vertical="center" wrapText="1"/>
    </xf>
    <xf numFmtId="0" fontId="21" fillId="5" borderId="21" xfId="5" applyFont="1" applyFill="1" applyBorder="1" applyAlignment="1" applyProtection="1">
      <alignment horizontal="center" vertical="center" wrapText="1"/>
    </xf>
    <xf numFmtId="0" fontId="21" fillId="5" borderId="10" xfId="5" applyFont="1" applyFill="1" applyBorder="1" applyAlignment="1" applyProtection="1">
      <alignment horizontal="center" vertical="center" wrapText="1"/>
    </xf>
    <xf numFmtId="0" fontId="21" fillId="5" borderId="3" xfId="5" applyFont="1" applyFill="1" applyBorder="1" applyAlignment="1" applyProtection="1">
      <alignment horizontal="center" vertical="center" wrapText="1"/>
    </xf>
    <xf numFmtId="0" fontId="21" fillId="5" borderId="12" xfId="5" applyFont="1" applyFill="1" applyBorder="1" applyAlignment="1" applyProtection="1">
      <alignment horizontal="center" vertical="center" wrapText="1"/>
    </xf>
    <xf numFmtId="0" fontId="21" fillId="5" borderId="23" xfId="5" applyFont="1" applyFill="1" applyBorder="1" applyAlignment="1" applyProtection="1">
      <alignment horizontal="center" vertical="center" wrapText="1"/>
    </xf>
    <xf numFmtId="0" fontId="20" fillId="2" borderId="35" xfId="5" applyFont="1" applyFill="1" applyBorder="1" applyAlignment="1" applyProtection="1">
      <alignment shrinkToFit="1"/>
      <protection locked="0"/>
    </xf>
    <xf numFmtId="0" fontId="20" fillId="2" borderId="36" xfId="5" applyFont="1" applyFill="1" applyBorder="1" applyAlignment="1" applyProtection="1">
      <alignment shrinkToFit="1"/>
      <protection locked="0"/>
    </xf>
    <xf numFmtId="0" fontId="20" fillId="2" borderId="33" xfId="5" applyFont="1" applyFill="1" applyBorder="1" applyAlignment="1" applyProtection="1">
      <alignment shrinkToFit="1"/>
      <protection locked="0"/>
    </xf>
    <xf numFmtId="0" fontId="20" fillId="2" borderId="37" xfId="5" applyFont="1" applyFill="1" applyBorder="1" applyAlignment="1" applyProtection="1">
      <alignment shrinkToFit="1"/>
      <protection locked="0"/>
    </xf>
    <xf numFmtId="0" fontId="20" fillId="2" borderId="38" xfId="5" applyFont="1" applyFill="1" applyBorder="1" applyAlignment="1" applyProtection="1">
      <alignment shrinkToFit="1"/>
      <protection locked="0"/>
    </xf>
    <xf numFmtId="0" fontId="51" fillId="4" borderId="35" xfId="5" applyFont="1" applyFill="1" applyBorder="1" applyAlignment="1" applyProtection="1">
      <alignment horizontal="center" vertical="center" wrapText="1"/>
    </xf>
    <xf numFmtId="0" fontId="51" fillId="4" borderId="36" xfId="5" applyFont="1" applyFill="1" applyBorder="1" applyAlignment="1" applyProtection="1">
      <alignment horizontal="center" vertical="center" wrapText="1"/>
    </xf>
    <xf numFmtId="0" fontId="51" fillId="4" borderId="38" xfId="5" applyFont="1" applyFill="1" applyBorder="1" applyAlignment="1" applyProtection="1">
      <alignment horizontal="center" vertical="center" wrapText="1"/>
    </xf>
    <xf numFmtId="0" fontId="40" fillId="5" borderId="35" xfId="5" applyFont="1" applyFill="1" applyBorder="1" applyAlignment="1" applyProtection="1">
      <alignment horizontal="center" vertical="center" wrapText="1"/>
    </xf>
    <xf numFmtId="0" fontId="40" fillId="5" borderId="36" xfId="5" applyFont="1" applyFill="1" applyBorder="1" applyAlignment="1" applyProtection="1">
      <alignment horizontal="center" vertical="center" wrapText="1"/>
    </xf>
    <xf numFmtId="0" fontId="40" fillId="5" borderId="38" xfId="5" applyFont="1" applyFill="1" applyBorder="1" applyAlignment="1" applyProtection="1">
      <alignment horizontal="center" vertical="center" wrapText="1"/>
    </xf>
    <xf numFmtId="0" fontId="54" fillId="16" borderId="35" xfId="5" applyFont="1" applyFill="1" applyBorder="1" applyAlignment="1" applyProtection="1">
      <alignment horizontal="left" vertical="center"/>
    </xf>
    <xf numFmtId="0" fontId="54" fillId="16" borderId="36" xfId="5" applyFont="1" applyFill="1" applyBorder="1" applyAlignment="1" applyProtection="1">
      <alignment horizontal="left" vertical="center"/>
    </xf>
    <xf numFmtId="0" fontId="54" fillId="16" borderId="33" xfId="5" applyFont="1" applyFill="1" applyBorder="1" applyAlignment="1" applyProtection="1">
      <alignment horizontal="left" vertical="center"/>
    </xf>
    <xf numFmtId="44" fontId="54" fillId="16" borderId="37" xfId="5" applyNumberFormat="1" applyFont="1" applyFill="1" applyBorder="1" applyAlignment="1" applyProtection="1">
      <alignment horizontal="left" vertical="center"/>
    </xf>
    <xf numFmtId="44" fontId="54" fillId="16" borderId="36" xfId="5" applyNumberFormat="1" applyFont="1" applyFill="1" applyBorder="1" applyAlignment="1" applyProtection="1">
      <alignment horizontal="left" vertical="center"/>
    </xf>
    <xf numFmtId="44" fontId="54" fillId="16" borderId="38" xfId="5" applyNumberFormat="1" applyFont="1" applyFill="1" applyBorder="1" applyAlignment="1" applyProtection="1">
      <alignment horizontal="left" vertical="center"/>
    </xf>
    <xf numFmtId="0" fontId="21" fillId="5" borderId="7" xfId="5" applyFont="1" applyFill="1" applyBorder="1" applyAlignment="1">
      <alignment horizontal="center" vertical="center" wrapText="1"/>
    </xf>
    <xf numFmtId="0" fontId="21" fillId="5" borderId="9" xfId="5" applyFont="1" applyFill="1" applyBorder="1" applyAlignment="1">
      <alignment horizontal="center" vertical="center" wrapText="1"/>
    </xf>
    <xf numFmtId="0" fontId="21" fillId="5" borderId="10" xfId="5" applyFont="1" applyFill="1" applyBorder="1" applyAlignment="1">
      <alignment horizontal="center" vertical="center" wrapText="1"/>
    </xf>
    <xf numFmtId="0" fontId="21" fillId="5" borderId="11" xfId="5" applyFont="1" applyFill="1" applyBorder="1" applyAlignment="1">
      <alignment horizontal="center" vertical="center" wrapText="1"/>
    </xf>
    <xf numFmtId="0" fontId="21" fillId="5" borderId="12" xfId="5" applyFont="1" applyFill="1" applyBorder="1" applyAlignment="1">
      <alignment horizontal="center" vertical="center" wrapText="1"/>
    </xf>
    <xf numFmtId="0" fontId="21" fillId="5" borderId="14" xfId="5" applyFont="1" applyFill="1" applyBorder="1" applyAlignment="1">
      <alignment horizontal="center" vertical="center" wrapText="1"/>
    </xf>
    <xf numFmtId="0" fontId="21" fillId="5" borderId="18" xfId="5" applyFont="1" applyFill="1" applyBorder="1" applyAlignment="1">
      <alignment horizontal="center" vertical="center" wrapText="1"/>
    </xf>
    <xf numFmtId="0" fontId="21" fillId="5" borderId="16" xfId="5" applyFont="1" applyFill="1" applyBorder="1" applyAlignment="1">
      <alignment horizontal="center" vertical="center" wrapText="1"/>
    </xf>
    <xf numFmtId="0" fontId="21" fillId="5" borderId="30" xfId="5" applyFont="1" applyFill="1" applyBorder="1" applyAlignment="1">
      <alignment horizontal="center" vertical="center" wrapText="1"/>
    </xf>
    <xf numFmtId="0" fontId="21" fillId="5" borderId="1" xfId="5" applyFont="1" applyFill="1" applyBorder="1" applyAlignment="1">
      <alignment horizontal="center" vertical="center" wrapText="1"/>
    </xf>
    <xf numFmtId="0" fontId="21" fillId="5" borderId="8" xfId="5" applyFont="1" applyFill="1" applyBorder="1" applyAlignment="1">
      <alignment horizontal="center" vertical="center" wrapText="1"/>
    </xf>
    <xf numFmtId="0" fontId="21" fillId="5" borderId="0" xfId="5" applyFont="1" applyFill="1" applyBorder="1" applyAlignment="1">
      <alignment horizontal="center" vertical="center" wrapText="1"/>
    </xf>
    <xf numFmtId="0" fontId="21" fillId="5" borderId="13" xfId="5" applyFont="1" applyFill="1" applyBorder="1" applyAlignment="1">
      <alignment horizontal="center" vertical="center" wrapText="1"/>
    </xf>
    <xf numFmtId="0" fontId="20" fillId="0" borderId="36" xfId="5" applyFont="1" applyBorder="1" applyProtection="1">
      <protection locked="0"/>
    </xf>
    <xf numFmtId="0" fontId="20" fillId="0" borderId="38" xfId="5" applyFont="1" applyBorder="1" applyProtection="1">
      <protection locked="0"/>
    </xf>
    <xf numFmtId="0" fontId="20" fillId="2" borderId="77" xfId="5" applyFont="1" applyFill="1" applyBorder="1" applyAlignment="1" applyProtection="1">
      <alignment shrinkToFit="1"/>
      <protection locked="0"/>
    </xf>
    <xf numFmtId="0" fontId="54" fillId="16" borderId="37" xfId="5" applyFont="1" applyFill="1" applyBorder="1" applyAlignment="1" applyProtection="1">
      <alignment horizontal="left" vertical="center"/>
    </xf>
    <xf numFmtId="44" fontId="55" fillId="16" borderId="37" xfId="6" applyNumberFormat="1" applyFont="1" applyFill="1" applyBorder="1" applyAlignment="1" applyProtection="1">
      <alignment horizontal="center" vertical="center"/>
    </xf>
    <xf numFmtId="44" fontId="55" fillId="16" borderId="36" xfId="6" applyNumberFormat="1" applyFont="1" applyFill="1" applyBorder="1" applyAlignment="1" applyProtection="1">
      <alignment horizontal="center" vertical="center"/>
    </xf>
    <xf numFmtId="44" fontId="55" fillId="16" borderId="33" xfId="6" applyNumberFormat="1" applyFont="1" applyFill="1" applyBorder="1" applyAlignment="1" applyProtection="1">
      <alignment horizontal="center" vertical="center"/>
    </xf>
    <xf numFmtId="0" fontId="21" fillId="16" borderId="24" xfId="5" applyFont="1" applyFill="1" applyBorder="1" applyAlignment="1" applyProtection="1">
      <alignment horizontal="center" vertical="center"/>
    </xf>
    <xf numFmtId="0" fontId="21" fillId="16" borderId="25" xfId="5" applyFont="1" applyFill="1" applyBorder="1" applyAlignment="1" applyProtection="1">
      <alignment horizontal="center" vertical="center"/>
    </xf>
    <xf numFmtId="0" fontId="21" fillId="16" borderId="2" xfId="5" applyFont="1" applyFill="1" applyBorder="1" applyAlignment="1" applyProtection="1">
      <alignment horizontal="center" vertical="center"/>
    </xf>
    <xf numFmtId="0" fontId="21" fillId="16" borderId="0" xfId="5" applyFont="1" applyFill="1" applyBorder="1" applyAlignment="1" applyProtection="1">
      <alignment horizontal="center" vertical="center"/>
    </xf>
    <xf numFmtId="0" fontId="21" fillId="16" borderId="55" xfId="5" applyFont="1" applyFill="1" applyBorder="1" applyAlignment="1" applyProtection="1">
      <alignment horizontal="center" vertical="center"/>
    </xf>
    <xf numFmtId="0" fontId="21" fillId="8" borderId="56" xfId="5" applyFont="1" applyFill="1" applyBorder="1" applyAlignment="1" applyProtection="1">
      <alignment horizontal="center" vertical="center"/>
    </xf>
    <xf numFmtId="0" fontId="21" fillId="8" borderId="25" xfId="5" applyFont="1" applyFill="1" applyBorder="1" applyAlignment="1" applyProtection="1">
      <alignment horizontal="center" vertical="center"/>
    </xf>
    <xf numFmtId="0" fontId="21" fillId="8" borderId="53" xfId="5" applyFont="1" applyFill="1" applyBorder="1" applyAlignment="1" applyProtection="1">
      <alignment horizontal="center" vertical="center"/>
    </xf>
    <xf numFmtId="0" fontId="21" fillId="8" borderId="0" xfId="5" applyFont="1" applyFill="1" applyBorder="1" applyAlignment="1" applyProtection="1">
      <alignment horizontal="center" vertical="center"/>
    </xf>
    <xf numFmtId="0" fontId="21" fillId="8" borderId="57" xfId="5" applyFont="1" applyFill="1" applyBorder="1" applyAlignment="1" applyProtection="1">
      <alignment horizontal="center" vertical="center"/>
    </xf>
    <xf numFmtId="0" fontId="21" fillId="8" borderId="58" xfId="5" applyFont="1" applyFill="1" applyBorder="1" applyAlignment="1" applyProtection="1">
      <alignment horizontal="center" vertical="center"/>
    </xf>
    <xf numFmtId="0" fontId="57" fillId="16" borderId="59" xfId="5" applyFont="1" applyFill="1" applyBorder="1" applyAlignment="1" applyProtection="1">
      <alignment horizontal="center" vertical="center" wrapText="1"/>
    </xf>
    <xf numFmtId="0" fontId="57" fillId="16" borderId="60" xfId="5" applyFont="1" applyFill="1" applyBorder="1" applyAlignment="1" applyProtection="1">
      <alignment horizontal="center" vertical="center" wrapText="1"/>
    </xf>
    <xf numFmtId="0" fontId="57" fillId="16" borderId="61" xfId="5" applyFont="1" applyFill="1" applyBorder="1" applyAlignment="1" applyProtection="1">
      <alignment horizontal="center" vertical="center" wrapText="1"/>
    </xf>
    <xf numFmtId="0" fontId="21" fillId="5" borderId="42" xfId="5" applyFont="1" applyFill="1" applyBorder="1" applyAlignment="1" applyProtection="1">
      <alignment horizontal="center" vertical="center" wrapText="1"/>
    </xf>
    <xf numFmtId="0" fontId="21" fillId="5" borderId="43" xfId="5" applyFont="1" applyFill="1" applyBorder="1" applyAlignment="1" applyProtection="1">
      <alignment horizontal="center" vertical="center" wrapText="1"/>
    </xf>
    <xf numFmtId="0" fontId="21" fillId="5" borderId="62" xfId="5" applyFont="1" applyFill="1" applyBorder="1" applyAlignment="1" applyProtection="1">
      <alignment horizontal="center" vertical="center" wrapText="1"/>
    </xf>
    <xf numFmtId="0" fontId="21" fillId="5" borderId="36" xfId="5" applyFont="1" applyFill="1" applyBorder="1" applyAlignment="1" applyProtection="1">
      <alignment horizontal="center" vertical="center" wrapText="1"/>
    </xf>
    <xf numFmtId="0" fontId="21" fillId="8" borderId="64" xfId="5" applyFont="1" applyFill="1" applyBorder="1" applyAlignment="1" applyProtection="1">
      <alignment horizontal="center" vertical="center" textRotation="90"/>
    </xf>
    <xf numFmtId="0" fontId="21" fillId="8" borderId="65" xfId="5" applyFont="1" applyFill="1" applyBorder="1" applyAlignment="1" applyProtection="1">
      <alignment horizontal="center" vertical="center" textRotation="90"/>
    </xf>
    <xf numFmtId="44" fontId="20" fillId="5" borderId="42" xfId="2" applyFont="1" applyFill="1" applyBorder="1" applyAlignment="1" applyProtection="1">
      <alignment horizontal="center"/>
    </xf>
    <xf numFmtId="44" fontId="20" fillId="5" borderId="43" xfId="2" applyFont="1" applyFill="1" applyBorder="1" applyAlignment="1" applyProtection="1">
      <alignment horizontal="center"/>
    </xf>
    <xf numFmtId="44" fontId="20" fillId="5" borderId="44" xfId="2" applyFont="1" applyFill="1" applyBorder="1" applyAlignment="1" applyProtection="1">
      <alignment horizontal="center"/>
    </xf>
    <xf numFmtId="0" fontId="21" fillId="5" borderId="51" xfId="5" applyFont="1" applyFill="1" applyBorder="1" applyAlignment="1" applyProtection="1">
      <alignment horizontal="center" vertical="center" wrapText="1"/>
    </xf>
    <xf numFmtId="0" fontId="21" fillId="5" borderId="52" xfId="5" applyFont="1" applyFill="1" applyBorder="1" applyAlignment="1" applyProtection="1">
      <alignment horizontal="center" vertical="center" wrapText="1"/>
    </xf>
    <xf numFmtId="0" fontId="21" fillId="5" borderId="53" xfId="5" applyFont="1" applyFill="1" applyBorder="1" applyAlignment="1" applyProtection="1">
      <alignment horizontal="center" vertical="center" wrapText="1"/>
    </xf>
    <xf numFmtId="0" fontId="21" fillId="5" borderId="54" xfId="5" applyFont="1" applyFill="1" applyBorder="1" applyAlignment="1" applyProtection="1">
      <alignment horizontal="center" vertical="center" wrapText="1"/>
    </xf>
    <xf numFmtId="44" fontId="20" fillId="2" borderId="45" xfId="1" applyFont="1" applyFill="1" applyBorder="1" applyAlignment="1" applyProtection="1">
      <alignment horizontal="center"/>
    </xf>
    <xf numFmtId="44" fontId="20" fillId="2" borderId="46" xfId="1" applyFont="1" applyFill="1" applyBorder="1" applyAlignment="1" applyProtection="1">
      <alignment horizontal="center"/>
    </xf>
    <xf numFmtId="44" fontId="20" fillId="2" borderId="47" xfId="1" applyFont="1" applyFill="1" applyBorder="1" applyAlignment="1" applyProtection="1">
      <alignment horizontal="center"/>
    </xf>
    <xf numFmtId="0" fontId="21" fillId="8" borderId="51" xfId="5" applyFont="1" applyFill="1" applyBorder="1" applyAlignment="1" applyProtection="1">
      <alignment horizontal="center" vertical="center" wrapText="1"/>
    </xf>
    <xf numFmtId="0" fontId="21" fillId="8" borderId="52" xfId="5" applyFont="1" applyFill="1" applyBorder="1" applyAlignment="1" applyProtection="1">
      <alignment horizontal="center" vertical="center" wrapText="1"/>
    </xf>
    <xf numFmtId="0" fontId="21" fillId="8" borderId="53" xfId="5" applyFont="1" applyFill="1" applyBorder="1" applyAlignment="1" applyProtection="1">
      <alignment horizontal="center" vertical="center" wrapText="1"/>
    </xf>
    <xf numFmtId="0" fontId="21" fillId="8" borderId="54" xfId="5" applyFont="1" applyFill="1" applyBorder="1" applyAlignment="1" applyProtection="1">
      <alignment horizontal="center" vertical="center" wrapText="1"/>
    </xf>
    <xf numFmtId="0" fontId="21" fillId="8" borderId="67" xfId="5" applyFont="1" applyFill="1" applyBorder="1" applyAlignment="1" applyProtection="1">
      <alignment horizontal="center" vertical="center" wrapText="1"/>
    </xf>
    <xf numFmtId="0" fontId="21" fillId="8" borderId="68" xfId="5" applyFont="1" applyFill="1" applyBorder="1" applyAlignment="1" applyProtection="1">
      <alignment horizontal="center" vertical="center" wrapText="1"/>
    </xf>
    <xf numFmtId="44" fontId="20" fillId="8" borderId="42" xfId="2" applyFont="1" applyFill="1" applyBorder="1" applyAlignment="1" applyProtection="1">
      <alignment horizontal="center"/>
    </xf>
    <xf numFmtId="44" fontId="20" fillId="8" borderId="43" xfId="2" applyFont="1" applyFill="1" applyBorder="1" applyAlignment="1" applyProtection="1">
      <alignment horizontal="center"/>
    </xf>
    <xf numFmtId="44" fontId="20" fillId="8" borderId="66" xfId="2" applyFont="1" applyFill="1" applyBorder="1" applyAlignment="1" applyProtection="1">
      <alignment horizontal="center"/>
    </xf>
    <xf numFmtId="0" fontId="49" fillId="16" borderId="78" xfId="5" applyFont="1" applyFill="1" applyBorder="1" applyAlignment="1">
      <alignment horizontal="center" vertical="center"/>
    </xf>
    <xf numFmtId="0" fontId="49" fillId="16" borderId="79" xfId="5" applyFont="1" applyFill="1" applyBorder="1" applyAlignment="1">
      <alignment horizontal="center" vertical="center"/>
    </xf>
    <xf numFmtId="0" fontId="49" fillId="16" borderId="80" xfId="5" applyFont="1" applyFill="1" applyBorder="1" applyAlignment="1">
      <alignment horizontal="center" vertical="center"/>
    </xf>
    <xf numFmtId="0" fontId="53" fillId="16" borderId="53" xfId="0" applyFont="1" applyFill="1" applyBorder="1" applyAlignment="1">
      <alignment horizontal="center" vertical="center"/>
    </xf>
    <xf numFmtId="0" fontId="53" fillId="16" borderId="0" xfId="0" applyFont="1" applyFill="1" applyBorder="1" applyAlignment="1">
      <alignment horizontal="center" vertical="center"/>
    </xf>
    <xf numFmtId="0" fontId="53" fillId="16" borderId="54" xfId="0" applyFont="1" applyFill="1" applyBorder="1" applyAlignment="1">
      <alignment horizontal="center" vertical="center"/>
    </xf>
    <xf numFmtId="0" fontId="36" fillId="21" borderId="78" xfId="0" applyFont="1" applyFill="1" applyBorder="1" applyAlignment="1">
      <alignment horizontal="center" vertical="center" wrapText="1"/>
    </xf>
    <xf numFmtId="0" fontId="36" fillId="21" borderId="79" xfId="0" applyFont="1" applyFill="1" applyBorder="1" applyAlignment="1">
      <alignment horizontal="center" vertical="center" wrapText="1"/>
    </xf>
    <xf numFmtId="0" fontId="36" fillId="21" borderId="80" xfId="0" applyFont="1" applyFill="1" applyBorder="1" applyAlignment="1">
      <alignment horizontal="center" vertical="center" wrapText="1"/>
    </xf>
    <xf numFmtId="0" fontId="20" fillId="22" borderId="78" xfId="0" applyFont="1" applyFill="1" applyBorder="1" applyAlignment="1">
      <alignment horizontal="center" vertical="center" wrapText="1"/>
    </xf>
    <xf numFmtId="0" fontId="20" fillId="22" borderId="80" xfId="0" applyFont="1" applyFill="1" applyBorder="1" applyAlignment="1">
      <alignment horizontal="center" vertical="center" wrapText="1"/>
    </xf>
    <xf numFmtId="0" fontId="21" fillId="22" borderId="78" xfId="0" applyFont="1" applyFill="1" applyBorder="1" applyAlignment="1">
      <alignment horizontal="center" vertical="center" wrapText="1"/>
    </xf>
    <xf numFmtId="0" fontId="21" fillId="22" borderId="80" xfId="0" applyFont="1" applyFill="1" applyBorder="1" applyAlignment="1">
      <alignment horizontal="center" vertical="center" wrapText="1"/>
    </xf>
    <xf numFmtId="0" fontId="40" fillId="21" borderId="42" xfId="0" applyFont="1" applyFill="1" applyBorder="1" applyAlignment="1">
      <alignment horizontal="center" vertical="center" wrapText="1"/>
    </xf>
    <xf numFmtId="0" fontId="40" fillId="21" borderId="43" xfId="0" applyFont="1" applyFill="1" applyBorder="1" applyAlignment="1">
      <alignment horizontal="center" vertical="center" wrapText="1"/>
    </xf>
    <xf numFmtId="0" fontId="40" fillId="21" borderId="44" xfId="0" applyFont="1" applyFill="1" applyBorder="1" applyAlignment="1">
      <alignment horizontal="center" vertical="center" wrapText="1"/>
    </xf>
    <xf numFmtId="0" fontId="20" fillId="7" borderId="53" xfId="0" applyFont="1" applyFill="1" applyBorder="1" applyAlignment="1" applyProtection="1">
      <alignment horizontal="center" vertical="center" wrapText="1" shrinkToFit="1"/>
    </xf>
    <xf numFmtId="0" fontId="20" fillId="7" borderId="0" xfId="0" applyFont="1" applyFill="1" applyBorder="1" applyAlignment="1" applyProtection="1">
      <alignment horizontal="center" vertical="center" wrapText="1" shrinkToFit="1"/>
    </xf>
    <xf numFmtId="0" fontId="20" fillId="7" borderId="54" xfId="0" applyFont="1" applyFill="1" applyBorder="1" applyAlignment="1" applyProtection="1">
      <alignment horizontal="center" vertical="center" wrapText="1" shrinkToFit="1"/>
    </xf>
    <xf numFmtId="0" fontId="20" fillId="19" borderId="0" xfId="0" applyFont="1" applyFill="1" applyBorder="1" applyAlignment="1">
      <alignment horizontal="left" vertical="center"/>
    </xf>
    <xf numFmtId="0" fontId="20" fillId="19" borderId="54" xfId="0" applyFont="1" applyFill="1" applyBorder="1" applyAlignment="1">
      <alignment horizontal="left" vertical="center"/>
    </xf>
    <xf numFmtId="0" fontId="42" fillId="4" borderId="51" xfId="0" applyFont="1" applyFill="1" applyBorder="1" applyAlignment="1" applyProtection="1">
      <alignment horizontal="center" vertical="center" wrapText="1" shrinkToFit="1"/>
    </xf>
    <xf numFmtId="0" fontId="42" fillId="4" borderId="70" xfId="0" applyFont="1" applyFill="1" applyBorder="1" applyAlignment="1" applyProtection="1">
      <alignment horizontal="center" vertical="center" wrapText="1" shrinkToFit="1"/>
    </xf>
    <xf numFmtId="0" fontId="42" fillId="4" borderId="52" xfId="0" applyFont="1" applyFill="1" applyBorder="1" applyAlignment="1" applyProtection="1">
      <alignment horizontal="center" vertical="center" wrapText="1" shrinkToFit="1"/>
    </xf>
    <xf numFmtId="0" fontId="20" fillId="19" borderId="0" xfId="0" applyFont="1" applyFill="1" applyBorder="1" applyAlignment="1">
      <alignment horizontal="center"/>
    </xf>
    <xf numFmtId="0" fontId="20" fillId="19" borderId="58" xfId="0" applyFont="1" applyFill="1" applyBorder="1" applyAlignment="1">
      <alignment horizontal="center"/>
    </xf>
    <xf numFmtId="0" fontId="20" fillId="0" borderId="51" xfId="0" applyFont="1" applyFill="1" applyBorder="1" applyAlignment="1" applyProtection="1">
      <alignment horizontal="center" vertical="center" wrapText="1" shrinkToFit="1"/>
    </xf>
    <xf numFmtId="0" fontId="20" fillId="0" borderId="70" xfId="0" applyFont="1" applyFill="1" applyBorder="1" applyAlignment="1" applyProtection="1">
      <alignment horizontal="center" vertical="center" wrapText="1" shrinkToFit="1"/>
    </xf>
    <xf numFmtId="0" fontId="20" fillId="0" borderId="52" xfId="0" applyFont="1" applyFill="1" applyBorder="1" applyAlignment="1" applyProtection="1">
      <alignment horizontal="center" vertical="center" wrapText="1" shrinkToFit="1"/>
    </xf>
    <xf numFmtId="0" fontId="20" fillId="19" borderId="54" xfId="0" applyFont="1" applyFill="1" applyBorder="1" applyAlignment="1">
      <alignment horizontal="center"/>
    </xf>
    <xf numFmtId="0" fontId="20" fillId="19" borderId="0" xfId="0" applyFont="1" applyFill="1" applyBorder="1" applyAlignment="1">
      <alignment horizontal="left" vertical="center" wrapText="1"/>
    </xf>
    <xf numFmtId="0" fontId="20" fillId="19" borderId="54" xfId="0" applyFont="1" applyFill="1" applyBorder="1" applyAlignment="1">
      <alignment horizontal="left" vertical="center" wrapText="1"/>
    </xf>
    <xf numFmtId="0" fontId="59" fillId="13" borderId="78" xfId="0" applyNumberFormat="1" applyFont="1" applyFill="1" applyBorder="1" applyAlignment="1" applyProtection="1">
      <alignment horizontal="center"/>
    </xf>
    <xf numFmtId="0" fontId="59" fillId="13" borderId="79" xfId="0" applyNumberFormat="1" applyFont="1" applyFill="1" applyBorder="1" applyAlignment="1" applyProtection="1">
      <alignment horizontal="center"/>
    </xf>
    <xf numFmtId="0" fontId="59" fillId="13" borderId="80" xfId="0" applyNumberFormat="1" applyFont="1" applyFill="1" applyBorder="1" applyAlignment="1" applyProtection="1">
      <alignment horizontal="center"/>
    </xf>
    <xf numFmtId="0" fontId="20" fillId="19" borderId="0" xfId="0" applyFont="1" applyFill="1" applyAlignment="1" applyProtection="1">
      <alignment horizontal="center"/>
    </xf>
    <xf numFmtId="0" fontId="38" fillId="4" borderId="8" xfId="0" applyFont="1" applyFill="1" applyBorder="1" applyAlignment="1" applyProtection="1">
      <alignment horizontal="center" vertical="center" wrapText="1" shrinkToFit="1"/>
    </xf>
    <xf numFmtId="0" fontId="38" fillId="4" borderId="86" xfId="0" applyFont="1" applyFill="1" applyBorder="1" applyAlignment="1" applyProtection="1">
      <alignment horizontal="center" vertical="center" wrapText="1" shrinkToFit="1"/>
    </xf>
    <xf numFmtId="0" fontId="38" fillId="4" borderId="13" xfId="0" applyFont="1" applyFill="1" applyBorder="1" applyAlignment="1" applyProtection="1">
      <alignment horizontal="center" vertical="center" wrapText="1" shrinkToFit="1"/>
    </xf>
    <xf numFmtId="0" fontId="38" fillId="4" borderId="87" xfId="0" applyFont="1" applyFill="1" applyBorder="1" applyAlignment="1" applyProtection="1">
      <alignment horizontal="center" vertical="center" wrapText="1" shrinkToFit="1"/>
    </xf>
    <xf numFmtId="0" fontId="20" fillId="7" borderId="8" xfId="0" applyFont="1" applyFill="1" applyBorder="1" applyAlignment="1" applyProtection="1">
      <alignment horizontal="center" vertical="center" wrapText="1" shrinkToFit="1"/>
    </xf>
    <xf numFmtId="0" fontId="20" fillId="7" borderId="86" xfId="0" applyFont="1" applyFill="1" applyBorder="1" applyAlignment="1" applyProtection="1">
      <alignment horizontal="center" vertical="center" wrapText="1" shrinkToFit="1"/>
    </xf>
    <xf numFmtId="0" fontId="20" fillId="7" borderId="13" xfId="0" applyFont="1" applyFill="1" applyBorder="1" applyAlignment="1" applyProtection="1">
      <alignment horizontal="center" vertical="center" wrapText="1" shrinkToFit="1"/>
    </xf>
    <xf numFmtId="0" fontId="20" fillId="7" borderId="87" xfId="0" applyFont="1" applyFill="1" applyBorder="1" applyAlignment="1" applyProtection="1">
      <alignment horizontal="center" vertical="center" wrapText="1" shrinkToFit="1"/>
    </xf>
    <xf numFmtId="0" fontId="20" fillId="2" borderId="0" xfId="0" applyFont="1" applyFill="1" applyBorder="1" applyAlignment="1" applyProtection="1">
      <alignment horizontal="left" shrinkToFit="1"/>
    </xf>
    <xf numFmtId="0" fontId="20" fillId="2" borderId="0" xfId="0" applyFont="1" applyFill="1" applyBorder="1" applyAlignment="1" applyProtection="1">
      <alignment wrapText="1" shrinkToFit="1"/>
    </xf>
    <xf numFmtId="0" fontId="20" fillId="2" borderId="13" xfId="0" applyFont="1" applyFill="1" applyBorder="1" applyAlignment="1" applyProtection="1">
      <alignment horizontal="left" shrinkToFit="1"/>
    </xf>
    <xf numFmtId="0" fontId="20" fillId="2" borderId="14" xfId="0" applyFont="1" applyFill="1" applyBorder="1" applyAlignment="1" applyProtection="1">
      <alignment horizontal="left" shrinkToFit="1"/>
    </xf>
    <xf numFmtId="0" fontId="20" fillId="2" borderId="0" xfId="0" applyFont="1" applyFill="1" applyBorder="1" applyAlignment="1" applyProtection="1">
      <alignment horizontal="left" wrapText="1"/>
      <protection locked="0"/>
    </xf>
    <xf numFmtId="0" fontId="20" fillId="2" borderId="11" xfId="0" applyFont="1" applyFill="1" applyBorder="1" applyAlignment="1" applyProtection="1">
      <alignment horizontal="left" wrapText="1"/>
      <protection locked="0"/>
    </xf>
    <xf numFmtId="0" fontId="20" fillId="2" borderId="0" xfId="0" applyFont="1" applyFill="1" applyBorder="1" applyAlignment="1" applyProtection="1">
      <alignment horizontal="left" wrapText="1" shrinkToFit="1"/>
    </xf>
    <xf numFmtId="0" fontId="20" fillId="2" borderId="11" xfId="0" applyFont="1" applyFill="1" applyBorder="1" applyAlignment="1" applyProtection="1">
      <alignment horizontal="left" wrapText="1" shrinkToFit="1"/>
    </xf>
    <xf numFmtId="0" fontId="38" fillId="4" borderId="7" xfId="0" applyFont="1" applyFill="1" applyBorder="1" applyAlignment="1" applyProtection="1">
      <alignment horizontal="center" vertical="center" wrapText="1" shrinkToFit="1"/>
    </xf>
    <xf numFmtId="0" fontId="38" fillId="4" borderId="9" xfId="0" applyFont="1" applyFill="1" applyBorder="1" applyAlignment="1" applyProtection="1">
      <alignment horizontal="center" vertical="center" wrapText="1" shrinkToFit="1"/>
    </xf>
    <xf numFmtId="0" fontId="38" fillId="4" borderId="10" xfId="0" applyFont="1" applyFill="1" applyBorder="1" applyAlignment="1" applyProtection="1">
      <alignment horizontal="center" vertical="center" wrapText="1" shrinkToFit="1"/>
    </xf>
    <xf numFmtId="0" fontId="38" fillId="4" borderId="0" xfId="0" applyFont="1" applyFill="1" applyBorder="1" applyAlignment="1" applyProtection="1">
      <alignment horizontal="center" vertical="center" wrapText="1" shrinkToFit="1"/>
    </xf>
    <xf numFmtId="0" fontId="38" fillId="4" borderId="11" xfId="0" applyFont="1" applyFill="1" applyBorder="1" applyAlignment="1" applyProtection="1">
      <alignment horizontal="center" vertical="center" wrapText="1" shrinkToFit="1"/>
    </xf>
    <xf numFmtId="0" fontId="20" fillId="7" borderId="7" xfId="0" applyFont="1" applyFill="1" applyBorder="1" applyAlignment="1" applyProtection="1">
      <alignment horizontal="center" vertical="center" wrapText="1" shrinkToFit="1"/>
    </xf>
    <xf numFmtId="0" fontId="20" fillId="7" borderId="9" xfId="0" applyFont="1" applyFill="1" applyBorder="1" applyAlignment="1" applyProtection="1">
      <alignment horizontal="center" vertical="center" wrapText="1" shrinkToFit="1"/>
    </xf>
    <xf numFmtId="0" fontId="20" fillId="7" borderId="12" xfId="0" applyFont="1" applyFill="1" applyBorder="1" applyAlignment="1" applyProtection="1">
      <alignment horizontal="center" vertical="center" wrapText="1" shrinkToFit="1"/>
    </xf>
    <xf numFmtId="0" fontId="20" fillId="7" borderId="14" xfId="0" applyFont="1" applyFill="1" applyBorder="1" applyAlignment="1" applyProtection="1">
      <alignment horizontal="center" vertical="center" wrapText="1" shrinkToFit="1"/>
    </xf>
    <xf numFmtId="0" fontId="20" fillId="2" borderId="11" xfId="0" applyFont="1" applyFill="1" applyBorder="1" applyAlignment="1" applyProtection="1">
      <alignment wrapText="1" shrinkToFit="1"/>
    </xf>
    <xf numFmtId="0" fontId="20" fillId="0" borderId="0" xfId="0" applyFont="1" applyBorder="1" applyAlignment="1" applyProtection="1">
      <alignment wrapText="1" shrinkToFit="1"/>
    </xf>
    <xf numFmtId="0" fontId="20" fillId="0" borderId="11" xfId="0" applyFont="1" applyBorder="1" applyAlignment="1" applyProtection="1">
      <alignment wrapText="1" shrinkToFit="1"/>
    </xf>
    <xf numFmtId="0" fontId="20" fillId="2" borderId="0" xfId="0" applyFont="1" applyFill="1" applyBorder="1" applyAlignment="1" applyProtection="1">
      <alignment wrapText="1"/>
    </xf>
    <xf numFmtId="0" fontId="20" fillId="2" borderId="11" xfId="0" applyFont="1" applyFill="1" applyBorder="1" applyAlignment="1" applyProtection="1">
      <alignment wrapText="1"/>
    </xf>
    <xf numFmtId="0" fontId="43" fillId="2" borderId="0" xfId="0" applyFont="1" applyFill="1" applyBorder="1" applyAlignment="1" applyProtection="1">
      <alignment wrapText="1" shrinkToFit="1"/>
    </xf>
    <xf numFmtId="0" fontId="43" fillId="2" borderId="11" xfId="0" applyFont="1" applyFill="1" applyBorder="1" applyAlignment="1" applyProtection="1">
      <alignment wrapText="1" shrinkToFit="1"/>
    </xf>
    <xf numFmtId="0" fontId="20" fillId="2" borderId="0" xfId="0" applyFont="1" applyFill="1" applyBorder="1" applyAlignment="1" applyProtection="1">
      <alignment vertical="top" wrapText="1" shrinkToFit="1"/>
    </xf>
    <xf numFmtId="0" fontId="20" fillId="2" borderId="11" xfId="0" applyFont="1" applyFill="1" applyBorder="1" applyAlignment="1" applyProtection="1">
      <alignment vertical="top" wrapText="1" shrinkToFit="1"/>
    </xf>
    <xf numFmtId="0" fontId="21" fillId="8" borderId="1" xfId="0" applyFont="1" applyFill="1" applyBorder="1" applyAlignment="1">
      <alignment horizontal="center" vertical="center" textRotation="90" wrapText="1" shrinkToFit="1"/>
    </xf>
    <xf numFmtId="0" fontId="21" fillId="5" borderId="7" xfId="0" applyFont="1" applyFill="1" applyBorder="1" applyAlignment="1">
      <alignment horizontal="center" vertical="center" wrapText="1" shrinkToFit="1"/>
    </xf>
    <xf numFmtId="0" fontId="21" fillId="5" borderId="9" xfId="0" applyFont="1" applyFill="1" applyBorder="1" applyAlignment="1">
      <alignment horizontal="center" vertical="center" wrapText="1" shrinkToFit="1"/>
    </xf>
    <xf numFmtId="0" fontId="21" fillId="5" borderId="10" xfId="0" applyFont="1" applyFill="1" applyBorder="1" applyAlignment="1">
      <alignment horizontal="center" vertical="center" wrapText="1" shrinkToFit="1"/>
    </xf>
    <xf numFmtId="0" fontId="21" fillId="5" borderId="11" xfId="0" applyFont="1" applyFill="1" applyBorder="1" applyAlignment="1">
      <alignment horizontal="center" vertical="center" wrapText="1" shrinkToFit="1"/>
    </xf>
    <xf numFmtId="0" fontId="21" fillId="5" borderId="12" xfId="0" applyFont="1" applyFill="1" applyBorder="1" applyAlignment="1">
      <alignment horizontal="center" vertical="center" wrapText="1" shrinkToFit="1"/>
    </xf>
    <xf numFmtId="0" fontId="21" fillId="5" borderId="14" xfId="0" applyFont="1" applyFill="1" applyBorder="1" applyAlignment="1">
      <alignment horizontal="center" vertical="center" wrapText="1" shrinkToFit="1"/>
    </xf>
    <xf numFmtId="44" fontId="20" fillId="0" borderId="1" xfId="1" applyFont="1" applyFill="1" applyBorder="1" applyAlignment="1">
      <alignment vertical="center" wrapText="1" shrinkToFit="1"/>
    </xf>
    <xf numFmtId="44" fontId="20" fillId="0" borderId="1" xfId="1" applyFont="1" applyFill="1" applyBorder="1" applyAlignment="1">
      <alignment horizontal="left" vertical="center" wrapText="1" shrinkToFit="1"/>
    </xf>
    <xf numFmtId="44" fontId="20" fillId="0" borderId="18" xfId="1" applyFont="1" applyFill="1" applyBorder="1" applyAlignment="1">
      <alignment horizontal="left" vertical="center" wrapText="1" shrinkToFit="1"/>
    </xf>
    <xf numFmtId="44" fontId="20" fillId="0" borderId="16" xfId="1" applyFont="1" applyFill="1" applyBorder="1" applyAlignment="1">
      <alignment horizontal="left" vertical="center" wrapText="1" shrinkToFit="1"/>
    </xf>
    <xf numFmtId="44" fontId="20" fillId="0" borderId="30" xfId="1" applyFont="1" applyFill="1" applyBorder="1" applyAlignment="1">
      <alignment horizontal="left" vertical="center" wrapText="1" shrinkToFit="1"/>
    </xf>
    <xf numFmtId="44" fontId="20" fillId="0" borderId="18" xfId="1" applyFont="1" applyFill="1" applyBorder="1" applyAlignment="1">
      <alignment vertical="center" wrapText="1" shrinkToFit="1"/>
    </xf>
    <xf numFmtId="44" fontId="20" fillId="0" borderId="16" xfId="1" applyFont="1" applyFill="1" applyBorder="1" applyAlignment="1">
      <alignment vertical="center" wrapText="1" shrinkToFit="1"/>
    </xf>
    <xf numFmtId="44" fontId="20" fillId="0" borderId="30" xfId="1" applyFont="1" applyFill="1" applyBorder="1" applyAlignment="1">
      <alignment vertical="center" wrapText="1" shrinkToFit="1"/>
    </xf>
    <xf numFmtId="0" fontId="38" fillId="4" borderId="1" xfId="0" applyFont="1" applyFill="1" applyBorder="1" applyAlignment="1">
      <alignment horizontal="center" vertical="center" wrapText="1" shrinkToFit="1"/>
    </xf>
    <xf numFmtId="0" fontId="51" fillId="5" borderId="1" xfId="0" applyFont="1" applyFill="1" applyBorder="1" applyAlignment="1">
      <alignment horizontal="center" vertical="center" wrapText="1" shrinkToFit="1"/>
    </xf>
    <xf numFmtId="0" fontId="21" fillId="8" borderId="1" xfId="0" applyFont="1" applyFill="1" applyBorder="1" applyAlignment="1">
      <alignment horizontal="center" vertical="center" wrapText="1" shrinkToFit="1"/>
    </xf>
    <xf numFmtId="0" fontId="21" fillId="5" borderId="18" xfId="0" applyFont="1" applyFill="1" applyBorder="1" applyAlignment="1">
      <alignment horizontal="center" vertical="center" wrapText="1" shrinkToFit="1"/>
    </xf>
    <xf numFmtId="0" fontId="21" fillId="5" borderId="16" xfId="0" applyFont="1" applyFill="1" applyBorder="1" applyAlignment="1">
      <alignment horizontal="center" vertical="center" wrapText="1" shrinkToFit="1"/>
    </xf>
    <xf numFmtId="0" fontId="21" fillId="5" borderId="30" xfId="0" applyFont="1" applyFill="1" applyBorder="1" applyAlignment="1">
      <alignment horizontal="center" vertical="center" wrapText="1" shrinkToFit="1"/>
    </xf>
    <xf numFmtId="0" fontId="21" fillId="5" borderId="1" xfId="0" applyFont="1" applyFill="1" applyBorder="1" applyAlignment="1">
      <alignment horizontal="center" vertical="center" wrapText="1" shrinkToFit="1"/>
    </xf>
    <xf numFmtId="0" fontId="21" fillId="8" borderId="7" xfId="0" applyFont="1" applyFill="1" applyBorder="1" applyAlignment="1">
      <alignment horizontal="center" vertical="center" wrapText="1" shrinkToFit="1"/>
    </xf>
    <xf numFmtId="0" fontId="21" fillId="8" borderId="8" xfId="0" applyFont="1" applyFill="1" applyBorder="1" applyAlignment="1">
      <alignment horizontal="center" vertical="center" wrapText="1" shrinkToFit="1"/>
    </xf>
    <xf numFmtId="0" fontId="21" fillId="8" borderId="9" xfId="0" applyFont="1" applyFill="1" applyBorder="1" applyAlignment="1">
      <alignment horizontal="center" vertical="center" wrapText="1" shrinkToFit="1"/>
    </xf>
    <xf numFmtId="0" fontId="21" fillId="8" borderId="10" xfId="0" applyFont="1" applyFill="1" applyBorder="1" applyAlignment="1">
      <alignment horizontal="center" vertical="center" wrapText="1" shrinkToFit="1"/>
    </xf>
    <xf numFmtId="0" fontId="21" fillId="8" borderId="0" xfId="0" applyFont="1" applyFill="1" applyBorder="1" applyAlignment="1">
      <alignment horizontal="center" vertical="center" wrapText="1" shrinkToFit="1"/>
    </xf>
    <xf numFmtId="0" fontId="21" fillId="8" borderId="11" xfId="0" applyFont="1" applyFill="1" applyBorder="1" applyAlignment="1">
      <alignment horizontal="center" vertical="center" wrapText="1" shrinkToFit="1"/>
    </xf>
    <xf numFmtId="0" fontId="21" fillId="8" borderId="12" xfId="0" applyFont="1" applyFill="1" applyBorder="1" applyAlignment="1">
      <alignment horizontal="center" vertical="center" wrapText="1" shrinkToFit="1"/>
    </xf>
    <xf numFmtId="0" fontId="21" fillId="8" borderId="13" xfId="0" applyFont="1" applyFill="1" applyBorder="1" applyAlignment="1">
      <alignment horizontal="center" vertical="center" wrapText="1" shrinkToFit="1"/>
    </xf>
    <xf numFmtId="0" fontId="21" fillId="8" borderId="14" xfId="0" applyFont="1" applyFill="1" applyBorder="1" applyAlignment="1">
      <alignment horizontal="center" vertical="center" wrapText="1" shrinkToFit="1"/>
    </xf>
    <xf numFmtId="0" fontId="40" fillId="11" borderId="32" xfId="31" applyFont="1" applyFill="1" applyBorder="1" applyProtection="1">
      <protection locked="0"/>
    </xf>
    <xf numFmtId="0" fontId="40" fillId="11" borderId="1" xfId="31" applyFont="1" applyFill="1" applyBorder="1" applyProtection="1">
      <protection locked="0"/>
    </xf>
  </cellXfs>
  <cellStyles count="33">
    <cellStyle name="Comma 2" xfId="11"/>
    <cellStyle name="Comma 3" xfId="10"/>
    <cellStyle name="Currency" xfId="1" builtinId="4"/>
    <cellStyle name="Currency 2" xfId="2"/>
    <cellStyle name="Currency 2 2" xfId="14"/>
    <cellStyle name="Currency 2 3" xfId="13"/>
    <cellStyle name="Currency 3" xfId="12"/>
    <cellStyle name="Currency 4" xfId="27"/>
    <cellStyle name="Hyperlink" xfId="3" builtinId="8"/>
    <cellStyle name="Hyperlink 2" xfId="7"/>
    <cellStyle name="Hyperlink 2 2" xfId="16"/>
    <cellStyle name="Hyperlink 2 3" xfId="15"/>
    <cellStyle name="Hyperlink 3" xfId="24"/>
    <cellStyle name="Hyperlink 4" xfId="32"/>
    <cellStyle name="Normal" xfId="0" builtinId="0"/>
    <cellStyle name="Normal 2" xfId="4"/>
    <cellStyle name="Normal 2 2" xfId="17"/>
    <cellStyle name="Normal 2 3" xfId="18"/>
    <cellStyle name="Normal 2 3 2" xfId="28"/>
    <cellStyle name="Normal 3" xfId="5"/>
    <cellStyle name="Normal 3 2" xfId="8"/>
    <cellStyle name="Normal 3 2 2" xfId="19"/>
    <cellStyle name="Normal 3 2 3" xfId="31"/>
    <cellStyle name="Normal 4" xfId="9"/>
    <cellStyle name="Normal 4 2" xfId="26"/>
    <cellStyle name="Normal 5" xfId="25"/>
    <cellStyle name="Normal 5 2" xfId="30"/>
    <cellStyle name="Percent" xfId="6" builtinId="5"/>
    <cellStyle name="Percent 2" xfId="21"/>
    <cellStyle name="Percent 2 2" xfId="22"/>
    <cellStyle name="Percent 3" xfId="20"/>
    <cellStyle name="Percent 4" xfId="23"/>
    <cellStyle name="Percent 4 2" xfId="29"/>
  </cellStyles>
  <dxfs count="13">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colors>
    <mruColors>
      <color rgb="FFFF9900"/>
      <color rgb="FFFD39FF"/>
      <color rgb="FF66FF66"/>
      <color rgb="FF66FF33"/>
      <color rgb="FFD000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3.png@01CDF574.C598815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47625</xdr:colOff>
      <xdr:row>19</xdr:row>
      <xdr:rowOff>47625</xdr:rowOff>
    </xdr:from>
    <xdr:to>
      <xdr:col>9</xdr:col>
      <xdr:colOff>723900</xdr:colOff>
      <xdr:row>23</xdr:row>
      <xdr:rowOff>209549</xdr:rowOff>
    </xdr:to>
    <xdr:sp macro="" textlink="">
      <xdr:nvSpPr>
        <xdr:cNvPr id="5" name="AutoShape 23"/>
        <xdr:cNvSpPr>
          <a:spLocks noChangeArrowheads="1"/>
        </xdr:cNvSpPr>
      </xdr:nvSpPr>
      <xdr:spPr bwMode="auto">
        <a:xfrm>
          <a:off x="7581900" y="7800975"/>
          <a:ext cx="282892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381000</xdr:colOff>
      <xdr:row>19</xdr:row>
      <xdr:rowOff>66675</xdr:rowOff>
    </xdr:from>
    <xdr:to>
      <xdr:col>7</xdr:col>
      <xdr:colOff>47625</xdr:colOff>
      <xdr:row>20</xdr:row>
      <xdr:rowOff>95250</xdr:rowOff>
    </xdr:to>
    <xdr:sp macro="" textlink="">
      <xdr:nvSpPr>
        <xdr:cNvPr id="7" name="Line 25"/>
        <xdr:cNvSpPr>
          <a:spLocks noChangeShapeType="1"/>
        </xdr:cNvSpPr>
      </xdr:nvSpPr>
      <xdr:spPr bwMode="auto">
        <a:xfrm flipH="1" flipV="1">
          <a:off x="6838950" y="7820025"/>
          <a:ext cx="742950" cy="342900"/>
        </a:xfrm>
        <a:prstGeom prst="line">
          <a:avLst/>
        </a:prstGeom>
        <a:noFill/>
        <a:ln w="9525">
          <a:solidFill>
            <a:srgbClr val="000000"/>
          </a:solidFill>
          <a:round/>
          <a:headEnd/>
          <a:tailEnd type="triangle" w="med" len="med"/>
        </a:ln>
      </xdr:spPr>
    </xdr:sp>
    <xdr:clientData/>
  </xdr:twoCellAnchor>
  <xdr:twoCellAnchor>
    <xdr:from>
      <xdr:col>6</xdr:col>
      <xdr:colOff>409575</xdr:colOff>
      <xdr:row>21</xdr:row>
      <xdr:rowOff>238125</xdr:rowOff>
    </xdr:from>
    <xdr:to>
      <xdr:col>7</xdr:col>
      <xdr:colOff>38100</xdr:colOff>
      <xdr:row>24</xdr:row>
      <xdr:rowOff>19050</xdr:rowOff>
    </xdr:to>
    <xdr:sp macro="" textlink="">
      <xdr:nvSpPr>
        <xdr:cNvPr id="8" name="Line 26"/>
        <xdr:cNvSpPr>
          <a:spLocks noChangeShapeType="1"/>
        </xdr:cNvSpPr>
      </xdr:nvSpPr>
      <xdr:spPr bwMode="auto">
        <a:xfrm flipH="1">
          <a:off x="6867525" y="8620125"/>
          <a:ext cx="704850" cy="409575"/>
        </a:xfrm>
        <a:prstGeom prst="line">
          <a:avLst/>
        </a:prstGeom>
        <a:noFill/>
        <a:ln w="9525">
          <a:solidFill>
            <a:srgbClr val="000000"/>
          </a:solidFill>
          <a:round/>
          <a:headEnd/>
          <a:tailEnd type="triangle" w="med" len="med"/>
        </a:ln>
      </xdr:spPr>
    </xdr:sp>
    <xdr:clientData/>
  </xdr:twoCellAnchor>
  <xdr:twoCellAnchor editAs="oneCell">
    <xdr:from>
      <xdr:col>0</xdr:col>
      <xdr:colOff>323850</xdr:colOff>
      <xdr:row>0</xdr:row>
      <xdr:rowOff>0</xdr:rowOff>
    </xdr:from>
    <xdr:to>
      <xdr:col>1</xdr:col>
      <xdr:colOff>352425</xdr:colOff>
      <xdr:row>4</xdr:row>
      <xdr:rowOff>12700</xdr:rowOff>
    </xdr:to>
    <xdr:pic>
      <xdr:nvPicPr>
        <xdr:cNvPr id="12" name="Picture 11" descr="Description: Description: C:\Users\iris.bond-gill\AppData\Local\Microsoft\Windows\Temporary Internet Files\Content.Outlook\229QC00Q\RED OSSE LOGO FLAT (2).png"/>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23850" y="0"/>
          <a:ext cx="1104900" cy="1152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25400</xdr:colOff>
      <xdr:row>8</xdr:row>
      <xdr:rowOff>84666</xdr:rowOff>
    </xdr:from>
    <xdr:to>
      <xdr:col>5</xdr:col>
      <xdr:colOff>309032</xdr:colOff>
      <xdr:row>14</xdr:row>
      <xdr:rowOff>34924</xdr:rowOff>
    </xdr:to>
    <xdr:sp macro="" textlink="" fLocksText="0">
      <xdr:nvSpPr>
        <xdr:cNvPr id="254" name="AutoShape 13"/>
        <xdr:cNvSpPr>
          <a:spLocks noChangeArrowheads="1"/>
        </xdr:cNvSpPr>
      </xdr:nvSpPr>
      <xdr:spPr bwMode="auto">
        <a:xfrm>
          <a:off x="1024467" y="1981199"/>
          <a:ext cx="4135965" cy="1067858"/>
        </a:xfrm>
        <a:prstGeom prst="downArrowCallout">
          <a:avLst>
            <a:gd name="adj1" fmla="val 92920"/>
            <a:gd name="adj2" fmla="val 92920"/>
            <a:gd name="adj3" fmla="val 16667"/>
            <a:gd name="adj4" fmla="val 66667"/>
          </a:avLst>
        </a:prstGeom>
        <a:solidFill>
          <a:srgbClr val="FFFF00"/>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Goal:</a:t>
          </a:r>
          <a:endParaRPr lang="en-US" sz="1100">
            <a:effectLst/>
            <a:latin typeface="Times New Roman"/>
            <a:ea typeface="Times New Roman"/>
          </a:endParaRPr>
        </a:p>
      </xdr:txBody>
    </xdr:sp>
    <xdr:clientData fLocksWithSheet="0"/>
  </xdr:twoCellAnchor>
  <xdr:twoCellAnchor>
    <xdr:from>
      <xdr:col>6</xdr:col>
      <xdr:colOff>0</xdr:colOff>
      <xdr:row>8</xdr:row>
      <xdr:rowOff>110066</xdr:rowOff>
    </xdr:from>
    <xdr:to>
      <xdr:col>9</xdr:col>
      <xdr:colOff>482600</xdr:colOff>
      <xdr:row>14</xdr:row>
      <xdr:rowOff>34925</xdr:rowOff>
    </xdr:to>
    <xdr:sp macro="" textlink="" fLocksText="0">
      <xdr:nvSpPr>
        <xdr:cNvPr id="256" name="AutoShape 13"/>
        <xdr:cNvSpPr>
          <a:spLocks noChangeArrowheads="1"/>
        </xdr:cNvSpPr>
      </xdr:nvSpPr>
      <xdr:spPr bwMode="auto">
        <a:xfrm>
          <a:off x="5901267" y="2006599"/>
          <a:ext cx="4436533" cy="1042459"/>
        </a:xfrm>
        <a:prstGeom prst="downArrowCallout">
          <a:avLst>
            <a:gd name="adj1" fmla="val 92920"/>
            <a:gd name="adj2" fmla="val 92920"/>
            <a:gd name="adj3" fmla="val 16667"/>
            <a:gd name="adj4" fmla="val 66667"/>
          </a:avLst>
        </a:prstGeom>
        <a:solidFill>
          <a:srgbClr val="FFFF00"/>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Objective(s): </a:t>
          </a:r>
          <a:endParaRPr lang="en-US" sz="1100">
            <a:effectLst/>
            <a:latin typeface="Times New Roman"/>
            <a:ea typeface="Times New Roman"/>
          </a:endParaRPr>
        </a:p>
      </xdr:txBody>
    </xdr:sp>
    <xdr:clientData fLocksWithSheet="0"/>
  </xdr:twoCellAnchor>
  <xdr:twoCellAnchor>
    <xdr:from>
      <xdr:col>2</xdr:col>
      <xdr:colOff>2540</xdr:colOff>
      <xdr:row>2</xdr:row>
      <xdr:rowOff>152400</xdr:rowOff>
    </xdr:from>
    <xdr:to>
      <xdr:col>9</xdr:col>
      <xdr:colOff>491067</xdr:colOff>
      <xdr:row>7</xdr:row>
      <xdr:rowOff>42333</xdr:rowOff>
    </xdr:to>
    <xdr:sp macro="" textlink="">
      <xdr:nvSpPr>
        <xdr:cNvPr id="257" name="AutoShape 12"/>
        <xdr:cNvSpPr>
          <a:spLocks noChangeArrowheads="1"/>
        </xdr:cNvSpPr>
      </xdr:nvSpPr>
      <xdr:spPr bwMode="auto">
        <a:xfrm>
          <a:off x="1001607" y="863600"/>
          <a:ext cx="9344660" cy="736600"/>
        </a:xfrm>
        <a:prstGeom prst="downArrowCallout">
          <a:avLst>
            <a:gd name="adj1" fmla="val 353354"/>
            <a:gd name="adj2" fmla="val 353354"/>
            <a:gd name="adj3" fmla="val 16667"/>
            <a:gd name="adj4" fmla="val 66667"/>
          </a:avLst>
        </a:prstGeom>
        <a:solidFill>
          <a:schemeClr val="bg1">
            <a:lumMod val="95000"/>
            <a:lumOff val="0"/>
          </a:schemeClr>
        </a:solidFill>
        <a:ln w="31750">
          <a:solidFill>
            <a:schemeClr val="accent1">
              <a:lumMod val="100000"/>
              <a:lumOff val="0"/>
            </a:schemeClr>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pPr marL="0" marR="0" algn="ctr">
            <a:spcBef>
              <a:spcPts val="0"/>
            </a:spcBef>
            <a:spcAft>
              <a:spcPts val="0"/>
            </a:spcAft>
          </a:pPr>
          <a:r>
            <a:rPr lang="en-US" sz="1400" b="1">
              <a:effectLst/>
              <a:latin typeface="Arial"/>
              <a:ea typeface="Times New Roman"/>
            </a:rPr>
            <a:t>SOAR Grant</a:t>
          </a:r>
          <a:endParaRPr lang="en-US" sz="1000">
            <a:effectLst/>
            <a:latin typeface="Times New Roman"/>
            <a:ea typeface="Times New Roman"/>
          </a:endParaRPr>
        </a:p>
        <a:p>
          <a:pPr marL="0" marR="0" algn="ctr">
            <a:spcBef>
              <a:spcPts val="0"/>
            </a:spcBef>
            <a:spcAft>
              <a:spcPts val="0"/>
            </a:spcAft>
          </a:pPr>
          <a:r>
            <a:rPr lang="en-US" sz="1100">
              <a:effectLst/>
              <a:latin typeface="Arial"/>
              <a:ea typeface="Times New Roman"/>
            </a:rPr>
            <a:t>Logic Model </a:t>
          </a:r>
          <a:endParaRPr lang="en-US" sz="1000">
            <a:effectLst/>
            <a:latin typeface="Times New Roman"/>
            <a:ea typeface="Times New Roman"/>
          </a:endParaRPr>
        </a:p>
      </xdr:txBody>
    </xdr:sp>
    <xdr:clientData/>
  </xdr:twoCellAnchor>
  <xdr:twoCellAnchor>
    <xdr:from>
      <xdr:col>2</xdr:col>
      <xdr:colOff>25400</xdr:colOff>
      <xdr:row>34</xdr:row>
      <xdr:rowOff>84666</xdr:rowOff>
    </xdr:from>
    <xdr:to>
      <xdr:col>5</xdr:col>
      <xdr:colOff>309032</xdr:colOff>
      <xdr:row>40</xdr:row>
      <xdr:rowOff>34924</xdr:rowOff>
    </xdr:to>
    <xdr:sp macro="" textlink="" fLocksText="0">
      <xdr:nvSpPr>
        <xdr:cNvPr id="261" name="AutoShape 13"/>
        <xdr:cNvSpPr>
          <a:spLocks noChangeArrowheads="1"/>
        </xdr:cNvSpPr>
      </xdr:nvSpPr>
      <xdr:spPr bwMode="auto">
        <a:xfrm>
          <a:off x="1024467" y="1981199"/>
          <a:ext cx="4322232" cy="1067858"/>
        </a:xfrm>
        <a:prstGeom prst="downArrowCallout">
          <a:avLst>
            <a:gd name="adj1" fmla="val 92920"/>
            <a:gd name="adj2" fmla="val 92920"/>
            <a:gd name="adj3" fmla="val 16667"/>
            <a:gd name="adj4" fmla="val 66667"/>
          </a:avLst>
        </a:prstGeom>
        <a:solidFill>
          <a:srgbClr val="FFFF00"/>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Goal: </a:t>
          </a:r>
          <a:endParaRPr lang="en-US" sz="1100">
            <a:effectLst/>
            <a:latin typeface="Times New Roman"/>
            <a:ea typeface="Times New Roman"/>
          </a:endParaRPr>
        </a:p>
      </xdr:txBody>
    </xdr:sp>
    <xdr:clientData fLocksWithSheet="0"/>
  </xdr:twoCellAnchor>
  <xdr:twoCellAnchor>
    <xdr:from>
      <xdr:col>6</xdr:col>
      <xdr:colOff>0</xdr:colOff>
      <xdr:row>34</xdr:row>
      <xdr:rowOff>110066</xdr:rowOff>
    </xdr:from>
    <xdr:to>
      <xdr:col>9</xdr:col>
      <xdr:colOff>482600</xdr:colOff>
      <xdr:row>40</xdr:row>
      <xdr:rowOff>34925</xdr:rowOff>
    </xdr:to>
    <xdr:sp macro="" textlink="" fLocksText="0">
      <xdr:nvSpPr>
        <xdr:cNvPr id="262" name="AutoShape 13"/>
        <xdr:cNvSpPr>
          <a:spLocks noChangeArrowheads="1"/>
        </xdr:cNvSpPr>
      </xdr:nvSpPr>
      <xdr:spPr bwMode="auto">
        <a:xfrm>
          <a:off x="6256867" y="2006599"/>
          <a:ext cx="4783666" cy="1042459"/>
        </a:xfrm>
        <a:prstGeom prst="downArrowCallout">
          <a:avLst>
            <a:gd name="adj1" fmla="val 92920"/>
            <a:gd name="adj2" fmla="val 92920"/>
            <a:gd name="adj3" fmla="val 16667"/>
            <a:gd name="adj4" fmla="val 66667"/>
          </a:avLst>
        </a:prstGeom>
        <a:solidFill>
          <a:srgbClr val="FFFF00"/>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Objective(s): </a:t>
          </a:r>
          <a:endParaRPr lang="en-US" sz="1100">
            <a:effectLst/>
            <a:latin typeface="Times New Roman"/>
            <a:ea typeface="Times New Roman"/>
          </a:endParaRPr>
        </a:p>
      </xdr:txBody>
    </xdr:sp>
    <xdr:clientData fLocksWithSheet="0"/>
  </xdr:twoCellAnchor>
  <xdr:twoCellAnchor>
    <xdr:from>
      <xdr:col>2</xdr:col>
      <xdr:colOff>2540</xdr:colOff>
      <xdr:row>28</xdr:row>
      <xdr:rowOff>152400</xdr:rowOff>
    </xdr:from>
    <xdr:to>
      <xdr:col>9</xdr:col>
      <xdr:colOff>491067</xdr:colOff>
      <xdr:row>33</xdr:row>
      <xdr:rowOff>42333</xdr:rowOff>
    </xdr:to>
    <xdr:sp macro="" textlink="">
      <xdr:nvSpPr>
        <xdr:cNvPr id="263" name="AutoShape 12"/>
        <xdr:cNvSpPr>
          <a:spLocks noChangeArrowheads="1"/>
        </xdr:cNvSpPr>
      </xdr:nvSpPr>
      <xdr:spPr bwMode="auto">
        <a:xfrm>
          <a:off x="1001607" y="1032933"/>
          <a:ext cx="10047393" cy="736600"/>
        </a:xfrm>
        <a:prstGeom prst="downArrowCallout">
          <a:avLst>
            <a:gd name="adj1" fmla="val 353354"/>
            <a:gd name="adj2" fmla="val 353354"/>
            <a:gd name="adj3" fmla="val 16667"/>
            <a:gd name="adj4" fmla="val 66667"/>
          </a:avLst>
        </a:prstGeom>
        <a:solidFill>
          <a:schemeClr val="bg1">
            <a:lumMod val="95000"/>
            <a:lumOff val="0"/>
          </a:schemeClr>
        </a:solidFill>
        <a:ln w="31750">
          <a:solidFill>
            <a:schemeClr val="accent1">
              <a:lumMod val="100000"/>
              <a:lumOff val="0"/>
            </a:schemeClr>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pPr marL="0" marR="0" algn="ctr">
            <a:spcBef>
              <a:spcPts val="0"/>
            </a:spcBef>
            <a:spcAft>
              <a:spcPts val="0"/>
            </a:spcAft>
          </a:pPr>
          <a:r>
            <a:rPr lang="en-US" sz="1400" b="1">
              <a:effectLst/>
              <a:latin typeface="Arial"/>
              <a:ea typeface="Times New Roman"/>
            </a:rPr>
            <a:t>SOAR Grant</a:t>
          </a:r>
          <a:endParaRPr lang="en-US" sz="1000">
            <a:effectLst/>
            <a:latin typeface="Times New Roman"/>
            <a:ea typeface="Times New Roman"/>
          </a:endParaRPr>
        </a:p>
        <a:p>
          <a:pPr marL="0" marR="0" algn="ctr">
            <a:spcBef>
              <a:spcPts val="0"/>
            </a:spcBef>
            <a:spcAft>
              <a:spcPts val="0"/>
            </a:spcAft>
          </a:pPr>
          <a:r>
            <a:rPr lang="en-US" sz="1100">
              <a:effectLst/>
              <a:latin typeface="Arial"/>
              <a:ea typeface="Times New Roman"/>
            </a:rPr>
            <a:t>Logic Model </a:t>
          </a:r>
          <a:endParaRPr lang="en-US" sz="1000">
            <a:effectLst/>
            <a:latin typeface="Times New Roman"/>
            <a:ea typeface="Times New Roman"/>
          </a:endParaRPr>
        </a:p>
      </xdr:txBody>
    </xdr:sp>
    <xdr:clientData/>
  </xdr:twoCellAnchor>
  <xdr:twoCellAnchor>
    <xdr:from>
      <xdr:col>2</xdr:col>
      <xdr:colOff>25400</xdr:colOff>
      <xdr:row>60</xdr:row>
      <xdr:rowOff>84666</xdr:rowOff>
    </xdr:from>
    <xdr:to>
      <xdr:col>5</xdr:col>
      <xdr:colOff>309032</xdr:colOff>
      <xdr:row>66</xdr:row>
      <xdr:rowOff>34924</xdr:rowOff>
    </xdr:to>
    <xdr:sp macro="" textlink="" fLocksText="0">
      <xdr:nvSpPr>
        <xdr:cNvPr id="267" name="AutoShape 13"/>
        <xdr:cNvSpPr>
          <a:spLocks noChangeArrowheads="1"/>
        </xdr:cNvSpPr>
      </xdr:nvSpPr>
      <xdr:spPr bwMode="auto">
        <a:xfrm>
          <a:off x="1024467" y="1981199"/>
          <a:ext cx="4322232" cy="1067858"/>
        </a:xfrm>
        <a:prstGeom prst="downArrowCallout">
          <a:avLst>
            <a:gd name="adj1" fmla="val 92920"/>
            <a:gd name="adj2" fmla="val 92920"/>
            <a:gd name="adj3" fmla="val 16667"/>
            <a:gd name="adj4" fmla="val 66667"/>
          </a:avLst>
        </a:prstGeom>
        <a:solidFill>
          <a:srgbClr val="FFFF00"/>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Goal: </a:t>
          </a:r>
          <a:endParaRPr lang="en-US" sz="1100">
            <a:effectLst/>
            <a:latin typeface="Times New Roman"/>
            <a:ea typeface="Times New Roman"/>
          </a:endParaRPr>
        </a:p>
      </xdr:txBody>
    </xdr:sp>
    <xdr:clientData fLocksWithSheet="0"/>
  </xdr:twoCellAnchor>
  <xdr:twoCellAnchor>
    <xdr:from>
      <xdr:col>6</xdr:col>
      <xdr:colOff>0</xdr:colOff>
      <xdr:row>60</xdr:row>
      <xdr:rowOff>110066</xdr:rowOff>
    </xdr:from>
    <xdr:to>
      <xdr:col>9</xdr:col>
      <xdr:colOff>482600</xdr:colOff>
      <xdr:row>66</xdr:row>
      <xdr:rowOff>34925</xdr:rowOff>
    </xdr:to>
    <xdr:sp macro="" textlink="" fLocksText="0">
      <xdr:nvSpPr>
        <xdr:cNvPr id="268" name="AutoShape 13"/>
        <xdr:cNvSpPr>
          <a:spLocks noChangeArrowheads="1"/>
        </xdr:cNvSpPr>
      </xdr:nvSpPr>
      <xdr:spPr bwMode="auto">
        <a:xfrm>
          <a:off x="6256867" y="2006599"/>
          <a:ext cx="4783666" cy="1042459"/>
        </a:xfrm>
        <a:prstGeom prst="downArrowCallout">
          <a:avLst>
            <a:gd name="adj1" fmla="val 92920"/>
            <a:gd name="adj2" fmla="val 92920"/>
            <a:gd name="adj3" fmla="val 16667"/>
            <a:gd name="adj4" fmla="val 66667"/>
          </a:avLst>
        </a:prstGeom>
        <a:solidFill>
          <a:srgbClr val="FFFF00"/>
        </a:solidFill>
        <a:ln w="31750">
          <a:solidFill>
            <a:schemeClr val="accent1">
              <a:lumMod val="100000"/>
              <a:lumOff val="0"/>
            </a:schemeClr>
          </a:solidFill>
          <a:miter lim="800000"/>
          <a:headEnd/>
          <a:tailEnd/>
        </a:ln>
        <a:effectLst/>
        <a:extLst/>
      </xdr:spPr>
      <xdr:txBody>
        <a:bodyPr rot="0" vert="horz" wrap="square" lIns="91440" tIns="45720" rIns="91440" bIns="45720" anchor="t" anchorCtr="0" upright="1">
          <a:noAutofit/>
        </a:bodyPr>
        <a:lstStyle/>
        <a:p>
          <a:pPr marL="0" marR="0">
            <a:spcBef>
              <a:spcPts val="0"/>
            </a:spcBef>
            <a:spcAft>
              <a:spcPts val="0"/>
            </a:spcAft>
          </a:pPr>
          <a:r>
            <a:rPr lang="en-US" sz="1100">
              <a:effectLst/>
              <a:latin typeface="Arial"/>
              <a:ea typeface="Times New Roman"/>
            </a:rPr>
            <a:t>Project Objective(s): </a:t>
          </a:r>
          <a:endParaRPr lang="en-US" sz="1100">
            <a:effectLst/>
            <a:latin typeface="Times New Roman"/>
            <a:ea typeface="Times New Roman"/>
          </a:endParaRPr>
        </a:p>
      </xdr:txBody>
    </xdr:sp>
    <xdr:clientData fLocksWithSheet="0"/>
  </xdr:twoCellAnchor>
  <xdr:twoCellAnchor>
    <xdr:from>
      <xdr:col>2</xdr:col>
      <xdr:colOff>2540</xdr:colOff>
      <xdr:row>55</xdr:row>
      <xdr:rowOff>0</xdr:rowOff>
    </xdr:from>
    <xdr:to>
      <xdr:col>9</xdr:col>
      <xdr:colOff>491067</xdr:colOff>
      <xdr:row>59</xdr:row>
      <xdr:rowOff>42333</xdr:rowOff>
    </xdr:to>
    <xdr:sp macro="" textlink="">
      <xdr:nvSpPr>
        <xdr:cNvPr id="269" name="AutoShape 12"/>
        <xdr:cNvSpPr>
          <a:spLocks noChangeArrowheads="1"/>
        </xdr:cNvSpPr>
      </xdr:nvSpPr>
      <xdr:spPr bwMode="auto">
        <a:xfrm>
          <a:off x="1001607" y="1032933"/>
          <a:ext cx="10047393" cy="736600"/>
        </a:xfrm>
        <a:prstGeom prst="downArrowCallout">
          <a:avLst>
            <a:gd name="adj1" fmla="val 353354"/>
            <a:gd name="adj2" fmla="val 353354"/>
            <a:gd name="adj3" fmla="val 16667"/>
            <a:gd name="adj4" fmla="val 66667"/>
          </a:avLst>
        </a:prstGeom>
        <a:solidFill>
          <a:schemeClr val="bg1">
            <a:lumMod val="95000"/>
            <a:lumOff val="0"/>
          </a:schemeClr>
        </a:solidFill>
        <a:ln w="31750">
          <a:solidFill>
            <a:schemeClr val="accent1">
              <a:lumMod val="100000"/>
              <a:lumOff val="0"/>
            </a:schemeClr>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pPr marL="0" marR="0" algn="ctr">
            <a:spcBef>
              <a:spcPts val="0"/>
            </a:spcBef>
            <a:spcAft>
              <a:spcPts val="0"/>
            </a:spcAft>
          </a:pPr>
          <a:r>
            <a:rPr lang="en-US" sz="1400" b="1">
              <a:effectLst/>
              <a:latin typeface="Arial"/>
              <a:ea typeface="Times New Roman"/>
            </a:rPr>
            <a:t>SOAR Grant</a:t>
          </a:r>
          <a:endParaRPr lang="en-US" sz="1000">
            <a:effectLst/>
            <a:latin typeface="Times New Roman"/>
            <a:ea typeface="Times New Roman"/>
          </a:endParaRPr>
        </a:p>
        <a:p>
          <a:pPr marL="0" marR="0" algn="ctr">
            <a:spcBef>
              <a:spcPts val="0"/>
            </a:spcBef>
            <a:spcAft>
              <a:spcPts val="0"/>
            </a:spcAft>
          </a:pPr>
          <a:r>
            <a:rPr lang="en-US" sz="1100">
              <a:effectLst/>
              <a:latin typeface="Arial"/>
              <a:ea typeface="Times New Roman"/>
            </a:rPr>
            <a:t>Logic Model </a:t>
          </a:r>
          <a:endParaRPr lang="en-US" sz="10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Title%20l%20EB\Allocations\State%20Fiscal%20Stabilization%20Fund\GSF.Preliminary.Allocations.to.LEAs.Workbook_J.Skinner_10-28-0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Documents%20and%20Settings\katherine.cox\Local%20Settings\Temporary%20Internet%20Files\Content.Outlook\PMNIQDHA\FFY.2010.Con.App_Phase.II_Community.Academy.PCS_04-20-1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robin.bessler\Local%20Settings\Temporary%20Internet%20Files\Content.Outlook\LXWHY69F\ConApp_FFY%202011%20Phase%20II%20Application_05-19-11%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Documents%20and%20Settings\Natalie.Mitchell\Local%20Settings\Temporary%20Internet%20Files\Content.Outlook\5TCNI2EJ\1003(a)_LEA%20Application%20FFY%202008%20and%20FFY%202009"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n\Downloads\ConApp_FFY.2012.Phase.I.Application_05-15-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Documents%20and%20Settings\Jeremy.Skinner\Desktop\FFY%202009%20Application%20Forms\Charter%20LEA%201003(a)%20Application%20and%20Budget_09-17-0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SOAR%20Act%20Competition\SOAR%20Act_Draft.Application_kc.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AL\Consolidated%20Application\FFY%202011%20Consolidated%20Apps\Received\Paul%20PCS\FFY.2011.Con.App_Phase.II_Paul.PCS_04-26-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Documents%20and%20Settings\Jeremy.Skinner\Desktop\SFSF_Application.Review.Form_J.Skinner_12-20-0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TAL\Notice%20of%20New%20or%20Expanding%20Charters\New%20or%20Significantly%20Expanding%20Public%20Charter%20School%20Notification%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L\School%20Improvement\FFY%202011%20Received%20Applications\Friendship%20PCS\1003(a)_School.Improvement.Application_FFY.2011_Friendship.PCS_05-22-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ina.sabotinova-tsa\Desktop\SOAR%20Act_Draft.Application_AT_Revis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l%20Sec%20Grants%20Mgmnt/SOAR%20Act/SOAR%20Act%20FY12/SOAR%20Application/SOAR%20Act_Application_FINAL%20REVIS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AL\Con%20Apps\FFY%202012%20Consolidated%20Apps\Received\Achievement%20Prep%20PCS\FFY.2012.Con.App_Phase.II_Achievement.Prep.PCS_09-1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3"/>
      <sheetName val="14"/>
      <sheetName val="15"/>
      <sheetName val="16"/>
      <sheetName val="17"/>
      <sheetName val="18"/>
      <sheetName val="20"/>
      <sheetName val="19"/>
      <sheetName val="Sheet1"/>
      <sheetName val="Validation"/>
      <sheetName val="12"/>
    </sheetNames>
    <sheetDataSet>
      <sheetData sheetId="0"/>
      <sheetData sheetId="1">
        <row r="62">
          <cell r="A62" t="str">
            <v>X</v>
          </cell>
        </row>
      </sheetData>
      <sheetData sheetId="2"/>
      <sheetData sheetId="3">
        <row r="22">
          <cell r="F22">
            <v>801722.48</v>
          </cell>
        </row>
      </sheetData>
      <sheetData sheetId="4"/>
      <sheetData sheetId="5"/>
      <sheetData sheetId="6">
        <row r="7">
          <cell r="D7" t="str">
            <v>Program Category            (select from     drop-down menu)</v>
          </cell>
        </row>
      </sheetData>
      <sheetData sheetId="7"/>
      <sheetData sheetId="8"/>
      <sheetData sheetId="9"/>
      <sheetData sheetId="10">
        <row r="9">
          <cell r="C9" t="str">
            <v>NON SETASIDE</v>
          </cell>
        </row>
      </sheetData>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row r="9">
          <cell r="C9" t="str">
            <v>Recruit./Retention</v>
          </cell>
        </row>
      </sheetData>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row r="9">
          <cell r="C9" t="str">
            <v>Eng. Proficiency</v>
          </cell>
        </row>
      </sheetData>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row r="1">
          <cell r="A1" t="str">
            <v>Chairperson of the Board of Directors</v>
          </cell>
        </row>
      </sheetData>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2"/>
      <sheetName val="3"/>
      <sheetName val="4"/>
      <sheetName val="5"/>
      <sheetName val="Assurances"/>
      <sheetName val="Intent to Apply"/>
      <sheetName val="1.Improving Acad. Quality Narr."/>
      <sheetName val="2. Improving Acad. Quality Bud."/>
      <sheetName val="3. Improving Acad. Qual. Bud."/>
      <sheetName val="8"/>
      <sheetName val="13"/>
      <sheetName val="Definitions"/>
      <sheetName val="15"/>
      <sheetName val="16"/>
      <sheetName val="Validation"/>
      <sheetName val="OSSE Only"/>
      <sheetName val="Damon 1"/>
      <sheetName val="Damon 2"/>
      <sheetName val="Damon 3"/>
      <sheetName val="Alina 1"/>
      <sheetName val="Alina 2"/>
      <sheetName val="Alina 3"/>
      <sheetName val="Append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5"/>
      <sheetName val="6"/>
      <sheetName val="7"/>
      <sheetName val="9"/>
      <sheetName val="8"/>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0"/>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E6" t="str">
            <v>Bridges Public Charter School</v>
          </cell>
        </row>
        <row r="7">
          <cell r="E7" t="str">
            <v>Capital City Public Charter School</v>
          </cell>
        </row>
        <row r="8">
          <cell r="E8" t="str">
            <v>Carlos Rosario Public Charter School</v>
          </cell>
        </row>
        <row r="9">
          <cell r="E9" t="str">
            <v>Center City Public Charter School</v>
          </cell>
        </row>
        <row r="10">
          <cell r="E10" t="str">
            <v>Cesar Chavez Public Charter School</v>
          </cell>
        </row>
        <row r="11">
          <cell r="E11" t="str">
            <v>Children's Studio Public Charter School</v>
          </cell>
        </row>
        <row r="12">
          <cell r="E12" t="str">
            <v>City Collegiate Public Charter School</v>
          </cell>
        </row>
        <row r="13">
          <cell r="E13" t="str">
            <v>Community Academy Public Charter School</v>
          </cell>
        </row>
        <row r="14">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3"/>
      <sheetName val="4"/>
      <sheetName val="5"/>
      <sheetName val="6"/>
      <sheetName val="7"/>
      <sheetName val="Validation"/>
      <sheetName val="OSSE Only"/>
    </sheetNames>
    <sheetDataSet>
      <sheetData sheetId="0"/>
      <sheetData sheetId="1">
        <row r="41">
          <cell r="A41" t="str">
            <v>X</v>
          </cell>
        </row>
      </sheetData>
      <sheetData sheetId="2"/>
      <sheetData sheetId="3"/>
      <sheetData sheetId="4"/>
      <sheetData sheetId="5"/>
      <sheetData sheetId="6"/>
      <sheetData sheetId="7"/>
      <sheetData sheetId="8">
        <row r="6">
          <cell r="A6" t="str">
            <v>X</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2"/>
      <sheetName val="3"/>
      <sheetName val="4"/>
      <sheetName val="5"/>
      <sheetName val="Assurances"/>
      <sheetName val="Intent to Apply"/>
      <sheetName val="1.Improving Acad. Quality Narr."/>
      <sheetName val="2. Improving Acad. Quality Bud."/>
      <sheetName val="3. Improving Acad. Qual. Bud."/>
      <sheetName val="8"/>
      <sheetName val="13"/>
      <sheetName val="15"/>
      <sheetName val="16"/>
      <sheetName val="Validation"/>
      <sheetName val="OSSE Only"/>
      <sheetName val="Special Populations Narrative"/>
      <sheetName val="Public Facility_Narrative"/>
      <sheetName val="PF_Sources and Uses"/>
      <sheetName val="PF_Spending Plan"/>
      <sheetName val="Replication &amp; Growth Narrative"/>
      <sheetName val="RG_Spending Plan"/>
      <sheetName val="RG_Budget"/>
      <sheetName val="Appendicie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6">
          <cell r="A6" t="str">
            <v>X</v>
          </cell>
        </row>
        <row r="7">
          <cell r="A7">
            <v>0</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irections"/>
      <sheetName val="2-Contact Information"/>
      <sheetName val="2"/>
      <sheetName val="3"/>
      <sheetName val="4"/>
      <sheetName val="5"/>
      <sheetName val="3A-Increasing Academic Quality"/>
      <sheetName val="3B-Increasing Academic Quality"/>
      <sheetName val="3C-Increasing Academic Quality"/>
      <sheetName val="8"/>
      <sheetName val="13"/>
      <sheetName val="15"/>
      <sheetName val="16"/>
      <sheetName val="Validation"/>
      <sheetName val="4A-Special Populations"/>
      <sheetName val="4B-Special Populations"/>
      <sheetName val="4C-Special Populations"/>
      <sheetName val="5A-Public Facilities"/>
      <sheetName val="5B-Public Facilities"/>
      <sheetName val="5C-Public Facilities"/>
      <sheetName val="5D-Public Facilities"/>
      <sheetName val="6A-Replication &amp; Growth"/>
      <sheetName val="6B-Replication &amp; Growth"/>
      <sheetName val="6C-Replication &amp; Growth"/>
      <sheetName val="7A-Appendicies"/>
      <sheetName val="7B-Intent to Apply"/>
      <sheetName val="7C-Assurances"/>
      <sheetName val="7D-Logic Model"/>
      <sheetName val="Definitions"/>
      <sheetName val="OSSE On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
          <cell r="A6" t="str">
            <v>X</v>
          </cell>
        </row>
        <row r="7">
          <cell r="A7"/>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row r="9">
          <cell r="C9" t="str">
            <v>NON SETASIDE</v>
          </cell>
        </row>
        <row r="10">
          <cell r="C10" t="str">
            <v>Parent Involvement</v>
          </cell>
        </row>
        <row r="11">
          <cell r="C11" t="str">
            <v>Priority Interventions</v>
          </cell>
        </row>
        <row r="12">
          <cell r="C12" t="str">
            <v>Focus Interventions</v>
          </cell>
        </row>
        <row r="13">
          <cell r="C13" t="str">
            <v>Other Supports</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2"/>
      <sheetData sheetId="13"/>
      <sheetData sheetId="14"/>
      <sheetData sheetId="15">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6"/>
      <sheetData sheetId="17"/>
      <sheetData sheetId="18"/>
      <sheetData sheetId="19">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20"/>
      <sheetData sheetId="21"/>
      <sheetData sheetId="22"/>
      <sheetData sheetId="23">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Basis DC Public Charter School</v>
          </cell>
        </row>
        <row r="6">
          <cell r="A6" t="str">
            <v>Instruction</v>
          </cell>
          <cell r="E6" t="str">
            <v>Booker T. Washington Public Charter School</v>
          </cell>
        </row>
        <row r="7">
          <cell r="A7" t="str">
            <v>Support Services</v>
          </cell>
          <cell r="E7" t="str">
            <v>Bridges Public Charter School</v>
          </cell>
        </row>
        <row r="8">
          <cell r="A8" t="str">
            <v>Administration</v>
          </cell>
          <cell r="E8" t="str">
            <v>Capital City Public Charter School</v>
          </cell>
        </row>
        <row r="9">
          <cell r="A9" t="str">
            <v>Operations &amp; Maintenance</v>
          </cell>
          <cell r="E9" t="str">
            <v>Carlos Rosario Public Charter School</v>
          </cell>
        </row>
        <row r="10">
          <cell r="A10" t="str">
            <v>Student Transportation</v>
          </cell>
          <cell r="E10" t="str">
            <v>Center City Public Charter School</v>
          </cell>
        </row>
        <row r="11">
          <cell r="A11" t="str">
            <v>Other</v>
          </cell>
          <cell r="E11" t="str">
            <v>Cesar Chavez Public Charter School</v>
          </cell>
        </row>
        <row r="12">
          <cell r="E12" t="str">
            <v>Children's Studio Public Charter School</v>
          </cell>
        </row>
        <row r="13">
          <cell r="A13" t="str">
            <v>Yes</v>
          </cell>
          <cell r="E13" t="str">
            <v>City Collegiate Public Charter School</v>
          </cell>
        </row>
        <row r="14">
          <cell r="A14" t="str">
            <v>No</v>
          </cell>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Potomac Lighthouse Public Charter School</v>
          </cell>
        </row>
        <row r="50">
          <cell r="E50" t="str">
            <v>Richard Wright Public Charter School</v>
          </cell>
        </row>
        <row r="51">
          <cell r="E51" t="str">
            <v>Roots Public Charter School</v>
          </cell>
        </row>
        <row r="52">
          <cell r="E52" t="str">
            <v>School for Arts in Learning (SAIL) Public Charter School</v>
          </cell>
        </row>
        <row r="53">
          <cell r="E53" t="str">
            <v>SEED Public Charter School</v>
          </cell>
        </row>
        <row r="54">
          <cell r="E54" t="str">
            <v>Septima Clark Public Charter School</v>
          </cell>
        </row>
        <row r="55">
          <cell r="E55" t="str">
            <v>Shining Stars Montessori Public Charter School</v>
          </cell>
        </row>
        <row r="56">
          <cell r="E56" t="str">
            <v>St. Coletta Public Charter School</v>
          </cell>
        </row>
        <row r="57">
          <cell r="E57" t="str">
            <v>Thea Bowman Public Charter School</v>
          </cell>
        </row>
        <row r="58">
          <cell r="E58" t="str">
            <v>Thurgood Marshall Academy Public Charter School</v>
          </cell>
        </row>
        <row r="59">
          <cell r="E59" t="str">
            <v>Tree of Life Public Charter School</v>
          </cell>
        </row>
        <row r="60">
          <cell r="E60" t="str">
            <v>Two Rivers Public Charter School</v>
          </cell>
        </row>
        <row r="61">
          <cell r="E61" t="str">
            <v>Washington Latin Public Charter School</v>
          </cell>
        </row>
        <row r="62">
          <cell r="E62" t="str">
            <v>Washington Math Science &amp; Technology Public Charter School</v>
          </cell>
        </row>
        <row r="63">
          <cell r="E63" t="str">
            <v>Washington Yu Ying Public Charter School</v>
          </cell>
        </row>
        <row r="64">
          <cell r="E64" t="str">
            <v>William E. Doar Jr. Public Charter School</v>
          </cell>
        </row>
        <row r="65">
          <cell r="E65" t="str">
            <v>Young America Works Public Charter School</v>
          </cell>
        </row>
      </sheetData>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9"/>
  <sheetViews>
    <sheetView tabSelected="1" zoomScale="90" zoomScaleNormal="90" zoomScalePageLayoutView="90" workbookViewId="0">
      <selection activeCell="C23" sqref="C23:F23"/>
    </sheetView>
  </sheetViews>
  <sheetFormatPr defaultColWidth="9.109375" defaultRowHeight="13.2" x14ac:dyDescent="0.25"/>
  <cols>
    <col min="1" max="10" width="15.6640625" style="91" customWidth="1"/>
    <col min="11" max="51" width="4.6640625" style="91" customWidth="1"/>
    <col min="52" max="16384" width="9.109375" style="91"/>
  </cols>
  <sheetData>
    <row r="1" spans="1:10" ht="49.95" customHeight="1" x14ac:dyDescent="0.25">
      <c r="A1" s="290"/>
      <c r="B1" s="290"/>
      <c r="C1" s="290"/>
      <c r="D1" s="290"/>
      <c r="E1" s="290"/>
      <c r="F1" s="290"/>
      <c r="G1" s="290"/>
      <c r="H1" s="290"/>
      <c r="I1" s="290"/>
      <c r="J1" s="291"/>
    </row>
    <row r="2" spans="1:10" ht="15" customHeight="1" x14ac:dyDescent="0.25">
      <c r="A2" s="292"/>
      <c r="B2" s="292"/>
      <c r="C2" s="292"/>
      <c r="D2" s="292"/>
      <c r="E2" s="292"/>
      <c r="F2" s="292"/>
      <c r="G2" s="292"/>
      <c r="H2" s="292"/>
      <c r="I2" s="292"/>
      <c r="J2" s="293"/>
    </row>
    <row r="3" spans="1:10" ht="15" customHeight="1" x14ac:dyDescent="0.25">
      <c r="A3" s="294" t="s">
        <v>344</v>
      </c>
      <c r="B3" s="295"/>
      <c r="C3" s="295"/>
      <c r="D3" s="295"/>
      <c r="E3" s="295"/>
      <c r="F3" s="295"/>
      <c r="G3" s="295"/>
      <c r="H3" s="295"/>
      <c r="I3" s="295"/>
      <c r="J3" s="296"/>
    </row>
    <row r="4" spans="1:10" ht="9.6" customHeight="1" x14ac:dyDescent="0.25">
      <c r="A4" s="92"/>
      <c r="B4" s="93"/>
      <c r="C4" s="93"/>
      <c r="D4" s="93"/>
      <c r="E4" s="93"/>
      <c r="F4" s="93"/>
      <c r="G4" s="93"/>
      <c r="H4" s="93"/>
      <c r="I4" s="93"/>
      <c r="J4" s="94"/>
    </row>
    <row r="5" spans="1:10" ht="20.399999999999999" customHeight="1" x14ac:dyDescent="0.25">
      <c r="A5" s="294" t="s">
        <v>374</v>
      </c>
      <c r="B5" s="295"/>
      <c r="C5" s="295"/>
      <c r="D5" s="295"/>
      <c r="E5" s="295"/>
      <c r="F5" s="295"/>
      <c r="G5" s="295"/>
      <c r="H5" s="295"/>
      <c r="I5" s="295"/>
      <c r="J5" s="296"/>
    </row>
    <row r="6" spans="1:10" ht="7.95" customHeight="1" x14ac:dyDescent="0.25">
      <c r="A6" s="294"/>
      <c r="B6" s="295"/>
      <c r="C6" s="295"/>
      <c r="D6" s="295"/>
      <c r="E6" s="295"/>
      <c r="F6" s="295"/>
      <c r="G6" s="295"/>
      <c r="H6" s="295"/>
      <c r="I6" s="295"/>
      <c r="J6" s="296"/>
    </row>
    <row r="7" spans="1:10" ht="15" customHeight="1" x14ac:dyDescent="0.25">
      <c r="A7" s="294" t="s">
        <v>462</v>
      </c>
      <c r="B7" s="295"/>
      <c r="C7" s="295"/>
      <c r="D7" s="295"/>
      <c r="E7" s="295"/>
      <c r="F7" s="295"/>
      <c r="G7" s="295"/>
      <c r="H7" s="295"/>
      <c r="I7" s="295"/>
      <c r="J7" s="296"/>
    </row>
    <row r="8" spans="1:10" ht="9" customHeight="1" x14ac:dyDescent="0.25">
      <c r="A8" s="294"/>
      <c r="B8" s="295"/>
      <c r="C8" s="295"/>
      <c r="D8" s="295"/>
      <c r="E8" s="295"/>
      <c r="F8" s="295"/>
      <c r="G8" s="295"/>
      <c r="H8" s="295"/>
      <c r="I8" s="295"/>
      <c r="J8" s="296"/>
    </row>
    <row r="9" spans="1:10" ht="15" customHeight="1" x14ac:dyDescent="0.25">
      <c r="A9" s="294" t="s">
        <v>463</v>
      </c>
      <c r="B9" s="295"/>
      <c r="C9" s="295"/>
      <c r="D9" s="295"/>
      <c r="E9" s="295"/>
      <c r="F9" s="295"/>
      <c r="G9" s="295"/>
      <c r="H9" s="295"/>
      <c r="I9" s="295"/>
      <c r="J9" s="296"/>
    </row>
    <row r="10" spans="1:10" ht="11.4" customHeight="1" x14ac:dyDescent="0.25">
      <c r="A10" s="92"/>
      <c r="B10" s="93"/>
      <c r="C10" s="93"/>
      <c r="D10" s="93"/>
      <c r="E10" s="93"/>
      <c r="F10" s="93"/>
      <c r="G10" s="93"/>
      <c r="H10" s="93"/>
      <c r="I10" s="93"/>
      <c r="J10" s="94"/>
    </row>
    <row r="11" spans="1:10" ht="15" customHeight="1" x14ac:dyDescent="0.3">
      <c r="A11" s="95"/>
      <c r="B11" s="96"/>
      <c r="C11" s="297" t="s">
        <v>345</v>
      </c>
      <c r="D11" s="297"/>
      <c r="E11" s="297"/>
      <c r="F11" s="297"/>
      <c r="G11" s="297"/>
      <c r="H11" s="297"/>
      <c r="I11" s="96"/>
      <c r="J11" s="97"/>
    </row>
    <row r="12" spans="1:10" ht="15" customHeight="1" x14ac:dyDescent="0.3">
      <c r="A12" s="95"/>
      <c r="B12" s="96"/>
      <c r="C12" s="297"/>
      <c r="D12" s="297"/>
      <c r="E12" s="297"/>
      <c r="F12" s="297"/>
      <c r="G12" s="297"/>
      <c r="H12" s="297"/>
      <c r="I12" s="96"/>
      <c r="J12" s="97"/>
    </row>
    <row r="13" spans="1:10" s="99" customFormat="1" ht="21" customHeight="1" x14ac:dyDescent="0.25">
      <c r="A13" s="98"/>
      <c r="B13" s="96"/>
      <c r="C13" s="297"/>
      <c r="D13" s="297"/>
      <c r="E13" s="297"/>
      <c r="F13" s="297"/>
      <c r="G13" s="297"/>
      <c r="H13" s="297"/>
      <c r="I13" s="96"/>
      <c r="J13" s="97"/>
    </row>
    <row r="14" spans="1:10" s="99" customFormat="1" ht="21" customHeight="1" thickBot="1" x14ac:dyDescent="0.3">
      <c r="A14" s="100"/>
      <c r="B14" s="101"/>
      <c r="C14" s="101"/>
      <c r="D14" s="101"/>
      <c r="E14" s="101"/>
      <c r="F14" s="101"/>
      <c r="G14" s="101"/>
      <c r="H14" s="101"/>
      <c r="I14" s="101"/>
      <c r="J14" s="102"/>
    </row>
    <row r="15" spans="1:10" ht="15" customHeight="1" thickTop="1" x14ac:dyDescent="0.25">
      <c r="A15" s="103"/>
      <c r="B15" s="104"/>
      <c r="C15" s="104"/>
      <c r="D15" s="104"/>
      <c r="E15" s="104"/>
      <c r="F15" s="104"/>
      <c r="G15" s="104"/>
      <c r="H15" s="104"/>
      <c r="I15" s="104"/>
      <c r="J15" s="105"/>
    </row>
    <row r="16" spans="1:10" ht="21" customHeight="1" x14ac:dyDescent="0.4">
      <c r="A16" s="106"/>
      <c r="B16" s="107"/>
      <c r="C16" s="108" t="s">
        <v>313</v>
      </c>
      <c r="D16" s="109"/>
      <c r="E16" s="109"/>
      <c r="F16" s="109"/>
      <c r="G16" s="110"/>
      <c r="H16" s="110"/>
      <c r="I16" s="110"/>
      <c r="J16" s="111"/>
    </row>
    <row r="17" spans="1:10" ht="24.9" customHeight="1" x14ac:dyDescent="0.3">
      <c r="A17" s="106"/>
      <c r="B17" s="112">
        <v>1</v>
      </c>
      <c r="C17" s="287" t="s">
        <v>315</v>
      </c>
      <c r="D17" s="288"/>
      <c r="E17" s="288"/>
      <c r="F17" s="289"/>
      <c r="G17" s="113"/>
      <c r="H17" s="110"/>
      <c r="I17" s="110"/>
      <c r="J17" s="111"/>
    </row>
    <row r="18" spans="1:10" ht="24.9" customHeight="1" x14ac:dyDescent="0.3">
      <c r="A18" s="106"/>
      <c r="B18" s="112">
        <v>2</v>
      </c>
      <c r="C18" s="287" t="s">
        <v>316</v>
      </c>
      <c r="D18" s="288"/>
      <c r="E18" s="288"/>
      <c r="F18" s="289"/>
      <c r="G18" s="113"/>
      <c r="H18" s="110"/>
      <c r="I18" s="110"/>
      <c r="J18" s="111"/>
    </row>
    <row r="19" spans="1:10" ht="24.9" customHeight="1" x14ac:dyDescent="0.3">
      <c r="A19" s="106"/>
      <c r="B19" s="112">
        <v>3</v>
      </c>
      <c r="C19" s="298" t="s">
        <v>369</v>
      </c>
      <c r="D19" s="299"/>
      <c r="E19" s="299"/>
      <c r="F19" s="300"/>
      <c r="G19" s="113"/>
      <c r="H19" s="110"/>
      <c r="I19" s="110"/>
      <c r="J19" s="111"/>
    </row>
    <row r="20" spans="1:10" ht="24.9" customHeight="1" x14ac:dyDescent="0.3">
      <c r="A20" s="106"/>
      <c r="B20" s="112">
        <v>4</v>
      </c>
      <c r="C20" s="287" t="s">
        <v>375</v>
      </c>
      <c r="D20" s="288"/>
      <c r="E20" s="288"/>
      <c r="F20" s="289"/>
      <c r="G20" s="113"/>
      <c r="H20" s="110"/>
      <c r="I20" s="110"/>
      <c r="J20" s="111"/>
    </row>
    <row r="21" spans="1:10" ht="24.9" customHeight="1" x14ac:dyDescent="0.3">
      <c r="A21" s="106"/>
      <c r="B21" s="112">
        <v>5</v>
      </c>
      <c r="C21" s="287" t="s">
        <v>376</v>
      </c>
      <c r="D21" s="288"/>
      <c r="E21" s="288"/>
      <c r="F21" s="289"/>
      <c r="G21" s="113"/>
      <c r="H21" s="110"/>
      <c r="I21" s="110"/>
      <c r="J21" s="111"/>
    </row>
    <row r="22" spans="1:10" ht="24.9" customHeight="1" x14ac:dyDescent="0.3">
      <c r="A22" s="106"/>
      <c r="B22" s="112">
        <v>6</v>
      </c>
      <c r="C22" s="287" t="s">
        <v>377</v>
      </c>
      <c r="D22" s="288"/>
      <c r="E22" s="288"/>
      <c r="F22" s="289"/>
      <c r="G22" s="113"/>
      <c r="H22" s="110"/>
      <c r="I22" s="110"/>
      <c r="J22" s="111"/>
    </row>
    <row r="23" spans="1:10" ht="24.9" customHeight="1" x14ac:dyDescent="0.3">
      <c r="A23" s="106"/>
      <c r="B23" s="112">
        <v>7</v>
      </c>
      <c r="C23" s="287" t="s">
        <v>340</v>
      </c>
      <c r="D23" s="288"/>
      <c r="E23" s="288"/>
      <c r="F23" s="289"/>
      <c r="G23" s="113"/>
      <c r="H23" s="110"/>
      <c r="I23" s="110"/>
      <c r="J23" s="111"/>
    </row>
    <row r="24" spans="1:10" ht="24.9" customHeight="1" x14ac:dyDescent="0.3">
      <c r="A24" s="106"/>
      <c r="B24" s="112">
        <v>8</v>
      </c>
      <c r="C24" s="287" t="s">
        <v>317</v>
      </c>
      <c r="D24" s="288"/>
      <c r="E24" s="288"/>
      <c r="F24" s="289"/>
      <c r="G24" s="113"/>
      <c r="H24" s="110"/>
      <c r="I24" s="110"/>
      <c r="J24" s="111"/>
    </row>
    <row r="25" spans="1:10" ht="24.9" customHeight="1" x14ac:dyDescent="0.3">
      <c r="A25" s="106"/>
      <c r="B25" s="112">
        <v>9</v>
      </c>
      <c r="C25" s="287" t="s">
        <v>311</v>
      </c>
      <c r="D25" s="288"/>
      <c r="E25" s="288"/>
      <c r="F25" s="289"/>
      <c r="G25" s="113"/>
      <c r="H25" s="110"/>
      <c r="I25" s="110"/>
      <c r="J25" s="111"/>
    </row>
    <row r="26" spans="1:10" ht="24.9" customHeight="1" x14ac:dyDescent="0.3">
      <c r="A26" s="106"/>
      <c r="B26" s="112">
        <v>10</v>
      </c>
      <c r="C26" s="287" t="s">
        <v>339</v>
      </c>
      <c r="D26" s="288"/>
      <c r="E26" s="288"/>
      <c r="F26" s="289"/>
      <c r="G26" s="113"/>
      <c r="H26" s="110"/>
      <c r="I26" s="110"/>
      <c r="J26" s="111"/>
    </row>
    <row r="27" spans="1:10" ht="24.9" customHeight="1" x14ac:dyDescent="0.3">
      <c r="A27" s="106"/>
      <c r="B27" s="112">
        <v>11</v>
      </c>
      <c r="C27" s="287" t="s">
        <v>314</v>
      </c>
      <c r="D27" s="288"/>
      <c r="E27" s="288"/>
      <c r="F27" s="289"/>
      <c r="G27" s="113"/>
      <c r="H27" s="110"/>
      <c r="I27" s="110"/>
      <c r="J27" s="111"/>
    </row>
    <row r="28" spans="1:10" ht="15" customHeight="1" thickBot="1" x14ac:dyDescent="0.3">
      <c r="A28" s="114"/>
      <c r="B28" s="115"/>
      <c r="C28" s="115"/>
      <c r="D28" s="115"/>
      <c r="E28" s="115"/>
      <c r="F28" s="115"/>
      <c r="G28" s="116"/>
      <c r="H28" s="116"/>
      <c r="I28" s="116"/>
      <c r="J28" s="117"/>
    </row>
    <row r="29" spans="1:10" ht="13.8" thickTop="1" x14ac:dyDescent="0.25"/>
  </sheetData>
  <sheetProtection password="97E3" sheet="1" objects="1" scenarios="1"/>
  <mergeCells count="20">
    <mergeCell ref="C27:F27"/>
    <mergeCell ref="C24:F24"/>
    <mergeCell ref="C25:F25"/>
    <mergeCell ref="C23:F23"/>
    <mergeCell ref="C26:F26"/>
    <mergeCell ref="C22:F22"/>
    <mergeCell ref="C20:F20"/>
    <mergeCell ref="C21:F21"/>
    <mergeCell ref="A1:J1"/>
    <mergeCell ref="A2:J2"/>
    <mergeCell ref="A3:J3"/>
    <mergeCell ref="A5:J5"/>
    <mergeCell ref="A6:J6"/>
    <mergeCell ref="A7:J7"/>
    <mergeCell ref="A8:J8"/>
    <mergeCell ref="A9:J9"/>
    <mergeCell ref="C11:H13"/>
    <mergeCell ref="C17:F17"/>
    <mergeCell ref="C18:F18"/>
    <mergeCell ref="C19:F19"/>
  </mergeCells>
  <hyperlinks>
    <hyperlink ref="C17:F17" location="Directions!A1" display="Directions"/>
    <hyperlink ref="C18:F18" location="'Contact Information'!A1" display="Contact Information"/>
    <hyperlink ref="C19:F19" location="'Comprehensive Data'!A1" display="Comprehensive Data Summary"/>
    <hyperlink ref="C20:F20" location="'Needs Assessment &amp; Narrative'!A1" display="Replication &amp; Growth: Needs Assessment and Narrative"/>
    <hyperlink ref="C21:F21" location="'Detailed Expenditures'!A1" display="Replication &amp; Growth: Itemized Expenditure List"/>
    <hyperlink ref="C22:F22" location="'Budget Summary'!A1" display="Replication &amp; Growth: Budget"/>
    <hyperlink ref="C23:F23" location="'Logic Model'!A1" display="Logic Model Template"/>
    <hyperlink ref="C24:F24" location="Appendicies!A1" display="Appendices List"/>
    <hyperlink ref="C25:F25" location="'Intent to Apply'!A1" display="Intent to Apply Form"/>
    <hyperlink ref="C26:F26" location="Assurances!A1" display="Assurances"/>
    <hyperlink ref="C27:F27" location="Definitions!A1" display="Reference: Budget Definitions"/>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J35"/>
  <sheetViews>
    <sheetView topLeftCell="B1" workbookViewId="0">
      <selection activeCell="G7" sqref="G7"/>
    </sheetView>
  </sheetViews>
  <sheetFormatPr defaultColWidth="8.88671875" defaultRowHeight="13.8" x14ac:dyDescent="0.3"/>
  <cols>
    <col min="1" max="1" width="47" customWidth="1"/>
    <col min="2" max="9" width="15.6640625" customWidth="1"/>
    <col min="10" max="10" width="30.6640625" customWidth="1"/>
  </cols>
  <sheetData>
    <row r="1" spans="1:10" s="69" customFormat="1" ht="52.8" x14ac:dyDescent="0.3">
      <c r="A1" s="66" t="s">
        <v>55</v>
      </c>
      <c r="B1" s="67" t="s">
        <v>182</v>
      </c>
      <c r="C1" s="68" t="s">
        <v>183</v>
      </c>
      <c r="D1" s="67" t="s">
        <v>184</v>
      </c>
      <c r="E1" s="68" t="s">
        <v>185</v>
      </c>
      <c r="F1" s="68" t="s">
        <v>186</v>
      </c>
      <c r="G1" s="68" t="s">
        <v>229</v>
      </c>
      <c r="H1" s="68" t="s">
        <v>187</v>
      </c>
      <c r="I1" s="68" t="s">
        <v>243</v>
      </c>
      <c r="J1" s="68" t="s">
        <v>188</v>
      </c>
    </row>
    <row r="2" spans="1:10" x14ac:dyDescent="0.3">
      <c r="A2" s="70" t="s">
        <v>189</v>
      </c>
      <c r="B2" s="71">
        <v>25496.29</v>
      </c>
      <c r="C2" s="71">
        <v>0</v>
      </c>
      <c r="D2" s="71">
        <v>25064.34</v>
      </c>
      <c r="E2" s="71">
        <v>0</v>
      </c>
      <c r="F2" s="71">
        <v>0</v>
      </c>
      <c r="G2" s="79">
        <v>40256</v>
      </c>
      <c r="H2" s="71">
        <v>0</v>
      </c>
      <c r="I2" s="79">
        <v>40360</v>
      </c>
      <c r="J2" s="71">
        <v>0</v>
      </c>
    </row>
    <row r="3" spans="1:10" x14ac:dyDescent="0.3">
      <c r="A3" s="72" t="s">
        <v>190</v>
      </c>
      <c r="B3" s="71">
        <v>0</v>
      </c>
      <c r="C3" s="71">
        <v>0</v>
      </c>
      <c r="D3" s="71">
        <v>0</v>
      </c>
      <c r="E3" s="71">
        <v>0</v>
      </c>
      <c r="F3" s="71">
        <v>0</v>
      </c>
      <c r="G3" s="71"/>
      <c r="H3" s="71">
        <v>20290.444365689043</v>
      </c>
      <c r="I3" s="79">
        <v>40360</v>
      </c>
      <c r="J3" s="71">
        <v>20290.444365689043</v>
      </c>
    </row>
    <row r="4" spans="1:10" x14ac:dyDescent="0.3">
      <c r="A4" s="72" t="s">
        <v>191</v>
      </c>
      <c r="B4" s="71">
        <v>0</v>
      </c>
      <c r="C4" s="71">
        <v>0</v>
      </c>
      <c r="D4" s="71">
        <v>0</v>
      </c>
      <c r="E4" s="71">
        <v>0</v>
      </c>
      <c r="F4" s="71">
        <v>0</v>
      </c>
      <c r="G4" s="71"/>
      <c r="H4" s="71">
        <v>21177.722467051171</v>
      </c>
      <c r="I4" s="79">
        <v>40360</v>
      </c>
      <c r="J4" s="71">
        <v>21177.722467051171</v>
      </c>
    </row>
    <row r="5" spans="1:10" x14ac:dyDescent="0.3">
      <c r="A5" s="72" t="s">
        <v>192</v>
      </c>
      <c r="B5" s="71">
        <v>27218.1</v>
      </c>
      <c r="C5" s="71">
        <v>5918.0875413133563</v>
      </c>
      <c r="D5" s="71">
        <v>25287.58</v>
      </c>
      <c r="E5" s="71">
        <v>7168.6221461212699</v>
      </c>
      <c r="F5" s="71">
        <v>13086.709687434626</v>
      </c>
      <c r="G5" s="79">
        <v>40256</v>
      </c>
      <c r="H5" s="71">
        <v>35773.628819241625</v>
      </c>
      <c r="I5" s="79">
        <v>40360</v>
      </c>
      <c r="J5" s="71">
        <v>48860.338506676249</v>
      </c>
    </row>
    <row r="6" spans="1:10" x14ac:dyDescent="0.3">
      <c r="A6" s="72" t="s">
        <v>193</v>
      </c>
      <c r="B6" s="71">
        <v>0</v>
      </c>
      <c r="C6" s="71">
        <v>0</v>
      </c>
      <c r="D6" s="71">
        <v>0</v>
      </c>
      <c r="E6" s="71">
        <v>0</v>
      </c>
      <c r="F6" s="71">
        <v>0</v>
      </c>
      <c r="G6" s="71"/>
      <c r="H6" s="71">
        <v>69298.156601300769</v>
      </c>
      <c r="I6" s="79">
        <v>40360</v>
      </c>
      <c r="J6" s="71">
        <v>69298.156601300769</v>
      </c>
    </row>
    <row r="7" spans="1:10" x14ac:dyDescent="0.3">
      <c r="A7" s="72" t="s">
        <v>194</v>
      </c>
      <c r="B7" s="71">
        <v>65746.16</v>
      </c>
      <c r="C7" s="71">
        <v>14295.322979384842</v>
      </c>
      <c r="D7" s="71">
        <v>56393.24</v>
      </c>
      <c r="E7" s="71">
        <v>15986.576380797682</v>
      </c>
      <c r="F7" s="71">
        <v>30281.899360182524</v>
      </c>
      <c r="G7" s="79">
        <v>40252</v>
      </c>
      <c r="H7" s="71">
        <v>58727.241722910781</v>
      </c>
      <c r="I7" s="79">
        <v>40360</v>
      </c>
      <c r="J7" s="71">
        <v>89009.141083093302</v>
      </c>
    </row>
    <row r="8" spans="1:10" x14ac:dyDescent="0.3">
      <c r="A8" s="72" t="s">
        <v>195</v>
      </c>
      <c r="B8" s="71">
        <v>25526.67</v>
      </c>
      <c r="C8" s="71">
        <v>0</v>
      </c>
      <c r="D8" s="71">
        <v>25068.28</v>
      </c>
      <c r="E8" s="71">
        <v>0</v>
      </c>
      <c r="F8" s="71">
        <v>0</v>
      </c>
      <c r="G8" s="79">
        <v>40256</v>
      </c>
      <c r="H8" s="71">
        <v>0</v>
      </c>
      <c r="I8" s="79">
        <v>40360</v>
      </c>
      <c r="J8" s="71">
        <v>0</v>
      </c>
    </row>
    <row r="9" spans="1:10" x14ac:dyDescent="0.3">
      <c r="A9" s="72" t="s">
        <v>196</v>
      </c>
      <c r="B9" s="71">
        <v>61218.8</v>
      </c>
      <c r="C9" s="71">
        <v>13310.929770048391</v>
      </c>
      <c r="D9" s="71">
        <v>55806.27</v>
      </c>
      <c r="E9" s="71">
        <v>15820.179827979704</v>
      </c>
      <c r="F9" s="71">
        <v>29131.109598028095</v>
      </c>
      <c r="G9" s="79">
        <v>40256</v>
      </c>
      <c r="H9" s="71">
        <v>53072.249112283716</v>
      </c>
      <c r="I9" s="79">
        <v>40360</v>
      </c>
      <c r="J9" s="71">
        <v>82203.358710311819</v>
      </c>
    </row>
    <row r="10" spans="1:10" x14ac:dyDescent="0.3">
      <c r="A10" s="72" t="s">
        <v>197</v>
      </c>
      <c r="B10" s="71">
        <v>0</v>
      </c>
      <c r="C10" s="71">
        <v>0</v>
      </c>
      <c r="D10" s="71">
        <v>0</v>
      </c>
      <c r="E10" s="71">
        <v>0</v>
      </c>
      <c r="F10" s="71">
        <v>0</v>
      </c>
      <c r="G10" s="71"/>
      <c r="H10" s="71">
        <v>17640.902373297336</v>
      </c>
      <c r="I10" s="79">
        <v>40361</v>
      </c>
      <c r="J10" s="71">
        <v>17640.902373297336</v>
      </c>
    </row>
    <row r="11" spans="1:10" x14ac:dyDescent="0.3">
      <c r="A11" s="70" t="s">
        <v>198</v>
      </c>
      <c r="B11" s="71">
        <v>54051.33</v>
      </c>
      <c r="C11" s="71">
        <v>11752.492005849668</v>
      </c>
      <c r="D11" s="71">
        <v>50525.26</v>
      </c>
      <c r="E11" s="71">
        <v>14323.098444949463</v>
      </c>
      <c r="F11" s="71">
        <v>26075.590450799129</v>
      </c>
      <c r="G11" s="79">
        <v>40256</v>
      </c>
      <c r="H11" s="71">
        <v>40182.941239415879</v>
      </c>
      <c r="I11" s="79">
        <v>40360</v>
      </c>
      <c r="J11" s="71">
        <v>66258.531690215008</v>
      </c>
    </row>
    <row r="12" spans="1:10" x14ac:dyDescent="0.3">
      <c r="A12" s="70" t="s">
        <v>199</v>
      </c>
      <c r="B12" s="71">
        <v>716989.94</v>
      </c>
      <c r="C12" s="71">
        <v>155896.59936443067</v>
      </c>
      <c r="D12" s="71">
        <v>397580.37</v>
      </c>
      <c r="E12" s="71">
        <v>112707.63929348275</v>
      </c>
      <c r="F12" s="71">
        <v>268604.2386579134</v>
      </c>
      <c r="G12" s="79">
        <v>40254</v>
      </c>
      <c r="H12" s="71">
        <v>875143.17743232287</v>
      </c>
      <c r="I12" s="79">
        <v>40360</v>
      </c>
      <c r="J12" s="71">
        <v>1143747.4160902363</v>
      </c>
    </row>
    <row r="13" spans="1:10" x14ac:dyDescent="0.3">
      <c r="A13" s="70" t="s">
        <v>200</v>
      </c>
      <c r="B13" s="71">
        <v>27380.16</v>
      </c>
      <c r="C13" s="71">
        <v>5953.3245808916245</v>
      </c>
      <c r="D13" s="71">
        <v>25308.59</v>
      </c>
      <c r="E13" s="71">
        <v>7174.5781431478745</v>
      </c>
      <c r="F13" s="71">
        <v>13127.902724039499</v>
      </c>
      <c r="G13" s="79">
        <v>40252</v>
      </c>
      <c r="H13" s="71">
        <v>23906.355265185914</v>
      </c>
      <c r="I13" s="79">
        <v>40360</v>
      </c>
      <c r="J13" s="71">
        <v>37034.257989225414</v>
      </c>
    </row>
    <row r="14" spans="1:10" x14ac:dyDescent="0.3">
      <c r="A14" s="70" t="s">
        <v>201</v>
      </c>
      <c r="B14" s="71">
        <v>27400.41</v>
      </c>
      <c r="C14" s="71">
        <v>5957.7275800984607</v>
      </c>
      <c r="D14" s="71">
        <v>25311.21</v>
      </c>
      <c r="E14" s="71">
        <v>7175.3208710017379</v>
      </c>
      <c r="F14" s="71">
        <v>13133.0484511002</v>
      </c>
      <c r="G14" s="79">
        <v>40256</v>
      </c>
      <c r="H14" s="71">
        <v>22443.175358939749</v>
      </c>
      <c r="I14" s="79">
        <v>40360</v>
      </c>
      <c r="J14" s="71">
        <v>35576.223810039948</v>
      </c>
    </row>
    <row r="15" spans="1:10" x14ac:dyDescent="0.3">
      <c r="A15" s="70" t="s">
        <v>202</v>
      </c>
      <c r="B15" s="71">
        <v>87873.17</v>
      </c>
      <c r="C15" s="71">
        <v>19106.444336405209</v>
      </c>
      <c r="D15" s="71">
        <v>63613.77</v>
      </c>
      <c r="E15" s="71">
        <v>18033.480484105825</v>
      </c>
      <c r="F15" s="71">
        <v>37139.924820511034</v>
      </c>
      <c r="G15" s="79">
        <v>40256</v>
      </c>
      <c r="H15" s="71">
        <v>87694.249326297693</v>
      </c>
      <c r="I15" s="79">
        <v>40360</v>
      </c>
      <c r="J15" s="71">
        <v>124834.17414680873</v>
      </c>
    </row>
    <row r="16" spans="1:10" x14ac:dyDescent="0.3">
      <c r="A16" s="70" t="s">
        <v>203</v>
      </c>
      <c r="B16" s="71">
        <v>0</v>
      </c>
      <c r="C16" s="71">
        <v>0</v>
      </c>
      <c r="D16" s="71">
        <v>0</v>
      </c>
      <c r="E16" s="71">
        <v>0</v>
      </c>
      <c r="F16" s="71">
        <v>0</v>
      </c>
      <c r="G16" s="79"/>
      <c r="H16" s="71">
        <v>35971.355833599213</v>
      </c>
      <c r="I16" s="79">
        <v>40361</v>
      </c>
      <c r="J16" s="71">
        <v>35971.355833599213</v>
      </c>
    </row>
    <row r="17" spans="1:10" x14ac:dyDescent="0.3">
      <c r="A17" s="72" t="s">
        <v>204</v>
      </c>
      <c r="B17" s="71">
        <v>31326.81</v>
      </c>
      <c r="C17" s="71">
        <v>6811.4528188995801</v>
      </c>
      <c r="D17" s="71">
        <v>30172.02</v>
      </c>
      <c r="E17" s="71">
        <v>8553.2823134999035</v>
      </c>
      <c r="F17" s="71">
        <v>15364.735132399484</v>
      </c>
      <c r="G17" s="79">
        <v>40256</v>
      </c>
      <c r="H17" s="71">
        <v>19892.496873726839</v>
      </c>
      <c r="I17" s="79">
        <v>40361</v>
      </c>
      <c r="J17" s="71">
        <v>35257.232006126324</v>
      </c>
    </row>
    <row r="18" spans="1:10" x14ac:dyDescent="0.3">
      <c r="A18" s="72" t="s">
        <v>205</v>
      </c>
      <c r="B18" s="71">
        <v>31502.39</v>
      </c>
      <c r="C18" s="71">
        <v>6849.6295399235969</v>
      </c>
      <c r="D18" s="71">
        <v>25843.040000000001</v>
      </c>
      <c r="E18" s="71">
        <v>7326.086120818909</v>
      </c>
      <c r="F18" s="71">
        <v>14175.715660742506</v>
      </c>
      <c r="G18" s="79">
        <v>40256</v>
      </c>
      <c r="H18" s="71">
        <v>37002.02977150571</v>
      </c>
      <c r="I18" s="79">
        <v>40360</v>
      </c>
      <c r="J18" s="71">
        <v>51177.745432248215</v>
      </c>
    </row>
    <row r="19" spans="1:10" x14ac:dyDescent="0.3">
      <c r="A19" s="72" t="s">
        <v>206</v>
      </c>
      <c r="B19" s="71">
        <v>64922.37</v>
      </c>
      <c r="C19" s="71">
        <v>14116.204623009542</v>
      </c>
      <c r="D19" s="71">
        <v>60638.19</v>
      </c>
      <c r="E19" s="71">
        <v>17189.951420211397</v>
      </c>
      <c r="F19" s="71">
        <v>31306.156043220937</v>
      </c>
      <c r="G19" s="79">
        <v>40256</v>
      </c>
      <c r="H19" s="71">
        <v>28493.621998281997</v>
      </c>
      <c r="I19" s="79">
        <v>40360</v>
      </c>
      <c r="J19" s="71">
        <v>59799.778041502934</v>
      </c>
    </row>
    <row r="20" spans="1:10" x14ac:dyDescent="0.3">
      <c r="A20" s="72" t="s">
        <v>207</v>
      </c>
      <c r="B20" s="71">
        <v>32694.14</v>
      </c>
      <c r="C20" s="71">
        <v>7108.7541969481572</v>
      </c>
      <c r="D20" s="71">
        <v>30349.3</v>
      </c>
      <c r="E20" s="71">
        <v>8603.5383417186731</v>
      </c>
      <c r="F20" s="71">
        <v>15712.29253866683</v>
      </c>
      <c r="G20" s="79">
        <v>40256</v>
      </c>
      <c r="H20" s="71">
        <v>28776.585974229965</v>
      </c>
      <c r="I20" s="79">
        <v>40361</v>
      </c>
      <c r="J20" s="71">
        <v>44488.878512896794</v>
      </c>
    </row>
    <row r="21" spans="1:10" x14ac:dyDescent="0.3">
      <c r="A21" s="72" t="s">
        <v>208</v>
      </c>
      <c r="B21" s="71">
        <v>0</v>
      </c>
      <c r="C21" s="71">
        <v>0</v>
      </c>
      <c r="D21" s="71">
        <v>0</v>
      </c>
      <c r="E21" s="71">
        <v>0</v>
      </c>
      <c r="F21" s="71">
        <v>0</v>
      </c>
      <c r="G21" s="71"/>
      <c r="H21" s="71">
        <v>17502.493463247025</v>
      </c>
      <c r="I21" s="79">
        <v>40361</v>
      </c>
      <c r="J21" s="71">
        <v>17502.493463247025</v>
      </c>
    </row>
    <row r="22" spans="1:10" x14ac:dyDescent="0.3">
      <c r="A22" s="70" t="s">
        <v>209</v>
      </c>
      <c r="B22" s="71">
        <v>33585.43</v>
      </c>
      <c r="C22" s="71">
        <v>7302.5492173462453</v>
      </c>
      <c r="D22" s="71">
        <v>30464.85</v>
      </c>
      <c r="E22" s="71">
        <v>8636.2949079454247</v>
      </c>
      <c r="F22" s="71">
        <v>15938.844125291671</v>
      </c>
      <c r="G22" s="79">
        <v>40256</v>
      </c>
      <c r="H22" s="71">
        <v>24341.354696772611</v>
      </c>
      <c r="I22" s="79">
        <v>40360</v>
      </c>
      <c r="J22" s="71">
        <v>40280.198822064282</v>
      </c>
    </row>
    <row r="23" spans="1:10" x14ac:dyDescent="0.3">
      <c r="A23" s="70" t="s">
        <v>210</v>
      </c>
      <c r="B23" s="71">
        <v>37366.69</v>
      </c>
      <c r="C23" s="71">
        <v>8124.7163670174768</v>
      </c>
      <c r="D23" s="71">
        <v>26603.35</v>
      </c>
      <c r="E23" s="71">
        <v>7541.6217752357197</v>
      </c>
      <c r="F23" s="71">
        <v>15666.338142253197</v>
      </c>
      <c r="G23" s="79">
        <v>40256</v>
      </c>
      <c r="H23" s="71">
        <v>63136.554143085043</v>
      </c>
      <c r="I23" s="79">
        <v>40360</v>
      </c>
      <c r="J23" s="71">
        <v>78802.892285338239</v>
      </c>
    </row>
    <row r="24" spans="1:10" x14ac:dyDescent="0.3">
      <c r="A24" s="70" t="s">
        <v>211</v>
      </c>
      <c r="B24" s="71">
        <v>0</v>
      </c>
      <c r="C24" s="71">
        <v>0</v>
      </c>
      <c r="D24" s="71">
        <v>0</v>
      </c>
      <c r="E24" s="71">
        <v>0</v>
      </c>
      <c r="F24" s="71">
        <v>0</v>
      </c>
      <c r="G24" s="79"/>
      <c r="H24" s="71">
        <v>16672.040002945148</v>
      </c>
      <c r="I24" s="79">
        <v>40360</v>
      </c>
      <c r="J24" s="71">
        <v>16672.040002945148</v>
      </c>
    </row>
    <row r="25" spans="1:10" x14ac:dyDescent="0.3">
      <c r="A25" s="70" t="s">
        <v>212</v>
      </c>
      <c r="B25" s="71">
        <v>0</v>
      </c>
      <c r="C25" s="71">
        <v>0</v>
      </c>
      <c r="D25" s="71">
        <v>0</v>
      </c>
      <c r="E25" s="71">
        <v>0</v>
      </c>
      <c r="F25" s="71">
        <v>0</v>
      </c>
      <c r="G25" s="71"/>
      <c r="H25" s="71">
        <v>45736.576879617132</v>
      </c>
      <c r="I25" s="79">
        <v>40360</v>
      </c>
      <c r="J25" s="71">
        <v>45736.576879617132</v>
      </c>
    </row>
    <row r="26" spans="1:10" x14ac:dyDescent="0.3">
      <c r="A26" s="72" t="s">
        <v>213</v>
      </c>
      <c r="B26" s="71">
        <v>33322.089999999997</v>
      </c>
      <c r="C26" s="71">
        <v>7245.2906587720063</v>
      </c>
      <c r="D26" s="71">
        <v>30430.71</v>
      </c>
      <c r="E26" s="71">
        <v>8626.6167671320854</v>
      </c>
      <c r="F26" s="71">
        <v>15871.907425904092</v>
      </c>
      <c r="G26" s="79">
        <v>40256</v>
      </c>
      <c r="H26" s="71">
        <v>24618.172516873237</v>
      </c>
      <c r="I26" s="79">
        <v>40360</v>
      </c>
      <c r="J26" s="71">
        <v>40490.079942777331</v>
      </c>
    </row>
    <row r="27" spans="1:10" x14ac:dyDescent="0.3">
      <c r="A27" s="72" t="s">
        <v>214</v>
      </c>
      <c r="B27" s="71">
        <v>33129.65</v>
      </c>
      <c r="C27" s="71">
        <v>7203.4480332231878</v>
      </c>
      <c r="D27" s="71">
        <v>30405.759999999998</v>
      </c>
      <c r="E27" s="71">
        <v>8619.5438434855459</v>
      </c>
      <c r="F27" s="71">
        <v>15822.991876708733</v>
      </c>
      <c r="G27" s="79">
        <v>40256</v>
      </c>
      <c r="H27" s="71">
        <v>0</v>
      </c>
      <c r="I27" s="79">
        <v>40360</v>
      </c>
      <c r="J27" s="71">
        <v>15822.991876708733</v>
      </c>
    </row>
    <row r="28" spans="1:10" x14ac:dyDescent="0.3">
      <c r="A28" s="72" t="s">
        <v>215</v>
      </c>
      <c r="B28" s="71">
        <v>34122.230000000003</v>
      </c>
      <c r="C28" s="71">
        <v>7419.2667469378421</v>
      </c>
      <c r="D28" s="71">
        <v>30534.45</v>
      </c>
      <c r="E28" s="71">
        <v>8656.025388338172</v>
      </c>
      <c r="F28" s="71">
        <v>16075.292135276013</v>
      </c>
      <c r="G28" s="79">
        <v>40256</v>
      </c>
      <c r="H28" s="71">
        <v>23728.400952264081</v>
      </c>
      <c r="I28" s="79">
        <v>40360</v>
      </c>
      <c r="J28" s="71">
        <v>39803.693087540094</v>
      </c>
    </row>
    <row r="29" spans="1:10" x14ac:dyDescent="0.3">
      <c r="A29" s="72" t="s">
        <v>216</v>
      </c>
      <c r="B29" s="71">
        <v>0</v>
      </c>
      <c r="C29" s="71">
        <v>0</v>
      </c>
      <c r="D29" s="71">
        <v>0</v>
      </c>
      <c r="E29" s="71">
        <v>0</v>
      </c>
      <c r="F29" s="71">
        <v>0</v>
      </c>
      <c r="G29" s="71"/>
      <c r="H29" s="71">
        <v>15544.996021106885</v>
      </c>
      <c r="I29" s="79">
        <v>40360</v>
      </c>
      <c r="J29" s="71">
        <v>15544.996021106885</v>
      </c>
    </row>
    <row r="30" spans="1:10" x14ac:dyDescent="0.3">
      <c r="A30" s="70" t="s">
        <v>217</v>
      </c>
      <c r="B30" s="71">
        <v>31093.86</v>
      </c>
      <c r="C30" s="71">
        <v>0</v>
      </c>
      <c r="D30" s="71">
        <v>30141.82</v>
      </c>
      <c r="E30" s="71">
        <v>0</v>
      </c>
      <c r="F30" s="71">
        <v>0</v>
      </c>
      <c r="G30" s="79">
        <v>40256</v>
      </c>
      <c r="H30" s="71">
        <v>0</v>
      </c>
      <c r="I30" s="79">
        <v>40360</v>
      </c>
      <c r="J30" s="71">
        <v>0</v>
      </c>
    </row>
    <row r="31" spans="1:10" x14ac:dyDescent="0.3">
      <c r="A31" s="70" t="s">
        <v>218</v>
      </c>
      <c r="B31" s="71">
        <v>32582.720000000001</v>
      </c>
      <c r="C31" s="71">
        <v>7084.5279168678762</v>
      </c>
      <c r="D31" s="71">
        <v>30334.85</v>
      </c>
      <c r="E31" s="71">
        <v>8599.4419991658669</v>
      </c>
      <c r="F31" s="71">
        <v>15683.969916033744</v>
      </c>
      <c r="G31" s="79">
        <v>40256</v>
      </c>
      <c r="H31" s="71">
        <v>22640.902373297336</v>
      </c>
      <c r="I31" s="79">
        <v>40361</v>
      </c>
      <c r="J31" s="71">
        <v>38324.872289331077</v>
      </c>
    </row>
    <row r="32" spans="1:10" x14ac:dyDescent="0.3">
      <c r="A32" s="70" t="s">
        <v>230</v>
      </c>
      <c r="B32" s="71">
        <v>26093.86</v>
      </c>
      <c r="C32" s="71">
        <v>5673.6417226321801</v>
      </c>
      <c r="D32" s="71">
        <v>25141.82</v>
      </c>
      <c r="E32" s="71">
        <v>7127.3015308619752</v>
      </c>
      <c r="F32" s="71">
        <v>12800.943253494155</v>
      </c>
      <c r="G32" s="79">
        <v>40256</v>
      </c>
      <c r="H32" s="71">
        <v>0</v>
      </c>
      <c r="I32" s="79">
        <v>40360</v>
      </c>
      <c r="J32" s="71">
        <v>12800.943253494155</v>
      </c>
    </row>
    <row r="33" spans="1:10" x14ac:dyDescent="0.3">
      <c r="A33" s="70" t="s">
        <v>231</v>
      </c>
      <c r="B33" s="71">
        <v>0</v>
      </c>
      <c r="C33" s="71">
        <v>0</v>
      </c>
      <c r="D33" s="71">
        <v>0</v>
      </c>
      <c r="E33" s="71">
        <v>0</v>
      </c>
      <c r="F33" s="71">
        <v>0</v>
      </c>
      <c r="G33" s="71"/>
      <c r="H33" s="71">
        <v>18550.446639342252</v>
      </c>
      <c r="I33" s="79">
        <v>40361</v>
      </c>
      <c r="J33" s="71">
        <v>18550.446639342252</v>
      </c>
    </row>
    <row r="34" spans="1:10" x14ac:dyDescent="0.3">
      <c r="A34" s="73" t="s">
        <v>232</v>
      </c>
      <c r="B34" s="71">
        <v>0</v>
      </c>
      <c r="C34" s="71">
        <v>0</v>
      </c>
      <c r="D34" s="71">
        <v>0</v>
      </c>
      <c r="E34" s="71">
        <v>0</v>
      </c>
      <c r="F34" s="71">
        <v>0</v>
      </c>
      <c r="G34" s="71"/>
      <c r="H34" s="71">
        <v>17680.447776168854</v>
      </c>
      <c r="I34" s="79">
        <v>40360</v>
      </c>
      <c r="J34" s="71">
        <v>17680.447776168854</v>
      </c>
    </row>
    <row r="35" spans="1:10" x14ac:dyDescent="0.3">
      <c r="A35" s="74" t="s">
        <v>233</v>
      </c>
      <c r="B35" s="75">
        <v>1540643.27</v>
      </c>
      <c r="C35" s="76">
        <v>317130.4099999998</v>
      </c>
      <c r="D35" s="75">
        <v>1131019.07</v>
      </c>
      <c r="E35" s="76">
        <v>297869.2</v>
      </c>
      <c r="F35" s="76">
        <v>614999.60999999975</v>
      </c>
      <c r="G35" s="76"/>
      <c r="H35" s="76">
        <v>1765638.7199999995</v>
      </c>
      <c r="I35" s="76"/>
      <c r="J35" s="76">
        <v>2380638.3300000005</v>
      </c>
    </row>
  </sheetData>
  <customSheetViews>
    <customSheetView guid="{88F0142F-8040-40EE-BB31-7FBDC567046B}" fitToPage="1" state="hidden" topLeftCell="B1">
      <selection activeCell="G7" sqref="G7"/>
      <pageMargins left="0.75" right="0.75" top="1" bottom="1" header="0.5" footer="0.5"/>
      <headerFooter alignWithMargins="0">
        <oddHeader>&amp;LTab &amp;A: Page &amp;P of &amp;N</oddHeader>
      </headerFooter>
    </customSheetView>
    <customSheetView guid="{FEFC15B1-F17C-4CB7-A213-355BB844919A}" fitToPage="1" state="hidden" topLeftCell="B1">
      <selection activeCell="G7" sqref="G7"/>
      <pageMargins left="0.75" right="0.75" top="1" bottom="1" header="0.5" footer="0.5"/>
      <headerFooter alignWithMargins="0">
        <oddHeader>&amp;LTab &amp;A: Page &amp;P of &amp;N</oddHeader>
      </headerFooter>
    </customSheetView>
  </customSheetViews>
  <phoneticPr fontId="29" type="noConversion"/>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L43"/>
  <sheetViews>
    <sheetView zoomScale="90" zoomScaleNormal="90" zoomScalePageLayoutView="90" workbookViewId="0">
      <selection activeCell="D30" sqref="D30"/>
    </sheetView>
  </sheetViews>
  <sheetFormatPr defaultColWidth="8.88671875" defaultRowHeight="13.8" x14ac:dyDescent="0.3"/>
  <cols>
    <col min="1" max="3" width="15.6640625" style="9" customWidth="1"/>
    <col min="4" max="4" width="15.6640625" style="10" customWidth="1"/>
    <col min="5" max="5" width="15.6640625" style="9" customWidth="1"/>
    <col min="6" max="6" width="15.6640625" style="7" customWidth="1"/>
    <col min="7" max="7" width="15.6640625" style="8" customWidth="1"/>
    <col min="8" max="9" width="15.6640625" style="9" customWidth="1"/>
    <col min="10" max="10" width="15.88671875" style="9" customWidth="1"/>
    <col min="11" max="12" width="9.109375" style="9" hidden="1" customWidth="1"/>
    <col min="13" max="16384" width="8.88671875" style="9"/>
  </cols>
  <sheetData>
    <row r="1" spans="1:11" ht="30" customHeight="1" x14ac:dyDescent="0.3">
      <c r="A1" s="658" t="s">
        <v>115</v>
      </c>
      <c r="B1" s="659"/>
      <c r="C1" s="659"/>
      <c r="D1" s="659"/>
      <c r="E1" s="659"/>
      <c r="F1" s="659"/>
      <c r="G1" s="659"/>
      <c r="H1" s="659"/>
      <c r="I1" s="659"/>
      <c r="J1" s="659"/>
    </row>
    <row r="2" spans="1:11" s="3" customFormat="1" ht="12.75" customHeight="1" x14ac:dyDescent="0.3">
      <c r="A2" s="476" t="s">
        <v>110</v>
      </c>
      <c r="B2" s="477"/>
      <c r="C2" s="477"/>
      <c r="D2" s="477"/>
      <c r="E2" s="477"/>
      <c r="F2" s="477"/>
      <c r="G2" s="477"/>
      <c r="H2" s="477"/>
      <c r="I2" s="477"/>
      <c r="J2" s="478"/>
    </row>
    <row r="3" spans="1:11" s="3" customFormat="1" ht="12.75" customHeight="1" x14ac:dyDescent="0.3">
      <c r="A3" s="503"/>
      <c r="B3" s="504"/>
      <c r="C3" s="504"/>
      <c r="D3" s="504"/>
      <c r="E3" s="504"/>
      <c r="F3" s="504"/>
      <c r="G3" s="504"/>
      <c r="H3" s="504"/>
      <c r="I3" s="504"/>
      <c r="J3" s="505"/>
    </row>
    <row r="4" spans="1:11" s="3" customFormat="1" ht="12.75" customHeight="1" x14ac:dyDescent="0.3">
      <c r="A4" s="503"/>
      <c r="B4" s="504"/>
      <c r="C4" s="504"/>
      <c r="D4" s="504"/>
      <c r="E4" s="504"/>
      <c r="F4" s="504"/>
      <c r="G4" s="504"/>
      <c r="H4" s="504"/>
      <c r="I4" s="504"/>
      <c r="J4" s="505"/>
    </row>
    <row r="5" spans="1:11" s="3" customFormat="1" ht="14.4" thickBot="1" x14ac:dyDescent="0.35">
      <c r="A5" s="479"/>
      <c r="B5" s="480"/>
      <c r="C5" s="480"/>
      <c r="D5" s="480"/>
      <c r="E5" s="480"/>
      <c r="F5" s="480"/>
      <c r="G5" s="480"/>
      <c r="H5" s="480"/>
      <c r="I5" s="480"/>
      <c r="J5" s="481"/>
    </row>
    <row r="6" spans="1:11" ht="24.9" customHeight="1" thickTop="1" x14ac:dyDescent="0.3">
      <c r="A6" s="674" t="s">
        <v>77</v>
      </c>
      <c r="B6" s="675"/>
      <c r="C6" s="675"/>
      <c r="D6" s="675"/>
      <c r="E6" s="675"/>
      <c r="F6" s="675"/>
      <c r="G6" s="675"/>
      <c r="H6" s="675"/>
      <c r="I6" s="675"/>
      <c r="J6" s="675"/>
    </row>
    <row r="7" spans="1:11" ht="50.1" customHeight="1" thickBot="1" x14ac:dyDescent="0.35">
      <c r="A7" s="670" t="e">
        <f>IF(K43=27,"Validation Successful: You may now submit the application to the OSSE.","Validation Failed: You are not ready to submit the application to the OSSE.  See below for details.")</f>
        <v>#REF!</v>
      </c>
      <c r="B7" s="671"/>
      <c r="C7" s="671"/>
      <c r="D7" s="671"/>
      <c r="E7" s="671"/>
      <c r="F7" s="671"/>
      <c r="G7" s="671"/>
      <c r="H7" s="671"/>
      <c r="I7" s="671"/>
      <c r="J7" s="671"/>
    </row>
    <row r="8" spans="1:11" ht="24.9" customHeight="1" thickTop="1" x14ac:dyDescent="0.3">
      <c r="A8" s="674" t="s">
        <v>78</v>
      </c>
      <c r="B8" s="676"/>
      <c r="C8" s="676"/>
      <c r="D8" s="676"/>
      <c r="E8" s="676"/>
      <c r="F8" s="676"/>
      <c r="G8" s="676"/>
      <c r="H8" s="676"/>
      <c r="I8" s="676"/>
      <c r="J8" s="676"/>
    </row>
    <row r="9" spans="1:11" ht="15" customHeight="1" x14ac:dyDescent="0.3">
      <c r="A9" s="660" t="s">
        <v>112</v>
      </c>
      <c r="B9" s="661"/>
      <c r="C9" s="662"/>
      <c r="D9" s="672" t="s">
        <v>111</v>
      </c>
      <c r="E9" s="666" t="s">
        <v>113</v>
      </c>
      <c r="F9" s="661"/>
      <c r="G9" s="661"/>
      <c r="H9" s="661"/>
      <c r="I9" s="661"/>
      <c r="J9" s="662"/>
    </row>
    <row r="10" spans="1:11" ht="15" customHeight="1" thickBot="1" x14ac:dyDescent="0.35">
      <c r="A10" s="663"/>
      <c r="B10" s="664"/>
      <c r="C10" s="665"/>
      <c r="D10" s="673"/>
      <c r="E10" s="667"/>
      <c r="F10" s="664"/>
      <c r="G10" s="664"/>
      <c r="H10" s="664"/>
      <c r="I10" s="664"/>
      <c r="J10" s="665"/>
    </row>
    <row r="11" spans="1:11" ht="24.9" customHeight="1" thickTop="1" x14ac:dyDescent="0.3">
      <c r="A11" s="668" t="s">
        <v>76</v>
      </c>
      <c r="B11" s="669"/>
      <c r="C11" s="669"/>
      <c r="D11" s="669"/>
      <c r="E11" s="669"/>
      <c r="F11" s="669"/>
      <c r="G11" s="669"/>
      <c r="H11" s="669"/>
      <c r="I11" s="669"/>
      <c r="J11" s="669"/>
    </row>
    <row r="12" spans="1:11" ht="15" customHeight="1" x14ac:dyDescent="0.3">
      <c r="A12" s="653" t="s">
        <v>101</v>
      </c>
      <c r="B12" s="653"/>
      <c r="C12" s="653"/>
      <c r="D12" s="11" t="e">
        <f>IF(LEN(#REF!)&gt;7,"Yes","No")</f>
        <v>#REF!</v>
      </c>
      <c r="E12" s="652" t="e">
        <f>IF(D12="No","Input the full legal name of the local educational agency.","")</f>
        <v>#REF!</v>
      </c>
      <c r="F12" s="652"/>
      <c r="G12" s="652"/>
      <c r="H12" s="652"/>
      <c r="I12" s="652"/>
      <c r="J12" s="652"/>
      <c r="K12" s="9" t="e">
        <f>IF(D12="Yes",1,0)</f>
        <v>#REF!</v>
      </c>
    </row>
    <row r="13" spans="1:11" ht="15" customHeight="1" x14ac:dyDescent="0.3">
      <c r="A13" s="657" t="s">
        <v>102</v>
      </c>
      <c r="B13" s="657"/>
      <c r="C13" s="657"/>
      <c r="D13" s="11" t="e">
        <f>IF(LEN(#REF!)&gt;Validation!A10,"Yes","No")</f>
        <v>#REF!</v>
      </c>
      <c r="E13" s="652" t="e">
        <f>IF(D13="No","Input the mailing address of the local educational agency.","")</f>
        <v>#REF!</v>
      </c>
      <c r="F13" s="652"/>
      <c r="G13" s="652"/>
      <c r="H13" s="652"/>
      <c r="I13" s="652"/>
      <c r="J13" s="652"/>
      <c r="K13" s="9" t="e">
        <f t="shared" ref="K13:K24" si="0">IF(D13="Yes",1,0)</f>
        <v>#REF!</v>
      </c>
    </row>
    <row r="14" spans="1:11" ht="15" customHeight="1" x14ac:dyDescent="0.3">
      <c r="A14" s="657" t="s">
        <v>103</v>
      </c>
      <c r="B14" s="657"/>
      <c r="C14" s="657"/>
      <c r="D14" s="11" t="e">
        <f>IF(LEN(#REF!)&gt;6,"Yes","No")</f>
        <v>#REF!</v>
      </c>
      <c r="E14" s="652" t="e">
        <f>IF(D14="No","Input the main telephone number of the local educational agency.","")</f>
        <v>#REF!</v>
      </c>
      <c r="F14" s="652"/>
      <c r="G14" s="652"/>
      <c r="H14" s="652"/>
      <c r="I14" s="652"/>
      <c r="J14" s="652"/>
      <c r="K14" s="9" t="e">
        <f t="shared" si="0"/>
        <v>#REF!</v>
      </c>
    </row>
    <row r="15" spans="1:11" ht="15" customHeight="1" x14ac:dyDescent="0.3">
      <c r="A15" s="657" t="s">
        <v>104</v>
      </c>
      <c r="B15" s="657"/>
      <c r="C15" s="657"/>
      <c r="D15" s="11" t="e">
        <f>IF(LEN(#REF!)=9,"Yes","No")</f>
        <v>#REF!</v>
      </c>
      <c r="E15" s="652" t="e">
        <f>IF(D15="No","Input the LEA's DUNS number in Worksheet 1.  The DUNS number must be 9 digits.","")</f>
        <v>#REF!</v>
      </c>
      <c r="F15" s="652"/>
      <c r="G15" s="652"/>
      <c r="H15" s="652"/>
      <c r="I15" s="652"/>
      <c r="J15" s="652"/>
      <c r="K15" s="9" t="e">
        <f t="shared" si="0"/>
        <v>#REF!</v>
      </c>
    </row>
    <row r="16" spans="1:11" ht="15" customHeight="1" x14ac:dyDescent="0.3">
      <c r="A16" s="657" t="s">
        <v>105</v>
      </c>
      <c r="B16" s="657"/>
      <c r="C16" s="657"/>
      <c r="D16" s="11" t="e">
        <f>IF(LEN(#REF!)&gt;7,"Yes","No")</f>
        <v>#REF!</v>
      </c>
      <c r="E16" s="652" t="e">
        <f>IF(D16="No","Input the name of the individual to whom the LEA designated responsibility for the 1003(a) application.","")</f>
        <v>#REF!</v>
      </c>
      <c r="F16" s="652"/>
      <c r="G16" s="652"/>
      <c r="H16" s="652"/>
      <c r="I16" s="652"/>
      <c r="J16" s="652"/>
      <c r="K16" s="9" t="e">
        <f t="shared" si="0"/>
        <v>#REF!</v>
      </c>
    </row>
    <row r="17" spans="1:11" ht="15" customHeight="1" x14ac:dyDescent="0.3">
      <c r="A17" s="657" t="s">
        <v>106</v>
      </c>
      <c r="B17" s="657"/>
      <c r="C17" s="657"/>
      <c r="D17" s="11" t="e">
        <f>IF(LEN(#REF!)&gt;2,"Yes","No")</f>
        <v>#REF!</v>
      </c>
      <c r="E17" s="652" t="e">
        <f>IF(D17="No","Input the position title of the individual to whom the LEA designated responsibility for the 1003(a) application.","")</f>
        <v>#REF!</v>
      </c>
      <c r="F17" s="652"/>
      <c r="G17" s="652"/>
      <c r="H17" s="652"/>
      <c r="I17" s="652"/>
      <c r="J17" s="652"/>
      <c r="K17" s="9" t="e">
        <f t="shared" si="0"/>
        <v>#REF!</v>
      </c>
    </row>
    <row r="18" spans="1:11" ht="15" customHeight="1" x14ac:dyDescent="0.3">
      <c r="A18" s="657" t="s">
        <v>107</v>
      </c>
      <c r="B18" s="657"/>
      <c r="C18" s="657"/>
      <c r="D18" s="11" t="e">
        <f>IF(LEN(#REF!)&gt;6,"Yes","No")</f>
        <v>#REF!</v>
      </c>
      <c r="E18" s="652" t="e">
        <f>IF(D18="No","Input the email address of the individual to whom the LEA designated responsibility for the 1003(a) application.","")</f>
        <v>#REF!</v>
      </c>
      <c r="F18" s="652"/>
      <c r="G18" s="652"/>
      <c r="H18" s="652"/>
      <c r="I18" s="652"/>
      <c r="J18" s="652"/>
      <c r="K18" s="9" t="e">
        <f t="shared" si="0"/>
        <v>#REF!</v>
      </c>
    </row>
    <row r="19" spans="1:11" ht="15" customHeight="1" x14ac:dyDescent="0.3">
      <c r="A19" s="657" t="s">
        <v>108</v>
      </c>
      <c r="B19" s="657"/>
      <c r="C19" s="657"/>
      <c r="D19" s="11" t="e">
        <f>IF(LEN(#REF!)&gt;6,"Yes","No")</f>
        <v>#REF!</v>
      </c>
      <c r="E19" s="652" t="e">
        <f>IF(D19="No","Input the telephone number of the individual to whom the LEA designated responsibility for the 1003(a) application.","")</f>
        <v>#REF!</v>
      </c>
      <c r="F19" s="652"/>
      <c r="G19" s="652"/>
      <c r="H19" s="652"/>
      <c r="I19" s="652"/>
      <c r="J19" s="652"/>
      <c r="K19" s="9" t="e">
        <f t="shared" si="0"/>
        <v>#REF!</v>
      </c>
    </row>
    <row r="20" spans="1:11" ht="15" customHeight="1" x14ac:dyDescent="0.3">
      <c r="A20" s="657" t="s">
        <v>109</v>
      </c>
      <c r="B20" s="657"/>
      <c r="C20" s="657"/>
      <c r="D20" s="11" t="e">
        <f>IF(#REF!="Yes","Yes","No")</f>
        <v>#REF!</v>
      </c>
      <c r="E20" s="652" t="e">
        <f>IF(D20="No","Confirm that the LEA has registered with CCR.  This is a pre-condition of receiving any ARRA funds.","")</f>
        <v>#REF!</v>
      </c>
      <c r="F20" s="652"/>
      <c r="G20" s="652"/>
      <c r="H20" s="652"/>
      <c r="I20" s="652"/>
      <c r="J20" s="652"/>
      <c r="K20" s="9" t="e">
        <f t="shared" si="0"/>
        <v>#REF!</v>
      </c>
    </row>
    <row r="21" spans="1:11" ht="15" customHeight="1" x14ac:dyDescent="0.3">
      <c r="A21" s="657" t="s">
        <v>80</v>
      </c>
      <c r="B21" s="657"/>
      <c r="C21" s="657"/>
      <c r="D21" s="11" t="e">
        <f>IF(LEN(#REF!)&gt;2,"Yes","No")</f>
        <v>#REF!</v>
      </c>
      <c r="E21" s="652" t="e">
        <f>IF(D21="No","Input the LEA's Annual FFY 2009 allocation for ESEA Section 1003(a) school improvement funds.","")</f>
        <v>#REF!</v>
      </c>
      <c r="F21" s="652"/>
      <c r="G21" s="652"/>
      <c r="H21" s="652"/>
      <c r="I21" s="652"/>
      <c r="J21" s="652"/>
      <c r="K21" s="9" t="e">
        <f t="shared" si="0"/>
        <v>#REF!</v>
      </c>
    </row>
    <row r="22" spans="1:11" ht="15" customHeight="1" x14ac:dyDescent="0.3">
      <c r="A22" s="657" t="s">
        <v>79</v>
      </c>
      <c r="B22" s="657"/>
      <c r="C22" s="657"/>
      <c r="D22" s="11" t="e">
        <f>IF(LEN(#REF!)&gt;2,"Yes","No")</f>
        <v>#REF!</v>
      </c>
      <c r="E22" s="652" t="e">
        <f>IF(D22="No","Input the LEA's ARRA FFY 2009 allocation for ESEA Section 1003(a) school improvement funds.","")</f>
        <v>#REF!</v>
      </c>
      <c r="F22" s="652"/>
      <c r="G22" s="652"/>
      <c r="H22" s="652"/>
      <c r="I22" s="652"/>
      <c r="J22" s="652"/>
      <c r="K22" s="9" t="e">
        <f t="shared" si="0"/>
        <v>#REF!</v>
      </c>
    </row>
    <row r="23" spans="1:11" ht="15" customHeight="1" x14ac:dyDescent="0.3">
      <c r="A23" s="657" t="s">
        <v>82</v>
      </c>
      <c r="B23" s="657"/>
      <c r="C23" s="657"/>
      <c r="D23" s="11" t="e">
        <f>IF(LEN(#REF!)&gt;6,"Yes","No")</f>
        <v>#REF!</v>
      </c>
      <c r="E23" s="652" t="e">
        <f>IF(D23="No","Input the name of the board member or designee who is certifying the application for the LEA.","")</f>
        <v>#REF!</v>
      </c>
      <c r="F23" s="652"/>
      <c r="G23" s="652"/>
      <c r="H23" s="652"/>
      <c r="I23" s="652"/>
      <c r="J23" s="652"/>
      <c r="K23" s="9" t="e">
        <f t="shared" si="0"/>
        <v>#REF!</v>
      </c>
    </row>
    <row r="24" spans="1:11" ht="15" customHeight="1" x14ac:dyDescent="0.3">
      <c r="A24" s="657" t="s">
        <v>81</v>
      </c>
      <c r="B24" s="657"/>
      <c r="C24" s="657"/>
      <c r="D24" s="11" t="e">
        <f>IF(LEN(#REF!)&gt;6,"Yes","No")</f>
        <v>#REF!</v>
      </c>
      <c r="E24" s="652" t="e">
        <f>IF(D24="No","Input the position title of the individual who is certifying the application for the LEA.","")</f>
        <v>#REF!</v>
      </c>
      <c r="F24" s="652"/>
      <c r="G24" s="652"/>
      <c r="H24" s="652"/>
      <c r="I24" s="652"/>
      <c r="J24" s="652"/>
      <c r="K24" s="9" t="e">
        <f t="shared" si="0"/>
        <v>#REF!</v>
      </c>
    </row>
    <row r="25" spans="1:11" ht="24.9" customHeight="1" x14ac:dyDescent="0.3">
      <c r="A25" s="654" t="s">
        <v>179</v>
      </c>
      <c r="B25" s="655"/>
      <c r="C25" s="655"/>
      <c r="D25" s="655"/>
      <c r="E25" s="655"/>
      <c r="F25" s="655"/>
      <c r="G25" s="655"/>
      <c r="H25" s="655"/>
      <c r="I25" s="655"/>
      <c r="J25" s="656"/>
    </row>
    <row r="26" spans="1:11" ht="15" customHeight="1" x14ac:dyDescent="0.3">
      <c r="A26" s="653" t="s">
        <v>1</v>
      </c>
      <c r="B26" s="653"/>
      <c r="C26" s="653"/>
      <c r="D26" s="11" t="e">
        <f>IF(#REF!=25,"Yes","No")</f>
        <v>#REF!</v>
      </c>
      <c r="E26" s="652" t="e">
        <f>IF(D26="No","Check that all columns in Category 1 are complete if any funds are being used for salaries and benefits.","")</f>
        <v>#REF!</v>
      </c>
      <c r="F26" s="652"/>
      <c r="G26" s="652"/>
      <c r="H26" s="652"/>
      <c r="I26" s="652"/>
      <c r="J26" s="652"/>
      <c r="K26" s="9" t="e">
        <f t="shared" ref="K26:K31" si="1">IF(D26="Yes",1,0)</f>
        <v>#REF!</v>
      </c>
    </row>
    <row r="27" spans="1:11" ht="15" customHeight="1" x14ac:dyDescent="0.3">
      <c r="A27" s="653" t="s">
        <v>2</v>
      </c>
      <c r="B27" s="653"/>
      <c r="C27" s="653"/>
      <c r="D27" s="11" t="e">
        <f>IF(#REF!=25,"Yes","No")</f>
        <v>#REF!</v>
      </c>
      <c r="E27" s="652" t="e">
        <f>IF(D27="No","Check that all columns in Category 2 are complete if any funds are being used for supplies and materials.","")</f>
        <v>#REF!</v>
      </c>
      <c r="F27" s="652"/>
      <c r="G27" s="652"/>
      <c r="H27" s="652"/>
      <c r="I27" s="652"/>
      <c r="J27" s="652"/>
      <c r="K27" s="9" t="e">
        <f t="shared" si="1"/>
        <v>#REF!</v>
      </c>
    </row>
    <row r="28" spans="1:11" ht="15" customHeight="1" x14ac:dyDescent="0.3">
      <c r="A28" s="653" t="s">
        <v>162</v>
      </c>
      <c r="B28" s="653"/>
      <c r="C28" s="653"/>
      <c r="D28" s="11" t="e">
        <f>IF(#REF!=25,"Yes","No")</f>
        <v>#REF!</v>
      </c>
      <c r="E28" s="652" t="e">
        <f>IF(D28="No","Check that all columns in Category 3 are complete if any funds are being used for fixed property costs.","")</f>
        <v>#REF!</v>
      </c>
      <c r="F28" s="652"/>
      <c r="G28" s="652"/>
      <c r="H28" s="652"/>
      <c r="I28" s="652"/>
      <c r="J28" s="652"/>
      <c r="K28" s="9" t="e">
        <f t="shared" si="1"/>
        <v>#REF!</v>
      </c>
    </row>
    <row r="29" spans="1:11" ht="15" customHeight="1" x14ac:dyDescent="0.3">
      <c r="A29" s="653" t="s">
        <v>163</v>
      </c>
      <c r="B29" s="653"/>
      <c r="C29" s="653"/>
      <c r="D29" s="11" t="e">
        <f>IF(#REF!=25,"Yes","No")</f>
        <v>#REF!</v>
      </c>
      <c r="E29" s="652" t="e">
        <f>IF(D29="No","Check that all columns in Category 4 are complete if any funds are being used for contractual services.","")</f>
        <v>#REF!</v>
      </c>
      <c r="F29" s="652"/>
      <c r="G29" s="652"/>
      <c r="H29" s="652"/>
      <c r="I29" s="652"/>
      <c r="J29" s="652"/>
      <c r="K29" s="9" t="e">
        <f t="shared" si="1"/>
        <v>#REF!</v>
      </c>
    </row>
    <row r="30" spans="1:11" ht="15" customHeight="1" x14ac:dyDescent="0.3">
      <c r="A30" s="653" t="s">
        <v>4</v>
      </c>
      <c r="B30" s="653"/>
      <c r="C30" s="653"/>
      <c r="D30" s="11" t="e">
        <f>IF(#REF!=25,"Yes","No")</f>
        <v>#REF!</v>
      </c>
      <c r="E30" s="652" t="e">
        <f>IF(D30="No","Check that all columns in Category 5 are complete if any funds are being used for equipment.","")</f>
        <v>#REF!</v>
      </c>
      <c r="F30" s="652"/>
      <c r="G30" s="652"/>
      <c r="H30" s="652"/>
      <c r="I30" s="652"/>
      <c r="J30" s="652"/>
      <c r="K30" s="9" t="e">
        <f t="shared" si="1"/>
        <v>#REF!</v>
      </c>
    </row>
    <row r="31" spans="1:11" ht="15" customHeight="1" x14ac:dyDescent="0.3">
      <c r="A31" s="653" t="s">
        <v>46</v>
      </c>
      <c r="B31" s="653"/>
      <c r="C31" s="653"/>
      <c r="D31" s="11" t="e">
        <f>IF(#REF!=25,"Yes","No")</f>
        <v>#REF!</v>
      </c>
      <c r="E31" s="652" t="e">
        <f>IF(D31="No","Check that all columns in Category 6 are complete if any funds are being used for other costs.","")</f>
        <v>#REF!</v>
      </c>
      <c r="F31" s="652"/>
      <c r="G31" s="652"/>
      <c r="H31" s="652"/>
      <c r="I31" s="652"/>
      <c r="J31" s="652"/>
      <c r="K31" s="9" t="e">
        <f t="shared" si="1"/>
        <v>#REF!</v>
      </c>
    </row>
    <row r="32" spans="1:11" ht="24.9" customHeight="1" x14ac:dyDescent="0.3">
      <c r="A32" s="654" t="s">
        <v>226</v>
      </c>
      <c r="B32" s="655"/>
      <c r="C32" s="655"/>
      <c r="D32" s="655"/>
      <c r="E32" s="655"/>
      <c r="F32" s="655"/>
      <c r="G32" s="655"/>
      <c r="H32" s="655"/>
      <c r="I32" s="655"/>
      <c r="J32" s="656"/>
    </row>
    <row r="33" spans="1:11" ht="15" customHeight="1" x14ac:dyDescent="0.3">
      <c r="A33" s="653" t="s">
        <v>178</v>
      </c>
      <c r="B33" s="653"/>
      <c r="C33" s="653"/>
      <c r="D33" s="11" t="e">
        <f>IF(#REF!="Your budget is now complete.","Yes","No")</f>
        <v>#REF!</v>
      </c>
      <c r="E33" s="652" t="e">
        <f>IF(D33="No","Revise the data provided on Tab 6 to ensure that the budget covers the total amount of funds that are being consolidated.","")</f>
        <v>#REF!</v>
      </c>
      <c r="F33" s="652"/>
      <c r="G33" s="652"/>
      <c r="H33" s="652"/>
      <c r="I33" s="652"/>
      <c r="J33" s="652"/>
      <c r="K33" s="9" t="e">
        <f>IF(D33="Yes",1,0)</f>
        <v>#REF!</v>
      </c>
    </row>
    <row r="34" spans="1:11" ht="24.9" customHeight="1" x14ac:dyDescent="0.3">
      <c r="A34" s="654" t="s">
        <v>180</v>
      </c>
      <c r="B34" s="655"/>
      <c r="C34" s="655"/>
      <c r="D34" s="655"/>
      <c r="E34" s="655"/>
      <c r="F34" s="655"/>
      <c r="G34" s="655"/>
      <c r="H34" s="655"/>
      <c r="I34" s="655"/>
      <c r="J34" s="656"/>
    </row>
    <row r="35" spans="1:11" ht="15" customHeight="1" x14ac:dyDescent="0.3">
      <c r="A35" s="653" t="s">
        <v>1</v>
      </c>
      <c r="B35" s="653"/>
      <c r="C35" s="653"/>
      <c r="D35" s="11" t="e">
        <f>IF(#REF!=25,"Yes","No")</f>
        <v>#REF!</v>
      </c>
      <c r="E35" s="652" t="e">
        <f>IF(D35="No","Check that all columns in Category 1 are complete if any funds are being used for salaries and benefits.","")</f>
        <v>#REF!</v>
      </c>
      <c r="F35" s="652"/>
      <c r="G35" s="652"/>
      <c r="H35" s="652"/>
      <c r="I35" s="652"/>
      <c r="J35" s="652"/>
      <c r="K35" s="9" t="e">
        <f t="shared" ref="K35:K40" si="2">IF(D35="Yes",1,0)</f>
        <v>#REF!</v>
      </c>
    </row>
    <row r="36" spans="1:11" ht="15" customHeight="1" x14ac:dyDescent="0.3">
      <c r="A36" s="653" t="s">
        <v>2</v>
      </c>
      <c r="B36" s="653"/>
      <c r="C36" s="653"/>
      <c r="D36" s="11" t="e">
        <f>IF(#REF!=25,"Yes","No")</f>
        <v>#REF!</v>
      </c>
      <c r="E36" s="652" t="e">
        <f>IF(D36="No","Check that all columns in Category 2 are complete if any funds are being used for supplies and materials.","")</f>
        <v>#REF!</v>
      </c>
      <c r="F36" s="652"/>
      <c r="G36" s="652"/>
      <c r="H36" s="652"/>
      <c r="I36" s="652"/>
      <c r="J36" s="652"/>
      <c r="K36" s="9" t="e">
        <f t="shared" si="2"/>
        <v>#REF!</v>
      </c>
    </row>
    <row r="37" spans="1:11" ht="15" customHeight="1" x14ac:dyDescent="0.3">
      <c r="A37" s="653" t="s">
        <v>162</v>
      </c>
      <c r="B37" s="653"/>
      <c r="C37" s="653"/>
      <c r="D37" s="11" t="e">
        <f>IF(#REF!=25,"Yes","No")</f>
        <v>#REF!</v>
      </c>
      <c r="E37" s="652" t="e">
        <f>IF(D37="No","Check that all columns in Category 3 are complete if any funds are being used for fixed property costs.","")</f>
        <v>#REF!</v>
      </c>
      <c r="F37" s="652"/>
      <c r="G37" s="652"/>
      <c r="H37" s="652"/>
      <c r="I37" s="652"/>
      <c r="J37" s="652"/>
      <c r="K37" s="9" t="e">
        <f t="shared" si="2"/>
        <v>#REF!</v>
      </c>
    </row>
    <row r="38" spans="1:11" ht="15" customHeight="1" x14ac:dyDescent="0.3">
      <c r="A38" s="653" t="s">
        <v>163</v>
      </c>
      <c r="B38" s="653"/>
      <c r="C38" s="653"/>
      <c r="D38" s="11" t="e">
        <f>IF(#REF!=25,"Yes","No")</f>
        <v>#REF!</v>
      </c>
      <c r="E38" s="652" t="e">
        <f>IF(D38="No","Check that all columns in Category 4 are complete if any funds are being used for contractual services.","")</f>
        <v>#REF!</v>
      </c>
      <c r="F38" s="652"/>
      <c r="G38" s="652"/>
      <c r="H38" s="652"/>
      <c r="I38" s="652"/>
      <c r="J38" s="652"/>
      <c r="K38" s="9" t="e">
        <f t="shared" si="2"/>
        <v>#REF!</v>
      </c>
    </row>
    <row r="39" spans="1:11" ht="15" customHeight="1" x14ac:dyDescent="0.3">
      <c r="A39" s="653" t="s">
        <v>4</v>
      </c>
      <c r="B39" s="653"/>
      <c r="C39" s="653"/>
      <c r="D39" s="11" t="e">
        <f>IF(#REF!=25,"Yes","No")</f>
        <v>#REF!</v>
      </c>
      <c r="E39" s="652" t="e">
        <f>IF(D39="No","Check that all columns in Category 5 are complete if any funds are being used for equipment.","")</f>
        <v>#REF!</v>
      </c>
      <c r="F39" s="652"/>
      <c r="G39" s="652"/>
      <c r="H39" s="652"/>
      <c r="I39" s="652"/>
      <c r="J39" s="652"/>
      <c r="K39" s="9" t="e">
        <f t="shared" si="2"/>
        <v>#REF!</v>
      </c>
    </row>
    <row r="40" spans="1:11" ht="15" customHeight="1" x14ac:dyDescent="0.3">
      <c r="A40" s="653" t="s">
        <v>46</v>
      </c>
      <c r="B40" s="653"/>
      <c r="C40" s="653"/>
      <c r="D40" s="11" t="e">
        <f>IF(#REF!=25,"Yes","No")</f>
        <v>#REF!</v>
      </c>
      <c r="E40" s="652" t="e">
        <f>IF(D40="No","Check that all columns in Category 6 are complete if any funds are being used for other costs.","")</f>
        <v>#REF!</v>
      </c>
      <c r="F40" s="652"/>
      <c r="G40" s="652"/>
      <c r="H40" s="652"/>
      <c r="I40" s="652"/>
      <c r="J40" s="652"/>
      <c r="K40" s="9" t="e">
        <f t="shared" si="2"/>
        <v>#REF!</v>
      </c>
    </row>
    <row r="41" spans="1:11" ht="24.9" customHeight="1" x14ac:dyDescent="0.3">
      <c r="A41" s="654" t="s">
        <v>181</v>
      </c>
      <c r="B41" s="655"/>
      <c r="C41" s="655"/>
      <c r="D41" s="655"/>
      <c r="E41" s="655"/>
      <c r="F41" s="655"/>
      <c r="G41" s="655"/>
      <c r="H41" s="655"/>
      <c r="I41" s="655"/>
      <c r="J41" s="656"/>
    </row>
    <row r="42" spans="1:11" ht="15" customHeight="1" x14ac:dyDescent="0.3">
      <c r="A42" s="653" t="s">
        <v>178</v>
      </c>
      <c r="B42" s="653"/>
      <c r="C42" s="653"/>
      <c r="D42" s="11" t="e">
        <f>IF(#REF!="Your budget is now complete.","Yes","No")</f>
        <v>#REF!</v>
      </c>
      <c r="E42" s="652" t="e">
        <f>IF(D42="No","Revise the data provided on Tab 6 to ensure that the budget covers the total amount of funds that are being consolidated.","")</f>
        <v>#REF!</v>
      </c>
      <c r="F42" s="652"/>
      <c r="G42" s="652"/>
      <c r="H42" s="652"/>
      <c r="I42" s="652"/>
      <c r="J42" s="652"/>
      <c r="K42" s="9" t="e">
        <f>IF(D42="Yes",1,0)</f>
        <v>#REF!</v>
      </c>
    </row>
    <row r="43" spans="1:11" x14ac:dyDescent="0.3">
      <c r="K43" s="9" t="e">
        <f>SUM(K1:K42)</f>
        <v>#REF!</v>
      </c>
    </row>
  </sheetData>
  <customSheetViews>
    <customSheetView guid="{88F0142F-8040-40EE-BB31-7FBDC567046B}" scale="90" fitToPage="1" hiddenColumns="1" state="hidden">
      <selection activeCell="D30" sqref="D30"/>
      <pageMargins left="0.75" right="0.75" top="1" bottom="1" header="0.5" footer="0.5"/>
      <headerFooter alignWithMargins="0">
        <oddHeader>&amp;L&amp;A Tab: Page &amp;P of &amp;N</oddHeader>
      </headerFooter>
    </customSheetView>
    <customSheetView guid="{FEFC15B1-F17C-4CB7-A213-355BB844919A}" scale="90" fitToPage="1" hiddenColumns="1" state="hidden">
      <selection activeCell="D30" sqref="D30"/>
      <pageMargins left="0.75" right="0.75" top="1" bottom="1" header="0.5" footer="0.5"/>
      <headerFooter alignWithMargins="0">
        <oddHeader>&amp;L&amp;A Tab: Page &amp;P of &amp;N</oddHeader>
      </headerFooter>
    </customSheetView>
  </customSheetViews>
  <mergeCells count="67">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 ref="E23:J23"/>
    <mergeCell ref="A20:C20"/>
    <mergeCell ref="E20:J20"/>
    <mergeCell ref="E21:J21"/>
    <mergeCell ref="A18:C18"/>
    <mergeCell ref="A19:C19"/>
    <mergeCell ref="A22:C22"/>
    <mergeCell ref="E22:J22"/>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A34:J34"/>
    <mergeCell ref="A33:C33"/>
    <mergeCell ref="E33:J33"/>
    <mergeCell ref="A28:C28"/>
    <mergeCell ref="E28:J28"/>
    <mergeCell ref="A30:C30"/>
    <mergeCell ref="E30:J30"/>
    <mergeCell ref="A32:J32"/>
    <mergeCell ref="A31:C31"/>
    <mergeCell ref="E31:J31"/>
    <mergeCell ref="A29:C29"/>
    <mergeCell ref="E29:J29"/>
    <mergeCell ref="A35:C35"/>
    <mergeCell ref="E35:J35"/>
    <mergeCell ref="A36:C36"/>
    <mergeCell ref="E36:J36"/>
    <mergeCell ref="E40:J40"/>
    <mergeCell ref="E39:J39"/>
    <mergeCell ref="A37:C37"/>
    <mergeCell ref="E37:J37"/>
    <mergeCell ref="E42:J42"/>
    <mergeCell ref="A38:C38"/>
    <mergeCell ref="E38:J38"/>
    <mergeCell ref="A39:C39"/>
    <mergeCell ref="A40:C40"/>
    <mergeCell ref="A41:J41"/>
    <mergeCell ref="A42:C42"/>
  </mergeCells>
  <phoneticPr fontId="29" type="noConversion"/>
  <conditionalFormatting sqref="D33:D42 D12:D31">
    <cfRule type="cellIs" dxfId="10" priority="65" stopIfTrue="1" operator="equal">
      <formula>"No"</formula>
    </cfRule>
  </conditionalFormatting>
  <conditionalFormatting sqref="D33:D42 D12:D31">
    <cfRule type="cellIs" dxfId="9" priority="64" stopIfTrue="1" operator="equal">
      <formula>"N/A"</formula>
    </cfRule>
  </conditionalFormatting>
  <conditionalFormatting sqref="D42 D35:D40 D26:D31 D33 D12:D24">
    <cfRule type="cellIs" dxfId="8" priority="55" stopIfTrue="1" operator="equal">
      <formula>"No"</formula>
    </cfRule>
  </conditionalFormatting>
  <conditionalFormatting sqref="A7">
    <cfRule type="expression" dxfId="7" priority="56" stopIfTrue="1">
      <formula>NOT(ISERROR(SEARCH("Successful",A7)))</formula>
    </cfRule>
    <cfRule type="expression" dxfId="6" priority="57" stopIfTrue="1">
      <formula>NOT(ISERROR(SEARCH("Failed",A7)))</formula>
    </cfRule>
  </conditionalFormatting>
  <conditionalFormatting sqref="D26:D31">
    <cfRule type="cellIs" dxfId="5" priority="33" stopIfTrue="1" operator="equal">
      <formula>"""No"""</formula>
    </cfRule>
  </conditionalFormatting>
  <conditionalFormatting sqref="D33">
    <cfRule type="cellIs" dxfId="4" priority="28" stopIfTrue="1" operator="equal">
      <formula>"""No"""</formula>
    </cfRule>
  </conditionalFormatting>
  <conditionalFormatting sqref="D42">
    <cfRule type="cellIs" dxfId="3" priority="24" stopIfTrue="1" operator="equal">
      <formula>"""No"""</formula>
    </cfRule>
  </conditionalFormatting>
  <conditionalFormatting sqref="D35:D40">
    <cfRule type="cellIs" dxfId="2" priority="15" stopIfTrue="1" operator="equal">
      <formula>"""No"""</formula>
    </cfRule>
  </conditionalFormatting>
  <conditionalFormatting sqref="D33:D42 D12:D31">
    <cfRule type="cellIs" dxfId="1"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B419"/>
  <sheetViews>
    <sheetView zoomScale="85" zoomScaleNormal="85" workbookViewId="0">
      <pane ySplit="2" topLeftCell="A3" activePane="bottomLeft" state="frozen"/>
      <selection pane="bottomLeft" activeCell="A5" sqref="A5:J5"/>
    </sheetView>
  </sheetViews>
  <sheetFormatPr defaultColWidth="9.109375" defaultRowHeight="13.2" x14ac:dyDescent="0.25"/>
  <cols>
    <col min="1" max="10" width="16.88671875" style="118" customWidth="1"/>
    <col min="11" max="15" width="9.109375" style="118"/>
    <col min="16" max="17" width="0" style="118" hidden="1" customWidth="1"/>
    <col min="18" max="16384" width="9.109375" style="118"/>
  </cols>
  <sheetData>
    <row r="1" spans="1:23" ht="36.6" customHeight="1" thickBot="1" x14ac:dyDescent="0.3">
      <c r="A1" s="710" t="s">
        <v>369</v>
      </c>
      <c r="B1" s="710"/>
      <c r="C1" s="710"/>
      <c r="D1" s="710"/>
      <c r="E1" s="710"/>
      <c r="F1" s="710"/>
      <c r="G1" s="710"/>
      <c r="H1" s="710"/>
      <c r="I1" s="710"/>
      <c r="J1" s="711"/>
      <c r="K1" s="168"/>
      <c r="L1" s="168"/>
      <c r="M1" s="168"/>
      <c r="N1" s="168"/>
      <c r="O1" s="168"/>
      <c r="P1" s="168"/>
      <c r="Q1" s="168"/>
      <c r="R1" s="168"/>
      <c r="S1" s="168"/>
      <c r="T1" s="168"/>
      <c r="U1" s="168"/>
      <c r="V1" s="168"/>
      <c r="W1" s="168"/>
    </row>
    <row r="2" spans="1:23" ht="48" customHeight="1" thickTop="1" thickBot="1" x14ac:dyDescent="0.3">
      <c r="A2" s="712" t="s">
        <v>464</v>
      </c>
      <c r="B2" s="713"/>
      <c r="C2" s="713"/>
      <c r="D2" s="713"/>
      <c r="E2" s="713"/>
      <c r="F2" s="713"/>
      <c r="G2" s="713"/>
      <c r="H2" s="713"/>
      <c r="I2" s="713"/>
      <c r="J2" s="714"/>
      <c r="K2" s="168"/>
      <c r="L2" s="168"/>
      <c r="M2" s="168"/>
      <c r="N2" s="168"/>
      <c r="O2" s="168"/>
      <c r="P2" s="168"/>
      <c r="Q2" s="168"/>
      <c r="R2" s="168"/>
      <c r="S2" s="168"/>
      <c r="T2" s="168"/>
      <c r="U2" s="168"/>
      <c r="V2" s="168"/>
      <c r="W2" s="168"/>
    </row>
    <row r="3" spans="1:23" ht="20.399999999999999" customHeight="1" thickTop="1" thickBot="1" x14ac:dyDescent="0.3">
      <c r="A3" s="715" t="s">
        <v>370</v>
      </c>
      <c r="B3" s="716"/>
      <c r="C3" s="716"/>
      <c r="D3" s="716"/>
      <c r="E3" s="716"/>
      <c r="F3" s="716"/>
      <c r="G3" s="716"/>
      <c r="H3" s="716"/>
      <c r="I3" s="716"/>
      <c r="J3" s="717"/>
      <c r="K3" s="168"/>
      <c r="L3" s="168"/>
      <c r="M3" s="168"/>
      <c r="N3" s="168"/>
      <c r="O3" s="168"/>
      <c r="P3" s="168" t="s">
        <v>288</v>
      </c>
      <c r="Q3" s="168"/>
      <c r="R3" s="168"/>
      <c r="S3" s="168"/>
      <c r="T3" s="168"/>
      <c r="U3" s="168"/>
      <c r="V3" s="168"/>
      <c r="W3" s="168"/>
    </row>
    <row r="4" spans="1:23" ht="22.2" customHeight="1" thickTop="1" x14ac:dyDescent="0.25">
      <c r="A4" s="718" t="s">
        <v>477</v>
      </c>
      <c r="B4" s="719"/>
      <c r="C4" s="719"/>
      <c r="D4" s="719"/>
      <c r="E4" s="719"/>
      <c r="F4" s="719"/>
      <c r="G4" s="719"/>
      <c r="H4" s="719"/>
      <c r="I4" s="719"/>
      <c r="J4" s="720"/>
      <c r="K4" s="168"/>
      <c r="L4" s="168"/>
      <c r="M4" s="168"/>
      <c r="N4" s="168"/>
      <c r="O4" s="168"/>
      <c r="P4" s="168" t="s">
        <v>289</v>
      </c>
      <c r="Q4" s="168"/>
      <c r="R4" s="168"/>
      <c r="S4" s="168"/>
      <c r="T4" s="168"/>
      <c r="U4" s="168"/>
      <c r="V4" s="168"/>
      <c r="W4" s="168"/>
    </row>
    <row r="5" spans="1:23" ht="59.4" customHeight="1" thickBot="1" x14ac:dyDescent="0.3">
      <c r="A5" s="721" t="s">
        <v>478</v>
      </c>
      <c r="B5" s="722"/>
      <c r="C5" s="722"/>
      <c r="D5" s="722"/>
      <c r="E5" s="722"/>
      <c r="F5" s="722"/>
      <c r="G5" s="722"/>
      <c r="H5" s="722"/>
      <c r="I5" s="722"/>
      <c r="J5" s="723"/>
      <c r="K5" s="168"/>
      <c r="L5" s="168"/>
      <c r="M5" s="168"/>
      <c r="N5" s="168"/>
      <c r="O5" s="168"/>
      <c r="P5" s="168"/>
      <c r="Q5" s="168"/>
      <c r="R5" s="168"/>
      <c r="S5" s="168"/>
      <c r="T5" s="168"/>
      <c r="U5" s="168"/>
      <c r="V5" s="168"/>
      <c r="W5" s="168"/>
    </row>
    <row r="6" spans="1:23" ht="42.75" customHeight="1" thickTop="1" thickBot="1" x14ac:dyDescent="0.3">
      <c r="A6" s="718" t="s">
        <v>460</v>
      </c>
      <c r="B6" s="719"/>
      <c r="C6" s="719"/>
      <c r="D6" s="719"/>
      <c r="E6" s="719"/>
      <c r="F6" s="719"/>
      <c r="G6" s="719"/>
      <c r="H6" s="719"/>
      <c r="I6" s="719"/>
      <c r="J6" s="720"/>
      <c r="K6" s="168"/>
      <c r="L6" s="168"/>
      <c r="M6" s="168"/>
      <c r="N6" s="168"/>
      <c r="O6" s="168"/>
      <c r="P6" s="168" t="s">
        <v>289</v>
      </c>
      <c r="Q6" s="168"/>
      <c r="R6" s="168"/>
      <c r="S6" s="168"/>
      <c r="T6" s="168"/>
      <c r="U6" s="168"/>
      <c r="V6" s="168"/>
      <c r="W6" s="168"/>
    </row>
    <row r="7" spans="1:23" ht="43.5" customHeight="1" thickBot="1" x14ac:dyDescent="0.3">
      <c r="A7" s="255" t="s">
        <v>442</v>
      </c>
      <c r="B7" s="255" t="s">
        <v>443</v>
      </c>
      <c r="C7" s="255" t="s">
        <v>444</v>
      </c>
      <c r="D7" s="255" t="s">
        <v>445</v>
      </c>
      <c r="E7" s="255" t="s">
        <v>446</v>
      </c>
      <c r="F7" s="255" t="s">
        <v>447</v>
      </c>
      <c r="G7" s="255" t="s">
        <v>448</v>
      </c>
      <c r="H7" s="255" t="s">
        <v>449</v>
      </c>
      <c r="I7" s="255" t="s">
        <v>450</v>
      </c>
      <c r="J7" s="259" t="s">
        <v>451</v>
      </c>
      <c r="K7" s="168"/>
      <c r="L7" s="168"/>
      <c r="M7" s="168"/>
      <c r="N7" s="168"/>
      <c r="O7" s="168"/>
      <c r="P7" s="168"/>
      <c r="Q7" s="168"/>
      <c r="R7" s="168"/>
      <c r="S7" s="168"/>
      <c r="T7" s="168"/>
      <c r="U7" s="168"/>
      <c r="V7" s="168"/>
      <c r="W7" s="168"/>
    </row>
    <row r="8" spans="1:23" ht="30" customHeight="1" thickBot="1" x14ac:dyDescent="0.3">
      <c r="A8" s="260"/>
      <c r="B8" s="260"/>
      <c r="C8" s="260"/>
      <c r="D8" s="260"/>
      <c r="E8" s="260"/>
      <c r="F8" s="260"/>
      <c r="G8" s="260"/>
      <c r="H8" s="260"/>
      <c r="I8" s="260"/>
      <c r="J8" s="261"/>
      <c r="K8" s="168"/>
      <c r="L8" s="168"/>
      <c r="M8" s="168"/>
      <c r="N8" s="168"/>
      <c r="O8" s="168"/>
      <c r="P8" s="168"/>
      <c r="Q8" s="168"/>
      <c r="R8" s="168"/>
      <c r="S8" s="168"/>
      <c r="T8" s="168"/>
      <c r="U8" s="168"/>
      <c r="V8" s="168"/>
      <c r="W8" s="168"/>
    </row>
    <row r="9" spans="1:23" ht="69" customHeight="1" thickBot="1" x14ac:dyDescent="0.3">
      <c r="A9" s="686" t="s">
        <v>453</v>
      </c>
      <c r="B9" s="687"/>
      <c r="C9" s="687"/>
      <c r="D9" s="687"/>
      <c r="E9" s="687"/>
      <c r="F9" s="687"/>
      <c r="G9" s="687"/>
      <c r="H9" s="687"/>
      <c r="I9" s="687"/>
      <c r="J9" s="688"/>
      <c r="K9" s="168"/>
      <c r="L9" s="168"/>
      <c r="M9" s="168"/>
      <c r="N9" s="168"/>
      <c r="O9" s="168"/>
      <c r="P9" s="168"/>
      <c r="Q9" s="168"/>
      <c r="R9" s="168"/>
      <c r="S9" s="168"/>
      <c r="T9" s="168"/>
      <c r="U9" s="168"/>
      <c r="V9" s="168"/>
      <c r="W9" s="168"/>
    </row>
    <row r="10" spans="1:23" ht="42" customHeight="1" thickTop="1" thickBot="1" x14ac:dyDescent="0.3">
      <c r="A10" s="701" t="s">
        <v>485</v>
      </c>
      <c r="B10" s="702"/>
      <c r="C10" s="702"/>
      <c r="D10" s="702"/>
      <c r="E10" s="702"/>
      <c r="F10" s="702"/>
      <c r="G10" s="702"/>
      <c r="H10" s="702"/>
      <c r="I10" s="702"/>
      <c r="J10" s="703"/>
      <c r="K10" s="168"/>
      <c r="L10" s="168"/>
      <c r="M10" s="168"/>
      <c r="N10" s="168"/>
      <c r="O10" s="168"/>
      <c r="P10" s="168" t="s">
        <v>289</v>
      </c>
      <c r="Q10" s="168"/>
      <c r="R10" s="168"/>
      <c r="S10" s="168"/>
      <c r="T10" s="168"/>
      <c r="U10" s="168"/>
      <c r="V10" s="168"/>
      <c r="W10" s="168"/>
    </row>
    <row r="11" spans="1:23" ht="44.25" customHeight="1" thickBot="1" x14ac:dyDescent="0.3">
      <c r="A11" s="256" t="s">
        <v>442</v>
      </c>
      <c r="B11" s="257" t="s">
        <v>443</v>
      </c>
      <c r="C11" s="256" t="s">
        <v>444</v>
      </c>
      <c r="D11" s="257" t="s">
        <v>445</v>
      </c>
      <c r="E11" s="256" t="s">
        <v>446</v>
      </c>
      <c r="F11" s="257" t="s">
        <v>447</v>
      </c>
      <c r="G11" s="256" t="s">
        <v>448</v>
      </c>
      <c r="H11" s="257" t="s">
        <v>449</v>
      </c>
      <c r="I11" s="256" t="s">
        <v>450</v>
      </c>
      <c r="J11" s="258" t="s">
        <v>451</v>
      </c>
      <c r="K11" s="168"/>
      <c r="L11" s="168"/>
      <c r="M11" s="168"/>
      <c r="N11" s="168"/>
      <c r="O11" s="168"/>
      <c r="P11" s="168"/>
      <c r="Q11" s="168"/>
      <c r="R11" s="168"/>
      <c r="S11" s="168"/>
      <c r="T11" s="168"/>
      <c r="U11" s="168"/>
      <c r="V11" s="168"/>
      <c r="W11" s="168"/>
    </row>
    <row r="12" spans="1:23" ht="28.5" customHeight="1" thickBot="1" x14ac:dyDescent="0.3">
      <c r="A12" s="260"/>
      <c r="B12" s="260"/>
      <c r="C12" s="260"/>
      <c r="D12" s="260"/>
      <c r="E12" s="260"/>
      <c r="F12" s="260"/>
      <c r="G12" s="260"/>
      <c r="H12" s="260"/>
      <c r="I12" s="260"/>
      <c r="J12" s="261"/>
      <c r="K12" s="168"/>
      <c r="L12" s="168"/>
      <c r="M12" s="168"/>
      <c r="N12" s="168"/>
      <c r="O12" s="168"/>
      <c r="P12" s="168"/>
      <c r="Q12" s="168"/>
      <c r="R12" s="168"/>
      <c r="S12" s="168"/>
      <c r="T12" s="168"/>
      <c r="U12" s="168"/>
      <c r="V12" s="168"/>
      <c r="W12" s="168"/>
    </row>
    <row r="13" spans="1:23" ht="67.5" customHeight="1" thickBot="1" x14ac:dyDescent="0.3">
      <c r="A13" s="686" t="s">
        <v>454</v>
      </c>
      <c r="B13" s="687"/>
      <c r="C13" s="687"/>
      <c r="D13" s="687"/>
      <c r="E13" s="687"/>
      <c r="F13" s="687"/>
      <c r="G13" s="687"/>
      <c r="H13" s="687"/>
      <c r="I13" s="687"/>
      <c r="J13" s="688"/>
      <c r="K13" s="168"/>
      <c r="L13" s="168"/>
      <c r="M13" s="168"/>
      <c r="N13" s="168"/>
      <c r="O13" s="168"/>
      <c r="P13" s="168"/>
      <c r="Q13" s="168"/>
      <c r="R13" s="168"/>
      <c r="S13" s="168"/>
      <c r="T13" s="168"/>
      <c r="U13" s="168"/>
      <c r="V13" s="168"/>
      <c r="W13" s="168"/>
    </row>
    <row r="14" spans="1:23" ht="22.2" customHeight="1" thickBot="1" x14ac:dyDescent="0.3">
      <c r="A14" s="677" t="s">
        <v>465</v>
      </c>
      <c r="B14" s="678"/>
      <c r="C14" s="678"/>
      <c r="D14" s="678"/>
      <c r="E14" s="678"/>
      <c r="F14" s="678"/>
      <c r="G14" s="678"/>
      <c r="H14" s="678"/>
      <c r="I14" s="678"/>
      <c r="J14" s="679"/>
      <c r="K14" s="168"/>
      <c r="L14" s="168"/>
      <c r="M14" s="168"/>
      <c r="N14" s="168"/>
      <c r="O14" s="168"/>
      <c r="P14" s="168" t="s">
        <v>289</v>
      </c>
      <c r="Q14" s="168"/>
      <c r="R14" s="168"/>
      <c r="S14" s="168"/>
      <c r="T14" s="168"/>
      <c r="U14" s="168"/>
      <c r="V14" s="168"/>
      <c r="W14" s="168"/>
    </row>
    <row r="15" spans="1:23" ht="42.75" customHeight="1" x14ac:dyDescent="0.25">
      <c r="A15" s="252" t="s">
        <v>442</v>
      </c>
      <c r="B15" s="253" t="s">
        <v>443</v>
      </c>
      <c r="C15" s="252" t="s">
        <v>444</v>
      </c>
      <c r="D15" s="253" t="s">
        <v>445</v>
      </c>
      <c r="E15" s="252" t="s">
        <v>446</v>
      </c>
      <c r="F15" s="253" t="s">
        <v>447</v>
      </c>
      <c r="G15" s="252" t="s">
        <v>448</v>
      </c>
      <c r="H15" s="253" t="s">
        <v>449</v>
      </c>
      <c r="I15" s="252" t="s">
        <v>450</v>
      </c>
      <c r="J15" s="254" t="s">
        <v>451</v>
      </c>
      <c r="K15" s="168"/>
      <c r="L15" s="168"/>
      <c r="M15" s="168"/>
      <c r="N15" s="168"/>
      <c r="O15" s="168"/>
      <c r="P15" s="168"/>
      <c r="Q15" s="168"/>
      <c r="R15" s="168"/>
      <c r="S15" s="168"/>
      <c r="T15" s="168"/>
      <c r="U15" s="168"/>
      <c r="V15" s="168"/>
      <c r="W15" s="168"/>
    </row>
    <row r="16" spans="1:23" ht="30" customHeight="1" thickBot="1" x14ac:dyDescent="0.3">
      <c r="A16" s="262"/>
      <c r="B16" s="263"/>
      <c r="C16" s="262"/>
      <c r="D16" s="263"/>
      <c r="E16" s="262"/>
      <c r="F16" s="263"/>
      <c r="G16" s="262"/>
      <c r="H16" s="263"/>
      <c r="I16" s="262"/>
      <c r="J16" s="264"/>
      <c r="K16" s="168"/>
      <c r="L16" s="168"/>
      <c r="M16" s="168"/>
      <c r="N16" s="168"/>
      <c r="O16" s="168"/>
      <c r="P16" s="168"/>
      <c r="Q16" s="168"/>
      <c r="R16" s="168"/>
      <c r="S16" s="168"/>
      <c r="T16" s="168"/>
      <c r="U16" s="168"/>
      <c r="V16" s="168"/>
      <c r="W16" s="168"/>
    </row>
    <row r="17" spans="1:23" ht="58.2" customHeight="1" thickBot="1" x14ac:dyDescent="0.3">
      <c r="A17" s="689" t="s">
        <v>452</v>
      </c>
      <c r="B17" s="690"/>
      <c r="C17" s="690"/>
      <c r="D17" s="690"/>
      <c r="E17" s="690"/>
      <c r="F17" s="690"/>
      <c r="G17" s="690"/>
      <c r="H17" s="690"/>
      <c r="I17" s="690"/>
      <c r="J17" s="691"/>
      <c r="K17" s="168"/>
      <c r="L17" s="168"/>
      <c r="M17" s="168"/>
      <c r="N17" s="168"/>
      <c r="O17" s="168"/>
      <c r="P17" s="168"/>
      <c r="Q17" s="168"/>
      <c r="R17" s="168"/>
      <c r="S17" s="168"/>
      <c r="T17" s="168"/>
      <c r="U17" s="168"/>
      <c r="V17" s="168"/>
      <c r="W17" s="168"/>
    </row>
    <row r="18" spans="1:23" ht="22.2" customHeight="1" x14ac:dyDescent="0.25">
      <c r="A18" s="677" t="s">
        <v>466</v>
      </c>
      <c r="B18" s="678"/>
      <c r="C18" s="678"/>
      <c r="D18" s="678"/>
      <c r="E18" s="678"/>
      <c r="F18" s="678"/>
      <c r="G18" s="678"/>
      <c r="H18" s="678"/>
      <c r="I18" s="678"/>
      <c r="J18" s="679"/>
      <c r="K18" s="168"/>
      <c r="L18" s="168"/>
      <c r="M18" s="168"/>
      <c r="N18" s="168"/>
      <c r="O18" s="168"/>
      <c r="P18" s="168" t="s">
        <v>289</v>
      </c>
      <c r="Q18" s="168"/>
      <c r="R18" s="168"/>
      <c r="S18" s="168"/>
      <c r="T18" s="168"/>
      <c r="U18" s="168"/>
      <c r="V18" s="168"/>
      <c r="W18" s="168"/>
    </row>
    <row r="19" spans="1:23" ht="57.6" customHeight="1" x14ac:dyDescent="0.25">
      <c r="A19" s="704" t="s">
        <v>467</v>
      </c>
      <c r="B19" s="705"/>
      <c r="C19" s="705"/>
      <c r="D19" s="705"/>
      <c r="E19" s="705"/>
      <c r="F19" s="705"/>
      <c r="G19" s="705"/>
      <c r="H19" s="705"/>
      <c r="I19" s="705"/>
      <c r="J19" s="706"/>
      <c r="K19" s="168"/>
      <c r="L19" s="168"/>
      <c r="M19" s="168"/>
      <c r="N19" s="168"/>
      <c r="O19" s="168"/>
      <c r="P19" s="168"/>
      <c r="Q19" s="168"/>
      <c r="R19" s="168"/>
      <c r="S19" s="168"/>
      <c r="T19" s="168"/>
      <c r="U19" s="168"/>
      <c r="V19" s="168"/>
      <c r="W19" s="168"/>
    </row>
    <row r="20" spans="1:23" ht="22.2" customHeight="1" thickBot="1" x14ac:dyDescent="0.3">
      <c r="A20" s="707" t="s">
        <v>468</v>
      </c>
      <c r="B20" s="708"/>
      <c r="C20" s="708"/>
      <c r="D20" s="708"/>
      <c r="E20" s="708"/>
      <c r="F20" s="708"/>
      <c r="G20" s="708"/>
      <c r="H20" s="708"/>
      <c r="I20" s="708"/>
      <c r="J20" s="709"/>
      <c r="K20" s="168"/>
      <c r="L20" s="168"/>
      <c r="M20" s="168"/>
      <c r="N20" s="168"/>
      <c r="O20" s="168"/>
      <c r="P20" s="168" t="s">
        <v>289</v>
      </c>
      <c r="Q20" s="168"/>
      <c r="R20" s="168"/>
      <c r="S20" s="168"/>
      <c r="T20" s="168"/>
      <c r="U20" s="168"/>
      <c r="V20" s="168"/>
      <c r="W20" s="168"/>
    </row>
    <row r="21" spans="1:23" ht="47.25" customHeight="1" x14ac:dyDescent="0.25">
      <c r="A21" s="252" t="s">
        <v>442</v>
      </c>
      <c r="B21" s="253" t="s">
        <v>443</v>
      </c>
      <c r="C21" s="252" t="s">
        <v>444</v>
      </c>
      <c r="D21" s="253" t="s">
        <v>445</v>
      </c>
      <c r="E21" s="252" t="s">
        <v>446</v>
      </c>
      <c r="F21" s="253" t="s">
        <v>447</v>
      </c>
      <c r="G21" s="252" t="s">
        <v>448</v>
      </c>
      <c r="H21" s="253" t="s">
        <v>449</v>
      </c>
      <c r="I21" s="252" t="s">
        <v>450</v>
      </c>
      <c r="J21" s="254" t="s">
        <v>451</v>
      </c>
      <c r="K21" s="168"/>
      <c r="L21" s="168"/>
      <c r="M21" s="168"/>
      <c r="N21" s="168"/>
      <c r="O21" s="168"/>
      <c r="P21" s="168"/>
      <c r="Q21" s="168"/>
      <c r="R21" s="168"/>
      <c r="S21" s="168"/>
      <c r="T21" s="168"/>
      <c r="U21" s="168"/>
      <c r="V21" s="168"/>
      <c r="W21" s="168"/>
    </row>
    <row r="22" spans="1:23" ht="30" customHeight="1" thickBot="1" x14ac:dyDescent="0.3">
      <c r="A22" s="265"/>
      <c r="B22" s="266"/>
      <c r="C22" s="265"/>
      <c r="D22" s="266"/>
      <c r="E22" s="265"/>
      <c r="F22" s="266"/>
      <c r="G22" s="265"/>
      <c r="H22" s="266"/>
      <c r="I22" s="265"/>
      <c r="J22" s="264"/>
      <c r="K22" s="168"/>
      <c r="L22" s="168"/>
      <c r="M22" s="168"/>
      <c r="N22" s="168"/>
      <c r="O22" s="168"/>
      <c r="P22" s="168"/>
      <c r="Q22" s="168"/>
      <c r="R22" s="168"/>
      <c r="S22" s="168"/>
      <c r="T22" s="168"/>
      <c r="U22" s="168"/>
      <c r="V22" s="168"/>
      <c r="W22" s="168"/>
    </row>
    <row r="23" spans="1:23" ht="51.75" customHeight="1" thickBot="1" x14ac:dyDescent="0.3">
      <c r="A23" s="724" t="s">
        <v>461</v>
      </c>
      <c r="B23" s="725"/>
      <c r="C23" s="725"/>
      <c r="D23" s="725"/>
      <c r="E23" s="725"/>
      <c r="F23" s="725"/>
      <c r="G23" s="725"/>
      <c r="H23" s="725"/>
      <c r="I23" s="725"/>
      <c r="J23" s="726"/>
      <c r="K23" s="168"/>
      <c r="L23" s="168"/>
      <c r="M23" s="168"/>
      <c r="N23" s="168"/>
      <c r="O23" s="168"/>
      <c r="P23" s="168"/>
      <c r="Q23" s="168"/>
      <c r="R23" s="168"/>
      <c r="S23" s="168"/>
      <c r="T23" s="168"/>
      <c r="U23" s="168"/>
      <c r="V23" s="168"/>
      <c r="W23" s="168"/>
    </row>
    <row r="24" spans="1:23" ht="13.8" thickBot="1" x14ac:dyDescent="0.3">
      <c r="A24" s="119"/>
      <c r="B24" s="120"/>
      <c r="C24" s="121"/>
      <c r="D24" s="122"/>
      <c r="E24" s="122"/>
      <c r="F24" s="122"/>
      <c r="G24" s="122"/>
      <c r="H24" s="123"/>
      <c r="I24" s="121"/>
      <c r="J24" s="226"/>
      <c r="K24" s="168"/>
      <c r="L24" s="168"/>
      <c r="M24" s="168"/>
      <c r="N24" s="168"/>
      <c r="O24" s="168"/>
      <c r="P24" s="168"/>
      <c r="Q24" s="168"/>
      <c r="R24" s="168"/>
      <c r="S24" s="168"/>
      <c r="T24" s="168"/>
      <c r="U24" s="168"/>
      <c r="V24" s="168"/>
      <c r="W24" s="168"/>
    </row>
    <row r="25" spans="1:23" ht="25.2" customHeight="1" thickTop="1" thickBot="1" x14ac:dyDescent="0.3">
      <c r="A25" s="698" t="s">
        <v>371</v>
      </c>
      <c r="B25" s="699"/>
      <c r="C25" s="699"/>
      <c r="D25" s="699"/>
      <c r="E25" s="699"/>
      <c r="F25" s="699"/>
      <c r="G25" s="699"/>
      <c r="H25" s="699"/>
      <c r="I25" s="699"/>
      <c r="J25" s="700"/>
      <c r="K25" s="168"/>
      <c r="L25" s="168"/>
      <c r="M25" s="168"/>
      <c r="N25" s="168"/>
      <c r="O25" s="168"/>
      <c r="P25" s="168" t="s">
        <v>288</v>
      </c>
      <c r="Q25" s="168"/>
      <c r="R25" s="168"/>
      <c r="S25" s="168"/>
      <c r="T25" s="168"/>
      <c r="U25" s="168"/>
      <c r="V25" s="168"/>
      <c r="W25" s="168"/>
    </row>
    <row r="26" spans="1:23" ht="22.2" customHeight="1" thickTop="1" x14ac:dyDescent="0.25">
      <c r="A26" s="677" t="s">
        <v>372</v>
      </c>
      <c r="B26" s="678"/>
      <c r="C26" s="678"/>
      <c r="D26" s="678"/>
      <c r="E26" s="678"/>
      <c r="F26" s="678"/>
      <c r="G26" s="678"/>
      <c r="H26" s="678"/>
      <c r="I26" s="678"/>
      <c r="J26" s="679"/>
      <c r="K26" s="168"/>
      <c r="L26" s="168"/>
      <c r="M26" s="168"/>
      <c r="N26" s="168"/>
      <c r="O26" s="168"/>
      <c r="P26" s="168" t="s">
        <v>289</v>
      </c>
      <c r="Q26" s="168"/>
      <c r="R26" s="168"/>
      <c r="S26" s="168"/>
      <c r="T26" s="168"/>
      <c r="U26" s="168"/>
      <c r="V26" s="168"/>
      <c r="W26" s="168"/>
    </row>
    <row r="27" spans="1:23" ht="136.80000000000001" customHeight="1" x14ac:dyDescent="0.25">
      <c r="A27" s="683"/>
      <c r="B27" s="684"/>
      <c r="C27" s="684"/>
      <c r="D27" s="684"/>
      <c r="E27" s="684"/>
      <c r="F27" s="684"/>
      <c r="G27" s="684"/>
      <c r="H27" s="684"/>
      <c r="I27" s="684"/>
      <c r="J27" s="685"/>
      <c r="K27" s="168"/>
      <c r="L27" s="168"/>
      <c r="M27" s="168"/>
      <c r="N27" s="168"/>
      <c r="O27" s="168"/>
      <c r="P27" s="168"/>
      <c r="Q27" s="168"/>
      <c r="R27" s="168"/>
      <c r="S27" s="168"/>
      <c r="T27" s="168"/>
      <c r="U27" s="168"/>
      <c r="V27" s="168"/>
      <c r="W27" s="168"/>
    </row>
    <row r="28" spans="1:23" ht="28.8" customHeight="1" thickBot="1" x14ac:dyDescent="0.3">
      <c r="A28" s="677" t="s">
        <v>470</v>
      </c>
      <c r="B28" s="678"/>
      <c r="C28" s="678"/>
      <c r="D28" s="678"/>
      <c r="E28" s="678"/>
      <c r="F28" s="678"/>
      <c r="G28" s="678"/>
      <c r="H28" s="678"/>
      <c r="I28" s="678"/>
      <c r="J28" s="679"/>
      <c r="K28" s="168"/>
      <c r="L28" s="168"/>
      <c r="M28" s="168"/>
      <c r="N28" s="168"/>
      <c r="O28" s="168"/>
      <c r="P28" s="168" t="s">
        <v>289</v>
      </c>
      <c r="Q28" s="168"/>
      <c r="R28" s="168"/>
      <c r="S28" s="168"/>
      <c r="T28" s="168"/>
      <c r="U28" s="168"/>
      <c r="V28" s="168"/>
      <c r="W28" s="168"/>
    </row>
    <row r="29" spans="1:23" ht="42" customHeight="1" thickBot="1" x14ac:dyDescent="0.3">
      <c r="A29" s="255" t="s">
        <v>455</v>
      </c>
      <c r="B29" s="255" t="s">
        <v>456</v>
      </c>
      <c r="C29" s="255" t="s">
        <v>457</v>
      </c>
      <c r="D29" s="255" t="s">
        <v>458</v>
      </c>
      <c r="E29" s="255" t="s">
        <v>459</v>
      </c>
      <c r="F29" s="255" t="s">
        <v>469</v>
      </c>
      <c r="G29" s="255"/>
      <c r="H29" s="255"/>
      <c r="I29" s="255"/>
      <c r="J29" s="259"/>
      <c r="K29" s="168"/>
      <c r="L29" s="168"/>
      <c r="M29" s="168"/>
      <c r="N29" s="168"/>
      <c r="O29" s="168"/>
      <c r="P29" s="168"/>
      <c r="Q29" s="168"/>
      <c r="R29" s="168"/>
      <c r="S29" s="168"/>
      <c r="T29" s="168"/>
      <c r="U29" s="168"/>
      <c r="V29" s="168"/>
      <c r="W29" s="168"/>
    </row>
    <row r="30" spans="1:23" ht="30" customHeight="1" thickBot="1" x14ac:dyDescent="0.3">
      <c r="A30" s="267"/>
      <c r="B30" s="267"/>
      <c r="C30" s="267"/>
      <c r="D30" s="267"/>
      <c r="E30" s="267"/>
      <c r="F30" s="267"/>
      <c r="G30" s="267"/>
      <c r="H30" s="267"/>
      <c r="I30" s="267"/>
      <c r="J30" s="268"/>
      <c r="K30" s="168"/>
      <c r="L30" s="168"/>
      <c r="M30" s="168"/>
      <c r="N30" s="168"/>
      <c r="O30" s="168"/>
      <c r="P30" s="168"/>
      <c r="Q30" s="168"/>
      <c r="R30" s="168"/>
      <c r="S30" s="168"/>
      <c r="T30" s="168"/>
      <c r="U30" s="168"/>
      <c r="V30" s="168"/>
      <c r="W30" s="168"/>
    </row>
    <row r="31" spans="1:23" ht="82.8" customHeight="1" x14ac:dyDescent="0.25">
      <c r="A31" s="704" t="s">
        <v>471</v>
      </c>
      <c r="B31" s="705"/>
      <c r="C31" s="705"/>
      <c r="D31" s="705"/>
      <c r="E31" s="705"/>
      <c r="F31" s="705"/>
      <c r="G31" s="705"/>
      <c r="H31" s="705"/>
      <c r="I31" s="705"/>
      <c r="J31" s="706"/>
      <c r="K31" s="168"/>
      <c r="L31" s="168"/>
      <c r="M31" s="168"/>
      <c r="N31" s="168"/>
      <c r="O31" s="168"/>
      <c r="P31" s="168"/>
      <c r="Q31" s="168"/>
      <c r="R31" s="168"/>
      <c r="S31" s="168"/>
      <c r="T31" s="168"/>
      <c r="U31" s="168"/>
      <c r="V31" s="168"/>
      <c r="W31" s="168"/>
    </row>
    <row r="32" spans="1:23" ht="27.6" customHeight="1" thickBot="1" x14ac:dyDescent="0.3">
      <c r="A32" s="677" t="s">
        <v>472</v>
      </c>
      <c r="B32" s="678"/>
      <c r="C32" s="678"/>
      <c r="D32" s="678"/>
      <c r="E32" s="678"/>
      <c r="F32" s="678"/>
      <c r="G32" s="678"/>
      <c r="H32" s="678"/>
      <c r="I32" s="678"/>
      <c r="J32" s="679"/>
      <c r="K32" s="168"/>
      <c r="L32" s="168"/>
      <c r="M32" s="168"/>
      <c r="N32" s="168"/>
      <c r="O32" s="168"/>
      <c r="P32" s="168" t="s">
        <v>289</v>
      </c>
      <c r="Q32" s="168"/>
      <c r="R32" s="168"/>
      <c r="S32" s="168"/>
      <c r="T32" s="168"/>
      <c r="U32" s="168"/>
      <c r="V32" s="168"/>
      <c r="W32" s="168"/>
    </row>
    <row r="33" spans="1:28" ht="42" customHeight="1" thickBot="1" x14ac:dyDescent="0.3">
      <c r="A33" s="255" t="s">
        <v>442</v>
      </c>
      <c r="B33" s="255" t="s">
        <v>443</v>
      </c>
      <c r="C33" s="255" t="s">
        <v>444</v>
      </c>
      <c r="D33" s="255" t="s">
        <v>445</v>
      </c>
      <c r="E33" s="255" t="s">
        <v>446</v>
      </c>
      <c r="F33" s="255" t="s">
        <v>447</v>
      </c>
      <c r="G33" s="255" t="s">
        <v>448</v>
      </c>
      <c r="H33" s="255" t="s">
        <v>449</v>
      </c>
      <c r="I33" s="255" t="s">
        <v>450</v>
      </c>
      <c r="J33" s="259" t="s">
        <v>451</v>
      </c>
      <c r="K33" s="168"/>
      <c r="L33" s="168"/>
      <c r="M33" s="168"/>
      <c r="N33" s="168"/>
      <c r="O33" s="168"/>
      <c r="P33" s="168"/>
      <c r="Q33" s="168"/>
      <c r="R33" s="168"/>
      <c r="S33" s="168"/>
      <c r="T33" s="168"/>
      <c r="U33" s="168"/>
      <c r="V33" s="168"/>
      <c r="W33" s="168"/>
    </row>
    <row r="34" spans="1:28" ht="30" customHeight="1" thickBot="1" x14ac:dyDescent="0.3">
      <c r="A34" s="267"/>
      <c r="B34" s="267"/>
      <c r="C34" s="267"/>
      <c r="D34" s="267"/>
      <c r="E34" s="267"/>
      <c r="F34" s="267"/>
      <c r="G34" s="267"/>
      <c r="H34" s="267"/>
      <c r="I34" s="267"/>
      <c r="J34" s="268"/>
      <c r="K34" s="168"/>
      <c r="L34" s="168"/>
      <c r="M34" s="168"/>
      <c r="N34" s="168"/>
      <c r="O34" s="168"/>
      <c r="P34" s="168"/>
      <c r="Q34" s="168"/>
      <c r="R34" s="168"/>
      <c r="S34" s="168"/>
      <c r="T34" s="168"/>
      <c r="U34" s="168"/>
      <c r="V34" s="168"/>
      <c r="W34" s="168"/>
    </row>
    <row r="35" spans="1:28" ht="66.599999999999994" customHeight="1" x14ac:dyDescent="0.25">
      <c r="A35" s="692" t="s">
        <v>473</v>
      </c>
      <c r="B35" s="693"/>
      <c r="C35" s="693"/>
      <c r="D35" s="693"/>
      <c r="E35" s="693"/>
      <c r="F35" s="693"/>
      <c r="G35" s="693"/>
      <c r="H35" s="693"/>
      <c r="I35" s="693"/>
      <c r="J35" s="694"/>
      <c r="K35" s="168"/>
      <c r="L35" s="168"/>
      <c r="M35" s="168"/>
      <c r="N35" s="168"/>
      <c r="O35" s="168"/>
      <c r="P35" s="168"/>
      <c r="Q35" s="168"/>
      <c r="R35" s="168"/>
      <c r="S35" s="168"/>
      <c r="T35" s="168"/>
      <c r="U35" s="168"/>
      <c r="V35" s="168"/>
      <c r="W35" s="168"/>
    </row>
    <row r="36" spans="1:28" ht="22.2" customHeight="1" x14ac:dyDescent="0.25">
      <c r="A36" s="695" t="s">
        <v>474</v>
      </c>
      <c r="B36" s="696"/>
      <c r="C36" s="696"/>
      <c r="D36" s="696"/>
      <c r="E36" s="696"/>
      <c r="F36" s="696"/>
      <c r="G36" s="696"/>
      <c r="H36" s="696"/>
      <c r="I36" s="696"/>
      <c r="J36" s="697"/>
      <c r="K36" s="168"/>
      <c r="L36" s="168"/>
      <c r="M36" s="168"/>
      <c r="N36" s="168"/>
      <c r="O36" s="168"/>
      <c r="P36" s="168"/>
      <c r="Q36" s="168"/>
      <c r="R36" s="168"/>
      <c r="S36" s="168"/>
      <c r="T36" s="168"/>
      <c r="U36" s="168"/>
      <c r="V36" s="168"/>
      <c r="W36" s="168"/>
    </row>
    <row r="37" spans="1:28" ht="49.8" customHeight="1" x14ac:dyDescent="0.25">
      <c r="A37" s="683"/>
      <c r="B37" s="684"/>
      <c r="C37" s="684"/>
      <c r="D37" s="684"/>
      <c r="E37" s="684"/>
      <c r="F37" s="684"/>
      <c r="G37" s="684"/>
      <c r="H37" s="684"/>
      <c r="I37" s="684"/>
      <c r="J37" s="685"/>
      <c r="K37" s="168"/>
      <c r="L37" s="168"/>
      <c r="M37" s="168"/>
      <c r="N37" s="168"/>
      <c r="O37" s="168"/>
      <c r="P37" s="168"/>
      <c r="Q37" s="168"/>
      <c r="R37" s="168"/>
      <c r="S37" s="168"/>
      <c r="T37" s="168"/>
      <c r="U37" s="168"/>
      <c r="V37" s="168"/>
      <c r="W37" s="168"/>
    </row>
    <row r="38" spans="1:28" ht="22.2" customHeight="1" x14ac:dyDescent="0.25">
      <c r="A38" s="677" t="s">
        <v>373</v>
      </c>
      <c r="B38" s="678"/>
      <c r="C38" s="678"/>
      <c r="D38" s="678"/>
      <c r="E38" s="678"/>
      <c r="F38" s="678"/>
      <c r="G38" s="678"/>
      <c r="H38" s="678"/>
      <c r="I38" s="678"/>
      <c r="J38" s="679"/>
      <c r="K38" s="168"/>
      <c r="L38" s="168"/>
      <c r="M38" s="168"/>
      <c r="N38" s="168"/>
      <c r="O38" s="168"/>
      <c r="P38" s="168" t="s">
        <v>289</v>
      </c>
      <c r="Q38" s="168"/>
      <c r="R38" s="168"/>
      <c r="S38" s="168"/>
      <c r="T38" s="168"/>
      <c r="U38" s="168"/>
      <c r="V38" s="168"/>
      <c r="W38" s="168"/>
    </row>
    <row r="39" spans="1:28" ht="67.8" customHeight="1" thickBot="1" x14ac:dyDescent="0.3">
      <c r="A39" s="680"/>
      <c r="B39" s="681"/>
      <c r="C39" s="681"/>
      <c r="D39" s="681"/>
      <c r="E39" s="681"/>
      <c r="F39" s="681"/>
      <c r="G39" s="681"/>
      <c r="H39" s="681"/>
      <c r="I39" s="681"/>
      <c r="J39" s="682"/>
      <c r="K39" s="168"/>
      <c r="L39" s="168"/>
      <c r="M39" s="168"/>
      <c r="N39" s="168"/>
      <c r="O39" s="168"/>
      <c r="P39" s="168"/>
      <c r="Q39" s="168"/>
      <c r="R39" s="168"/>
      <c r="S39" s="168"/>
      <c r="T39" s="168"/>
      <c r="U39" s="168"/>
      <c r="V39" s="168"/>
      <c r="W39" s="168"/>
    </row>
    <row r="40" spans="1:28" ht="14.4" thickTop="1" thickBot="1" x14ac:dyDescent="0.3">
      <c r="A40" s="119"/>
      <c r="B40" s="120"/>
      <c r="C40" s="121"/>
      <c r="D40" s="122"/>
      <c r="E40" s="122"/>
      <c r="F40" s="122"/>
      <c r="G40" s="122"/>
      <c r="H40" s="123"/>
      <c r="I40" s="121"/>
      <c r="J40" s="226"/>
      <c r="K40" s="168"/>
      <c r="L40" s="168"/>
      <c r="M40" s="168"/>
      <c r="N40" s="168"/>
      <c r="O40" s="168"/>
      <c r="P40" s="168"/>
      <c r="Q40" s="168"/>
      <c r="R40" s="168"/>
      <c r="S40" s="168"/>
      <c r="T40" s="168"/>
      <c r="U40" s="168"/>
      <c r="V40" s="168"/>
      <c r="W40" s="168"/>
    </row>
    <row r="41" spans="1:28" ht="13.8" thickTop="1" x14ac:dyDescent="0.2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row>
    <row r="42" spans="1:28" x14ac:dyDescent="0.2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row>
    <row r="43" spans="1:28"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row>
    <row r="44" spans="1:28" x14ac:dyDescent="0.25">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row>
    <row r="45" spans="1:28" x14ac:dyDescent="0.2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row>
    <row r="46" spans="1:28" x14ac:dyDescent="0.2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row>
    <row r="47" spans="1:28" x14ac:dyDescent="0.2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row>
    <row r="48" spans="1:28" x14ac:dyDescent="0.2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row>
    <row r="49" spans="1:28" x14ac:dyDescent="0.2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row>
    <row r="50" spans="1:28" x14ac:dyDescent="0.2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row>
    <row r="51" spans="1:28" x14ac:dyDescent="0.2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row>
    <row r="52" spans="1:28" x14ac:dyDescent="0.2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row>
    <row r="53" spans="1:28" x14ac:dyDescent="0.2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row>
    <row r="54" spans="1:28" x14ac:dyDescent="0.2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row>
    <row r="55" spans="1:28" x14ac:dyDescent="0.2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row>
    <row r="56" spans="1:28" x14ac:dyDescent="0.25">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row>
    <row r="57" spans="1:28" x14ac:dyDescent="0.25">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row>
    <row r="58" spans="1:28" x14ac:dyDescent="0.25">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row>
    <row r="59" spans="1:28" x14ac:dyDescent="0.25">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row>
    <row r="60" spans="1:28" x14ac:dyDescent="0.25">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row>
    <row r="61" spans="1:28" x14ac:dyDescent="0.25">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row>
    <row r="62" spans="1:28" x14ac:dyDescent="0.25">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row>
    <row r="63" spans="1:28" x14ac:dyDescent="0.25">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row>
    <row r="64" spans="1:28" x14ac:dyDescent="0.25">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row>
    <row r="65" spans="1:28" x14ac:dyDescent="0.25">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row>
    <row r="66" spans="1:28" x14ac:dyDescent="0.25">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row>
    <row r="67" spans="1:28" x14ac:dyDescent="0.25">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row>
    <row r="68" spans="1:28" x14ac:dyDescent="0.25">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row>
    <row r="69" spans="1:28" x14ac:dyDescent="0.25">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row>
    <row r="70" spans="1:28" x14ac:dyDescent="0.25">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row>
    <row r="71" spans="1:28" x14ac:dyDescent="0.25">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row>
    <row r="72" spans="1:28" x14ac:dyDescent="0.25">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row>
    <row r="73" spans="1:28" x14ac:dyDescent="0.25">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row>
    <row r="74" spans="1:28" x14ac:dyDescent="0.25">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row>
    <row r="75" spans="1:28" x14ac:dyDescent="0.25">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row>
    <row r="76" spans="1:28" x14ac:dyDescent="0.25">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row>
    <row r="77" spans="1:28" x14ac:dyDescent="0.25">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row>
    <row r="78" spans="1:28" x14ac:dyDescent="0.25">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row>
    <row r="79" spans="1:28" x14ac:dyDescent="0.25">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row>
    <row r="80" spans="1:28" x14ac:dyDescent="0.25">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row>
    <row r="81" spans="1:28" x14ac:dyDescent="0.25">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row>
    <row r="82" spans="1:28" x14ac:dyDescent="0.25">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row>
    <row r="83" spans="1:28" x14ac:dyDescent="0.25">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row>
    <row r="84" spans="1:28" x14ac:dyDescent="0.25">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row>
    <row r="85" spans="1:28" x14ac:dyDescent="0.25">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row>
    <row r="86" spans="1:28" x14ac:dyDescent="0.25">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row>
    <row r="87" spans="1:28" x14ac:dyDescent="0.25">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row>
    <row r="88" spans="1:28" x14ac:dyDescent="0.25">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row>
    <row r="89" spans="1:28" x14ac:dyDescent="0.25">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row>
    <row r="90" spans="1:28" x14ac:dyDescent="0.25">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row>
    <row r="91" spans="1:28" x14ac:dyDescent="0.25">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row>
    <row r="92" spans="1:28" x14ac:dyDescent="0.25">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row>
    <row r="93" spans="1:28" x14ac:dyDescent="0.25">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row>
    <row r="94" spans="1:28" x14ac:dyDescent="0.25">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row>
    <row r="95" spans="1:28" x14ac:dyDescent="0.25">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row>
    <row r="96" spans="1:28" x14ac:dyDescent="0.25">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row>
    <row r="97" spans="1:28" x14ac:dyDescent="0.25">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row>
    <row r="98" spans="1:28" x14ac:dyDescent="0.25">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row>
    <row r="99" spans="1:28" x14ac:dyDescent="0.25">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row>
    <row r="100" spans="1:28" x14ac:dyDescent="0.25">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row>
    <row r="101" spans="1:28" x14ac:dyDescent="0.25">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row>
    <row r="102" spans="1:28" x14ac:dyDescent="0.25">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row>
    <row r="103" spans="1:28" x14ac:dyDescent="0.2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row>
    <row r="104" spans="1:28" x14ac:dyDescent="0.25">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row>
    <row r="105" spans="1:28" x14ac:dyDescent="0.25">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row>
    <row r="106" spans="1:28" x14ac:dyDescent="0.25">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row>
    <row r="107" spans="1:28" x14ac:dyDescent="0.25">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row>
    <row r="108" spans="1:28" x14ac:dyDescent="0.25">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row>
    <row r="109" spans="1:28" x14ac:dyDescent="0.25">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row>
    <row r="110" spans="1:28" x14ac:dyDescent="0.25">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row>
    <row r="111" spans="1:28" x14ac:dyDescent="0.25">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row>
    <row r="112" spans="1:28" x14ac:dyDescent="0.25">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row>
    <row r="113" spans="1:28" x14ac:dyDescent="0.25">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row>
    <row r="114" spans="1:28" x14ac:dyDescent="0.25">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row>
    <row r="115" spans="1:28" x14ac:dyDescent="0.25">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row>
    <row r="116" spans="1:28" x14ac:dyDescent="0.25">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row>
    <row r="117" spans="1:28" x14ac:dyDescent="0.25">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row>
    <row r="118" spans="1:28" x14ac:dyDescent="0.25">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row>
    <row r="119" spans="1:28" x14ac:dyDescent="0.25">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row>
    <row r="120" spans="1:28" x14ac:dyDescent="0.25">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row>
    <row r="121" spans="1:28" x14ac:dyDescent="0.25">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row>
    <row r="122" spans="1:28" x14ac:dyDescent="0.25">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row>
    <row r="123" spans="1:28" x14ac:dyDescent="0.25">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row>
    <row r="124" spans="1:28" x14ac:dyDescent="0.25">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row>
    <row r="125" spans="1:28" x14ac:dyDescent="0.25">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row>
    <row r="126" spans="1:28" x14ac:dyDescent="0.25">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row>
    <row r="127" spans="1:28" x14ac:dyDescent="0.25">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row>
    <row r="128" spans="1:28" x14ac:dyDescent="0.25">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row>
    <row r="129" spans="1:28" x14ac:dyDescent="0.25">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row>
    <row r="130" spans="1:28" x14ac:dyDescent="0.25">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row>
    <row r="131" spans="1:28" x14ac:dyDescent="0.25">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row>
    <row r="132" spans="1:28" x14ac:dyDescent="0.25">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row>
    <row r="133" spans="1:28" x14ac:dyDescent="0.25">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row>
    <row r="134" spans="1:28" x14ac:dyDescent="0.25">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row>
    <row r="135" spans="1:28" x14ac:dyDescent="0.25">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c r="AA135" s="168"/>
      <c r="AB135" s="168"/>
    </row>
    <row r="136" spans="1:28" x14ac:dyDescent="0.25">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row>
    <row r="137" spans="1:28" x14ac:dyDescent="0.25">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row>
    <row r="138" spans="1:28" x14ac:dyDescent="0.25">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row>
    <row r="139" spans="1:28" x14ac:dyDescent="0.25">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row>
    <row r="140" spans="1:28" x14ac:dyDescent="0.25">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row>
    <row r="141" spans="1:28" x14ac:dyDescent="0.25">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row>
    <row r="142" spans="1:28" x14ac:dyDescent="0.25">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row>
    <row r="143" spans="1:28" x14ac:dyDescent="0.25">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row>
    <row r="144" spans="1:28" x14ac:dyDescent="0.25">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row>
    <row r="145" spans="1:28" x14ac:dyDescent="0.25">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row>
    <row r="146" spans="1:28" x14ac:dyDescent="0.25">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row>
    <row r="147" spans="1:28" x14ac:dyDescent="0.25">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row>
    <row r="148" spans="1:28" x14ac:dyDescent="0.25">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row>
    <row r="149" spans="1:2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row>
    <row r="150" spans="1:2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row>
    <row r="151" spans="1:28" x14ac:dyDescent="0.25">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row>
    <row r="152" spans="1:28" x14ac:dyDescent="0.25">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row>
    <row r="153" spans="1:28" x14ac:dyDescent="0.25">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c r="AA153" s="168"/>
      <c r="AB153" s="168"/>
    </row>
    <row r="154" spans="1:28" x14ac:dyDescent="0.25">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c r="AA154" s="168"/>
      <c r="AB154" s="168"/>
    </row>
    <row r="155" spans="1:28" x14ac:dyDescent="0.25">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8"/>
      <c r="AB155" s="168"/>
    </row>
    <row r="156" spans="1:28" x14ac:dyDescent="0.25">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row>
    <row r="157" spans="1:28" x14ac:dyDescent="0.25">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row>
    <row r="158" spans="1:28" x14ac:dyDescent="0.25">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c r="AA158" s="168"/>
      <c r="AB158" s="168"/>
    </row>
    <row r="159" spans="1:28" x14ac:dyDescent="0.25">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row>
    <row r="160" spans="1:28" x14ac:dyDescent="0.25">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row>
    <row r="161" spans="1:28" x14ac:dyDescent="0.25">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row>
    <row r="162" spans="1:28" x14ac:dyDescent="0.25">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row>
    <row r="163" spans="1:28" x14ac:dyDescent="0.25">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row>
    <row r="164" spans="1:28" x14ac:dyDescent="0.25">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row>
    <row r="165" spans="1:28" x14ac:dyDescent="0.25">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row>
    <row r="166" spans="1:28" x14ac:dyDescent="0.25">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row>
    <row r="167" spans="1:28" x14ac:dyDescent="0.25">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row>
    <row r="168" spans="1:28" x14ac:dyDescent="0.25">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row>
    <row r="169" spans="1:28" x14ac:dyDescent="0.25">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c r="AA169" s="168"/>
      <c r="AB169" s="168"/>
    </row>
    <row r="170" spans="1:28" x14ac:dyDescent="0.25">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c r="AA170" s="168"/>
      <c r="AB170" s="168"/>
    </row>
    <row r="171" spans="1:28" x14ac:dyDescent="0.25">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row>
    <row r="172" spans="1:28" x14ac:dyDescent="0.25">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row>
    <row r="173" spans="1:28" x14ac:dyDescent="0.25">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row>
    <row r="174" spans="1:28" x14ac:dyDescent="0.25">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row>
    <row r="175" spans="1:28" x14ac:dyDescent="0.25">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row>
    <row r="176" spans="1:28" x14ac:dyDescent="0.25">
      <c r="A176" s="168"/>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168"/>
      <c r="Y176" s="168"/>
      <c r="Z176" s="168"/>
      <c r="AA176" s="168"/>
      <c r="AB176" s="168"/>
    </row>
    <row r="177" spans="1:28" x14ac:dyDescent="0.25">
      <c r="A177" s="168"/>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row>
    <row r="178" spans="1:28" x14ac:dyDescent="0.25">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row>
    <row r="179" spans="1:28" x14ac:dyDescent="0.25">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row>
    <row r="180" spans="1:28" x14ac:dyDescent="0.25">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row>
    <row r="181" spans="1:28" x14ac:dyDescent="0.25">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row>
    <row r="182" spans="1:28" x14ac:dyDescent="0.25">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row>
    <row r="183" spans="1:28" x14ac:dyDescent="0.25">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row>
    <row r="184" spans="1:28" x14ac:dyDescent="0.25">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row>
    <row r="185" spans="1:28" x14ac:dyDescent="0.25">
      <c r="A185" s="168"/>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row>
    <row r="186" spans="1:28" x14ac:dyDescent="0.25">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row>
    <row r="187" spans="1:28" x14ac:dyDescent="0.25">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row>
    <row r="188" spans="1:28" x14ac:dyDescent="0.25">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row>
    <row r="189" spans="1:28" x14ac:dyDescent="0.25">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row>
    <row r="190" spans="1:28" x14ac:dyDescent="0.25">
      <c r="A190" s="168"/>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c r="AA190" s="168"/>
      <c r="AB190" s="168"/>
    </row>
    <row r="191" spans="1:28" x14ac:dyDescent="0.25">
      <c r="A191" s="168"/>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row>
    <row r="192" spans="1:28" x14ac:dyDescent="0.25">
      <c r="A192" s="168"/>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c r="AA192" s="168"/>
      <c r="AB192" s="168"/>
    </row>
    <row r="193" spans="1:28" x14ac:dyDescent="0.25">
      <c r="A193" s="168"/>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c r="AA193" s="168"/>
      <c r="AB193" s="168"/>
    </row>
    <row r="194" spans="1:28" x14ac:dyDescent="0.25">
      <c r="A194" s="168"/>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168"/>
      <c r="X194" s="168"/>
      <c r="Y194" s="168"/>
      <c r="Z194" s="168"/>
      <c r="AA194" s="168"/>
      <c r="AB194" s="168"/>
    </row>
    <row r="195" spans="1:28" x14ac:dyDescent="0.25">
      <c r="A195" s="168"/>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row>
    <row r="196" spans="1:28" x14ac:dyDescent="0.25">
      <c r="A196" s="168"/>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c r="AA196" s="168"/>
      <c r="AB196" s="168"/>
    </row>
    <row r="197" spans="1:28" x14ac:dyDescent="0.25">
      <c r="A197" s="168"/>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row>
    <row r="198" spans="1:28" x14ac:dyDescent="0.25">
      <c r="A198" s="168"/>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168"/>
    </row>
    <row r="199" spans="1:28" x14ac:dyDescent="0.25">
      <c r="A199" s="168"/>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68"/>
      <c r="AB199" s="168"/>
    </row>
    <row r="200" spans="1:28" x14ac:dyDescent="0.25">
      <c r="A200" s="168"/>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c r="AA200" s="168"/>
      <c r="AB200" s="168"/>
    </row>
    <row r="201" spans="1:28" x14ac:dyDescent="0.25">
      <c r="A201" s="168"/>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row>
    <row r="202" spans="1:28" x14ac:dyDescent="0.25">
      <c r="A202" s="168"/>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row>
    <row r="203" spans="1:28" x14ac:dyDescent="0.25">
      <c r="A203" s="168"/>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row>
    <row r="204" spans="1:28" x14ac:dyDescent="0.25">
      <c r="A204" s="168"/>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68"/>
      <c r="AB204" s="168"/>
    </row>
    <row r="205" spans="1:28" x14ac:dyDescent="0.25">
      <c r="A205" s="168"/>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c r="AA205" s="168"/>
      <c r="AB205" s="168"/>
    </row>
    <row r="206" spans="1:28" x14ac:dyDescent="0.25">
      <c r="A206" s="168"/>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c r="AA206" s="168"/>
      <c r="AB206" s="168"/>
    </row>
    <row r="207" spans="1:28" x14ac:dyDescent="0.25">
      <c r="A207" s="168"/>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168"/>
      <c r="X207" s="168"/>
      <c r="Y207" s="168"/>
      <c r="Z207" s="168"/>
      <c r="AA207" s="168"/>
      <c r="AB207" s="168"/>
    </row>
    <row r="208" spans="1:28" x14ac:dyDescent="0.25">
      <c r="A208" s="168"/>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168"/>
      <c r="X208" s="168"/>
      <c r="Y208" s="168"/>
      <c r="Z208" s="168"/>
      <c r="AA208" s="168"/>
      <c r="AB208" s="168"/>
    </row>
    <row r="209" spans="1:28" x14ac:dyDescent="0.25">
      <c r="A209" s="168"/>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c r="AA209" s="168"/>
      <c r="AB209" s="168"/>
    </row>
    <row r="210" spans="1:28" x14ac:dyDescent="0.25">
      <c r="A210" s="168"/>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row>
    <row r="211" spans="1:28" x14ac:dyDescent="0.25">
      <c r="A211" s="168"/>
      <c r="B211" s="168"/>
      <c r="C211" s="168"/>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c r="AA211" s="168"/>
      <c r="AB211" s="168"/>
    </row>
    <row r="212" spans="1:28" x14ac:dyDescent="0.25">
      <c r="A212" s="168"/>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c r="AA212" s="168"/>
      <c r="AB212" s="168"/>
    </row>
    <row r="213" spans="1:28" x14ac:dyDescent="0.25">
      <c r="A213" s="168"/>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row>
    <row r="214" spans="1:28" x14ac:dyDescent="0.25">
      <c r="A214" s="168"/>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row>
    <row r="215" spans="1:28" x14ac:dyDescent="0.25">
      <c r="A215" s="168"/>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row>
    <row r="216" spans="1:28" x14ac:dyDescent="0.25">
      <c r="A216" s="168"/>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68"/>
      <c r="AB216" s="168"/>
    </row>
    <row r="217" spans="1:28" x14ac:dyDescent="0.25">
      <c r="A217" s="168"/>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row>
    <row r="218" spans="1:28" x14ac:dyDescent="0.25">
      <c r="A218" s="168"/>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row>
    <row r="219" spans="1:28" x14ac:dyDescent="0.25">
      <c r="A219" s="168"/>
      <c r="B219" s="168"/>
      <c r="C219" s="168"/>
      <c r="D219" s="168"/>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c r="AA219" s="168"/>
      <c r="AB219" s="168"/>
    </row>
    <row r="220" spans="1:28" x14ac:dyDescent="0.25">
      <c r="A220" s="168"/>
      <c r="B220" s="168"/>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c r="AA220" s="168"/>
      <c r="AB220" s="168"/>
    </row>
    <row r="221" spans="1:28" x14ac:dyDescent="0.25">
      <c r="A221" s="168"/>
      <c r="B221" s="168"/>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c r="AA221" s="168"/>
      <c r="AB221" s="168"/>
    </row>
    <row r="222" spans="1:28" x14ac:dyDescent="0.25">
      <c r="A222" s="168"/>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c r="AA222" s="168"/>
      <c r="AB222" s="168"/>
    </row>
    <row r="223" spans="1:28" x14ac:dyDescent="0.25">
      <c r="A223" s="168"/>
      <c r="B223" s="168"/>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c r="AA223" s="168"/>
      <c r="AB223" s="168"/>
    </row>
    <row r="224" spans="1:28" x14ac:dyDescent="0.25">
      <c r="A224" s="168"/>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c r="AA224" s="168"/>
      <c r="AB224" s="168"/>
    </row>
    <row r="225" spans="1:28" x14ac:dyDescent="0.25">
      <c r="A225" s="168"/>
      <c r="B225" s="168"/>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row>
    <row r="226" spans="1:28" x14ac:dyDescent="0.25">
      <c r="A226" s="168"/>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c r="AA226" s="168"/>
      <c r="AB226" s="168"/>
    </row>
    <row r="227" spans="1:28" x14ac:dyDescent="0.25">
      <c r="A227" s="168"/>
      <c r="B227" s="168"/>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row>
    <row r="228" spans="1:28" x14ac:dyDescent="0.25">
      <c r="A228" s="168"/>
      <c r="B228" s="168"/>
      <c r="C228" s="168"/>
      <c r="D228" s="168"/>
      <c r="E228" s="168"/>
      <c r="F228" s="168"/>
      <c r="G228" s="168"/>
      <c r="H228" s="168"/>
      <c r="I228" s="168"/>
      <c r="J228" s="168"/>
      <c r="K228" s="168"/>
      <c r="L228" s="168"/>
      <c r="M228" s="168"/>
      <c r="N228" s="168"/>
      <c r="O228" s="168"/>
      <c r="P228" s="168"/>
      <c r="Q228" s="168"/>
      <c r="R228" s="168"/>
      <c r="S228" s="168"/>
      <c r="T228" s="168"/>
      <c r="U228" s="168"/>
      <c r="V228" s="168"/>
      <c r="W228" s="168"/>
      <c r="X228" s="168"/>
      <c r="Y228" s="168"/>
      <c r="Z228" s="168"/>
      <c r="AA228" s="168"/>
      <c r="AB228" s="168"/>
    </row>
    <row r="229" spans="1:28" x14ac:dyDescent="0.25">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row>
    <row r="230" spans="1:28" x14ac:dyDescent="0.25">
      <c r="A230" s="168"/>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row>
    <row r="231" spans="1:28" x14ac:dyDescent="0.25">
      <c r="A231" s="168"/>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row>
    <row r="232" spans="1:28" x14ac:dyDescent="0.25">
      <c r="A232" s="168"/>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row>
    <row r="233" spans="1:28" x14ac:dyDescent="0.25">
      <c r="A233" s="168"/>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row>
    <row r="234" spans="1:28" x14ac:dyDescent="0.25">
      <c r="A234" s="168"/>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row>
    <row r="235" spans="1:28" x14ac:dyDescent="0.25">
      <c r="A235" s="168"/>
      <c r="B235" s="168"/>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8"/>
      <c r="AB235" s="168"/>
    </row>
    <row r="236" spans="1:28" x14ac:dyDescent="0.25">
      <c r="A236" s="168"/>
      <c r="B236" s="168"/>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row>
    <row r="237" spans="1:28" x14ac:dyDescent="0.25">
      <c r="A237" s="168"/>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row>
    <row r="238" spans="1:28" x14ac:dyDescent="0.25">
      <c r="A238" s="168"/>
      <c r="B238" s="168"/>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row>
    <row r="239" spans="1:28" x14ac:dyDescent="0.25">
      <c r="A239" s="168"/>
      <c r="B239" s="168"/>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c r="AA239" s="168"/>
      <c r="AB239" s="168"/>
    </row>
    <row r="240" spans="1:28" x14ac:dyDescent="0.25">
      <c r="A240" s="168"/>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row>
    <row r="241" spans="1:28" x14ac:dyDescent="0.25">
      <c r="A241" s="168"/>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c r="AA241" s="168"/>
      <c r="AB241" s="168"/>
    </row>
    <row r="242" spans="1:28" x14ac:dyDescent="0.25">
      <c r="A242" s="168"/>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c r="AA242" s="168"/>
      <c r="AB242" s="168"/>
    </row>
    <row r="243" spans="1:28" x14ac:dyDescent="0.25">
      <c r="A243" s="168"/>
      <c r="B243" s="168"/>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c r="AA243" s="168"/>
      <c r="AB243" s="168"/>
    </row>
    <row r="244" spans="1:28" x14ac:dyDescent="0.25">
      <c r="A244" s="168"/>
      <c r="B244" s="168"/>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c r="AA244" s="168"/>
      <c r="AB244" s="168"/>
    </row>
    <row r="245" spans="1:28" x14ac:dyDescent="0.25">
      <c r="A245" s="168"/>
      <c r="B245" s="168"/>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row>
    <row r="246" spans="1:28" x14ac:dyDescent="0.25">
      <c r="A246" s="168"/>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c r="AA246" s="168"/>
      <c r="AB246" s="168"/>
    </row>
    <row r="247" spans="1:28" x14ac:dyDescent="0.25">
      <c r="A247" s="168"/>
      <c r="B247" s="168"/>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row>
    <row r="248" spans="1:28" x14ac:dyDescent="0.25">
      <c r="A248" s="168"/>
      <c r="B248" s="168"/>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row>
    <row r="249" spans="1:28" x14ac:dyDescent="0.25">
      <c r="A249" s="168"/>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row>
    <row r="250" spans="1:28" x14ac:dyDescent="0.25">
      <c r="A250" s="168"/>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row>
    <row r="251" spans="1:28" x14ac:dyDescent="0.25">
      <c r="A251" s="168"/>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row>
    <row r="252" spans="1:28" x14ac:dyDescent="0.25">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row>
    <row r="253" spans="1:28" x14ac:dyDescent="0.25">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c r="AA253" s="168"/>
      <c r="AB253" s="168"/>
    </row>
    <row r="254" spans="1:28" x14ac:dyDescent="0.25">
      <c r="A254" s="168"/>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c r="AA254" s="168"/>
      <c r="AB254" s="168"/>
    </row>
    <row r="255" spans="1:28" x14ac:dyDescent="0.25">
      <c r="A255" s="168"/>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row>
    <row r="256" spans="1:28" x14ac:dyDescent="0.25">
      <c r="A256" s="168"/>
      <c r="B256" s="168"/>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c r="AA256" s="168"/>
      <c r="AB256" s="168"/>
    </row>
    <row r="257" spans="1:28" x14ac:dyDescent="0.25">
      <c r="A257" s="168"/>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row>
    <row r="258" spans="1:28" x14ac:dyDescent="0.25">
      <c r="A258" s="168"/>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row>
    <row r="259" spans="1:28" x14ac:dyDescent="0.25">
      <c r="A259" s="168"/>
      <c r="B259" s="168"/>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c r="AA259" s="168"/>
      <c r="AB259" s="168"/>
    </row>
    <row r="260" spans="1:28" x14ac:dyDescent="0.25">
      <c r="A260" s="168"/>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row>
    <row r="261" spans="1:28" x14ac:dyDescent="0.25">
      <c r="A261" s="168"/>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c r="AA261" s="168"/>
      <c r="AB261" s="168"/>
    </row>
    <row r="262" spans="1:28" x14ac:dyDescent="0.25">
      <c r="A262" s="168"/>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row>
    <row r="263" spans="1:28" x14ac:dyDescent="0.25">
      <c r="A263" s="168"/>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row>
    <row r="264" spans="1:28" x14ac:dyDescent="0.25">
      <c r="A264" s="168"/>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row>
    <row r="265" spans="1:28" x14ac:dyDescent="0.25">
      <c r="A265" s="168"/>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row>
    <row r="266" spans="1:28" x14ac:dyDescent="0.25">
      <c r="A266" s="168"/>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c r="AA266" s="168"/>
      <c r="AB266" s="168"/>
    </row>
    <row r="267" spans="1:28" x14ac:dyDescent="0.25">
      <c r="A267" s="168"/>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row>
    <row r="268" spans="1:28" x14ac:dyDescent="0.25">
      <c r="A268" s="168"/>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c r="AA268" s="168"/>
      <c r="AB268" s="168"/>
    </row>
    <row r="269" spans="1:28" x14ac:dyDescent="0.25">
      <c r="A269" s="168"/>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row>
    <row r="270" spans="1:28" x14ac:dyDescent="0.25">
      <c r="A270" s="168"/>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row>
    <row r="271" spans="1:28" x14ac:dyDescent="0.25">
      <c r="A271" s="168"/>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row>
    <row r="272" spans="1:28" x14ac:dyDescent="0.25">
      <c r="A272" s="168"/>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row>
    <row r="273" spans="1:28" x14ac:dyDescent="0.25">
      <c r="A273" s="168"/>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row>
    <row r="274" spans="1:28" x14ac:dyDescent="0.25">
      <c r="A274" s="168"/>
      <c r="B274" s="168"/>
      <c r="C274" s="168"/>
      <c r="D274" s="168"/>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c r="AA274" s="168"/>
      <c r="AB274" s="168"/>
    </row>
    <row r="275" spans="1:28" x14ac:dyDescent="0.25">
      <c r="A275" s="168"/>
      <c r="B275" s="168"/>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row>
    <row r="276" spans="1:28" x14ac:dyDescent="0.25">
      <c r="A276" s="168"/>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row>
    <row r="277" spans="1:28" x14ac:dyDescent="0.25">
      <c r="A277" s="168"/>
      <c r="B277" s="168"/>
      <c r="C277" s="168"/>
      <c r="D277" s="168"/>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c r="AA277" s="168"/>
      <c r="AB277" s="168"/>
    </row>
    <row r="278" spans="1:28" x14ac:dyDescent="0.25">
      <c r="A278" s="168"/>
      <c r="B278" s="168"/>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c r="AA278" s="168"/>
      <c r="AB278" s="168"/>
    </row>
    <row r="279" spans="1:28" x14ac:dyDescent="0.25">
      <c r="A279" s="168"/>
      <c r="B279" s="168"/>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row>
    <row r="280" spans="1:28" x14ac:dyDescent="0.25">
      <c r="A280" s="168"/>
      <c r="B280" s="168"/>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c r="AA280" s="168"/>
      <c r="AB280" s="168"/>
    </row>
    <row r="281" spans="1:28" x14ac:dyDescent="0.25">
      <c r="A281" s="168"/>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row>
    <row r="282" spans="1:28" x14ac:dyDescent="0.25">
      <c r="A282" s="168"/>
      <c r="B282" s="168"/>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c r="AA282" s="168"/>
      <c r="AB282" s="168"/>
    </row>
    <row r="283" spans="1:28" x14ac:dyDescent="0.25">
      <c r="A283" s="168"/>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row>
    <row r="284" spans="1:28" x14ac:dyDescent="0.25">
      <c r="A284" s="168"/>
      <c r="B284" s="168"/>
      <c r="C284" s="168"/>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c r="AA284" s="168"/>
      <c r="AB284" s="168"/>
    </row>
    <row r="285" spans="1:28" x14ac:dyDescent="0.25">
      <c r="A285" s="168"/>
      <c r="B285" s="168"/>
      <c r="C285" s="168"/>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c r="AA285" s="168"/>
      <c r="AB285" s="168"/>
    </row>
    <row r="286" spans="1:28" x14ac:dyDescent="0.25">
      <c r="A286" s="168"/>
      <c r="B286" s="168"/>
      <c r="C286" s="168"/>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c r="AA286" s="168"/>
      <c r="AB286" s="168"/>
    </row>
    <row r="287" spans="1:28" x14ac:dyDescent="0.25">
      <c r="A287" s="168"/>
      <c r="B287" s="168"/>
      <c r="C287" s="168"/>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168"/>
    </row>
    <row r="288" spans="1:28" x14ac:dyDescent="0.25">
      <c r="A288" s="168"/>
      <c r="B288" s="168"/>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row>
    <row r="289" spans="1:28" x14ac:dyDescent="0.25">
      <c r="A289" s="168"/>
      <c r="B289" s="168"/>
      <c r="C289" s="168"/>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c r="AA289" s="168"/>
      <c r="AB289" s="168"/>
    </row>
    <row r="290" spans="1:28" x14ac:dyDescent="0.25">
      <c r="A290" s="168"/>
      <c r="B290" s="168"/>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c r="AA290" s="168"/>
      <c r="AB290" s="168"/>
    </row>
    <row r="291" spans="1:28" x14ac:dyDescent="0.25">
      <c r="A291" s="168"/>
      <c r="B291" s="168"/>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c r="AA291" s="168"/>
      <c r="AB291" s="168"/>
    </row>
    <row r="292" spans="1:28" x14ac:dyDescent="0.25">
      <c r="A292" s="168"/>
      <c r="B292" s="168"/>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c r="AA292" s="168"/>
      <c r="AB292" s="168"/>
    </row>
    <row r="293" spans="1:28" x14ac:dyDescent="0.25">
      <c r="A293" s="168"/>
      <c r="B293" s="168"/>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c r="AA293" s="168"/>
      <c r="AB293" s="168"/>
    </row>
    <row r="294" spans="1:28" x14ac:dyDescent="0.25">
      <c r="A294" s="168"/>
      <c r="B294" s="168"/>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c r="AA294" s="168"/>
      <c r="AB294" s="168"/>
    </row>
    <row r="295" spans="1:28" x14ac:dyDescent="0.25">
      <c r="A295" s="168"/>
      <c r="B295" s="168"/>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8"/>
    </row>
    <row r="296" spans="1:28" x14ac:dyDescent="0.25">
      <c r="A296" s="168"/>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c r="AA296" s="168"/>
      <c r="AB296" s="168"/>
    </row>
    <row r="297" spans="1:28" x14ac:dyDescent="0.25">
      <c r="A297" s="168"/>
      <c r="B297" s="168"/>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c r="AA297" s="168"/>
      <c r="AB297" s="168"/>
    </row>
    <row r="298" spans="1:28" x14ac:dyDescent="0.25">
      <c r="A298" s="168"/>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c r="AA298" s="168"/>
      <c r="AB298" s="168"/>
    </row>
    <row r="299" spans="1:28" x14ac:dyDescent="0.25">
      <c r="A299" s="168"/>
      <c r="B299" s="168"/>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c r="AA299" s="168"/>
      <c r="AB299" s="168"/>
    </row>
    <row r="300" spans="1:28" x14ac:dyDescent="0.25">
      <c r="A300" s="168"/>
      <c r="B300" s="168"/>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row>
    <row r="301" spans="1:28" x14ac:dyDescent="0.25">
      <c r="A301" s="168"/>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c r="AA301" s="168"/>
      <c r="AB301" s="168"/>
    </row>
    <row r="302" spans="1:28" x14ac:dyDescent="0.25">
      <c r="A302" s="168"/>
      <c r="B302" s="168"/>
      <c r="C302" s="168"/>
      <c r="D302" s="168"/>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c r="AA302" s="168"/>
      <c r="AB302" s="168"/>
    </row>
    <row r="303" spans="1:28" x14ac:dyDescent="0.25">
      <c r="A303" s="168"/>
      <c r="B303" s="168"/>
      <c r="C303" s="168"/>
      <c r="D303" s="168"/>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c r="AA303" s="168"/>
      <c r="AB303" s="168"/>
    </row>
    <row r="304" spans="1:28" x14ac:dyDescent="0.25">
      <c r="A304" s="168"/>
      <c r="B304" s="168"/>
      <c r="C304" s="168"/>
      <c r="D304" s="168"/>
      <c r="E304" s="168"/>
      <c r="F304" s="168"/>
      <c r="G304" s="168"/>
      <c r="H304" s="168"/>
      <c r="I304" s="168"/>
      <c r="J304" s="168"/>
      <c r="K304" s="168"/>
      <c r="L304" s="168"/>
      <c r="M304" s="168"/>
      <c r="N304" s="168"/>
      <c r="O304" s="168"/>
      <c r="P304" s="168"/>
      <c r="Q304" s="168"/>
      <c r="R304" s="168"/>
      <c r="S304" s="168"/>
      <c r="T304" s="168"/>
      <c r="U304" s="168"/>
      <c r="V304" s="168"/>
      <c r="W304" s="168"/>
      <c r="X304" s="168"/>
      <c r="Y304" s="168"/>
      <c r="Z304" s="168"/>
      <c r="AA304" s="168"/>
      <c r="AB304" s="168"/>
    </row>
    <row r="305" spans="1:28" x14ac:dyDescent="0.25">
      <c r="A305" s="168"/>
      <c r="B305" s="168"/>
      <c r="C305" s="168"/>
      <c r="D305" s="168"/>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c r="AA305" s="168"/>
      <c r="AB305" s="168"/>
    </row>
    <row r="306" spans="1:28" x14ac:dyDescent="0.25">
      <c r="A306" s="168"/>
      <c r="B306" s="168"/>
      <c r="C306" s="168"/>
      <c r="D306" s="168"/>
      <c r="E306" s="168"/>
      <c r="F306" s="168"/>
      <c r="G306" s="168"/>
      <c r="H306" s="168"/>
      <c r="I306" s="168"/>
      <c r="J306" s="168"/>
      <c r="K306" s="168"/>
      <c r="L306" s="168"/>
      <c r="M306" s="168"/>
      <c r="N306" s="168"/>
      <c r="O306" s="168"/>
      <c r="P306" s="168"/>
      <c r="Q306" s="168"/>
      <c r="R306" s="168"/>
      <c r="S306" s="168"/>
      <c r="T306" s="168"/>
      <c r="U306" s="168"/>
      <c r="V306" s="168"/>
      <c r="W306" s="168"/>
      <c r="X306" s="168"/>
      <c r="Y306" s="168"/>
      <c r="Z306" s="168"/>
      <c r="AA306" s="168"/>
      <c r="AB306" s="168"/>
    </row>
    <row r="307" spans="1:28" x14ac:dyDescent="0.25">
      <c r="A307" s="168"/>
      <c r="B307" s="168"/>
      <c r="C307" s="168"/>
      <c r="D307" s="168"/>
      <c r="E307" s="168"/>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row>
    <row r="308" spans="1:28" x14ac:dyDescent="0.25">
      <c r="A308" s="168"/>
      <c r="B308" s="168"/>
      <c r="C308" s="168"/>
      <c r="D308" s="168"/>
      <c r="E308" s="168"/>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row>
    <row r="309" spans="1:28" x14ac:dyDescent="0.25">
      <c r="A309" s="168"/>
      <c r="B309" s="168"/>
      <c r="C309" s="168"/>
      <c r="D309" s="168"/>
      <c r="E309" s="168"/>
      <c r="F309" s="168"/>
      <c r="G309" s="168"/>
      <c r="H309" s="168"/>
      <c r="I309" s="168"/>
      <c r="J309" s="168"/>
      <c r="K309" s="168"/>
      <c r="L309" s="168"/>
      <c r="M309" s="168"/>
      <c r="N309" s="168"/>
      <c r="O309" s="168"/>
      <c r="P309" s="168"/>
      <c r="Q309" s="168"/>
      <c r="R309" s="168"/>
      <c r="S309" s="168"/>
      <c r="T309" s="168"/>
      <c r="U309" s="168"/>
      <c r="V309" s="168"/>
      <c r="W309" s="168"/>
      <c r="X309" s="168"/>
      <c r="Y309" s="168"/>
      <c r="Z309" s="168"/>
      <c r="AA309" s="168"/>
      <c r="AB309" s="168"/>
    </row>
    <row r="310" spans="1:28" x14ac:dyDescent="0.25">
      <c r="A310" s="168"/>
      <c r="B310" s="168"/>
      <c r="C310" s="168"/>
      <c r="D310" s="168"/>
      <c r="E310" s="168"/>
      <c r="F310" s="168"/>
      <c r="G310" s="168"/>
      <c r="H310" s="168"/>
      <c r="I310" s="168"/>
      <c r="J310" s="168"/>
      <c r="K310" s="168"/>
      <c r="L310" s="168"/>
      <c r="M310" s="168"/>
      <c r="N310" s="168"/>
      <c r="O310" s="168"/>
      <c r="P310" s="168"/>
      <c r="Q310" s="168"/>
      <c r="R310" s="168"/>
      <c r="S310" s="168"/>
      <c r="T310" s="168"/>
      <c r="U310" s="168"/>
      <c r="V310" s="168"/>
      <c r="W310" s="168"/>
      <c r="X310" s="168"/>
      <c r="Y310" s="168"/>
      <c r="Z310" s="168"/>
      <c r="AA310" s="168"/>
      <c r="AB310" s="168"/>
    </row>
    <row r="311" spans="1:28" x14ac:dyDescent="0.25">
      <c r="A311" s="168"/>
      <c r="B311" s="168"/>
      <c r="C311" s="168"/>
      <c r="D311" s="168"/>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c r="AA311" s="168"/>
      <c r="AB311" s="168"/>
    </row>
    <row r="312" spans="1:28" x14ac:dyDescent="0.25">
      <c r="A312" s="168"/>
      <c r="B312" s="168"/>
      <c r="C312" s="168"/>
      <c r="D312" s="168"/>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c r="AA312" s="168"/>
      <c r="AB312" s="168"/>
    </row>
    <row r="313" spans="1:28" x14ac:dyDescent="0.25">
      <c r="A313" s="168"/>
      <c r="B313" s="168"/>
      <c r="C313" s="168"/>
      <c r="D313" s="168"/>
      <c r="E313" s="168"/>
      <c r="F313" s="168"/>
      <c r="G313" s="168"/>
      <c r="H313" s="168"/>
      <c r="I313" s="168"/>
      <c r="J313" s="168"/>
      <c r="K313" s="168"/>
      <c r="L313" s="168"/>
      <c r="M313" s="168"/>
      <c r="N313" s="168"/>
      <c r="O313" s="168"/>
      <c r="P313" s="168"/>
      <c r="Q313" s="168"/>
      <c r="R313" s="168"/>
      <c r="S313" s="168"/>
      <c r="T313" s="168"/>
      <c r="U313" s="168"/>
      <c r="V313" s="168"/>
      <c r="W313" s="168"/>
      <c r="X313" s="168"/>
      <c r="Y313" s="168"/>
      <c r="Z313" s="168"/>
      <c r="AA313" s="168"/>
      <c r="AB313" s="168"/>
    </row>
    <row r="314" spans="1:28" x14ac:dyDescent="0.25">
      <c r="A314" s="168"/>
      <c r="B314" s="168"/>
      <c r="C314" s="168"/>
      <c r="D314" s="168"/>
      <c r="E314" s="168"/>
      <c r="F314" s="168"/>
      <c r="G314" s="168"/>
      <c r="H314" s="168"/>
      <c r="I314" s="168"/>
      <c r="J314" s="168"/>
      <c r="K314" s="168"/>
      <c r="L314" s="168"/>
      <c r="M314" s="168"/>
      <c r="N314" s="168"/>
      <c r="O314" s="168"/>
      <c r="P314" s="168"/>
      <c r="Q314" s="168"/>
      <c r="R314" s="168"/>
      <c r="S314" s="168"/>
      <c r="T314" s="168"/>
      <c r="U314" s="168"/>
      <c r="V314" s="168"/>
      <c r="W314" s="168"/>
      <c r="X314" s="168"/>
      <c r="Y314" s="168"/>
      <c r="Z314" s="168"/>
      <c r="AA314" s="168"/>
      <c r="AB314" s="168"/>
    </row>
    <row r="315" spans="1:28" x14ac:dyDescent="0.25">
      <c r="A315" s="168"/>
      <c r="B315" s="168"/>
      <c r="C315" s="168"/>
      <c r="D315" s="168"/>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c r="AA315" s="168"/>
      <c r="AB315" s="168"/>
    </row>
    <row r="316" spans="1:28" x14ac:dyDescent="0.25">
      <c r="A316" s="168"/>
      <c r="B316" s="168"/>
      <c r="C316" s="168"/>
      <c r="D316" s="168"/>
      <c r="E316" s="168"/>
      <c r="F316" s="168"/>
      <c r="G316" s="168"/>
      <c r="H316" s="168"/>
      <c r="I316" s="168"/>
      <c r="J316" s="168"/>
      <c r="K316" s="168"/>
      <c r="L316" s="168"/>
      <c r="M316" s="168"/>
      <c r="N316" s="168"/>
      <c r="O316" s="168"/>
      <c r="P316" s="168"/>
      <c r="Q316" s="168"/>
      <c r="R316" s="168"/>
      <c r="S316" s="168"/>
      <c r="T316" s="168"/>
      <c r="U316" s="168"/>
      <c r="V316" s="168"/>
      <c r="W316" s="168"/>
      <c r="X316" s="168"/>
      <c r="Y316" s="168"/>
      <c r="Z316" s="168"/>
      <c r="AA316" s="168"/>
      <c r="AB316" s="168"/>
    </row>
    <row r="317" spans="1:28" x14ac:dyDescent="0.25">
      <c r="A317" s="168"/>
      <c r="B317" s="168"/>
      <c r="C317" s="168"/>
      <c r="D317" s="168"/>
      <c r="E317" s="168"/>
      <c r="F317" s="168"/>
      <c r="G317" s="168"/>
      <c r="H317" s="168"/>
      <c r="I317" s="168"/>
      <c r="J317" s="168"/>
      <c r="K317" s="168"/>
      <c r="L317" s="168"/>
      <c r="M317" s="168"/>
      <c r="N317" s="168"/>
      <c r="O317" s="168"/>
      <c r="P317" s="168"/>
      <c r="Q317" s="168"/>
      <c r="R317" s="168"/>
      <c r="S317" s="168"/>
      <c r="T317" s="168"/>
      <c r="U317" s="168"/>
      <c r="V317" s="168"/>
      <c r="W317" s="168"/>
      <c r="X317" s="168"/>
      <c r="Y317" s="168"/>
      <c r="Z317" s="168"/>
      <c r="AA317" s="168"/>
      <c r="AB317" s="168"/>
    </row>
    <row r="318" spans="1:28" x14ac:dyDescent="0.25">
      <c r="A318" s="168"/>
      <c r="B318" s="168"/>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c r="Z318" s="168"/>
      <c r="AA318" s="168"/>
      <c r="AB318" s="168"/>
    </row>
    <row r="319" spans="1:28" x14ac:dyDescent="0.25">
      <c r="A319" s="168"/>
      <c r="B319" s="168"/>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c r="AA319" s="168"/>
      <c r="AB319" s="168"/>
    </row>
    <row r="320" spans="1:28" x14ac:dyDescent="0.25">
      <c r="A320" s="168"/>
      <c r="B320" s="168"/>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c r="AA320" s="168"/>
      <c r="AB320" s="168"/>
    </row>
    <row r="321" spans="1:28" x14ac:dyDescent="0.25">
      <c r="A321" s="168"/>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row>
    <row r="322" spans="1:28" x14ac:dyDescent="0.25">
      <c r="A322" s="168"/>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c r="AA322" s="168"/>
      <c r="AB322" s="168"/>
    </row>
    <row r="323" spans="1:28" x14ac:dyDescent="0.25">
      <c r="A323" s="168"/>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c r="AA323" s="168"/>
      <c r="AB323" s="168"/>
    </row>
    <row r="324" spans="1:28" x14ac:dyDescent="0.25">
      <c r="A324" s="168"/>
      <c r="B324" s="168"/>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c r="AA324" s="168"/>
      <c r="AB324" s="168"/>
    </row>
    <row r="325" spans="1:28" x14ac:dyDescent="0.25">
      <c r="A325" s="168"/>
      <c r="B325" s="168"/>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c r="AA325" s="168"/>
      <c r="AB325" s="168"/>
    </row>
    <row r="326" spans="1:28" x14ac:dyDescent="0.25">
      <c r="A326" s="168"/>
      <c r="B326" s="168"/>
      <c r="C326" s="168"/>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c r="AA326" s="168"/>
      <c r="AB326" s="168"/>
    </row>
    <row r="327" spans="1:28" x14ac:dyDescent="0.25">
      <c r="A327" s="168"/>
      <c r="B327" s="168"/>
      <c r="C327" s="168"/>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c r="AA327" s="168"/>
      <c r="AB327" s="168"/>
    </row>
    <row r="328" spans="1:28" x14ac:dyDescent="0.25">
      <c r="A328" s="168"/>
      <c r="B328" s="168"/>
      <c r="C328" s="168"/>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c r="AA328" s="168"/>
      <c r="AB328" s="168"/>
    </row>
    <row r="329" spans="1:28" x14ac:dyDescent="0.25">
      <c r="A329" s="168"/>
      <c r="B329" s="168"/>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c r="AA329" s="168"/>
      <c r="AB329" s="168"/>
    </row>
    <row r="330" spans="1:28" x14ac:dyDescent="0.25">
      <c r="A330" s="168"/>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A330" s="168"/>
      <c r="AB330" s="168"/>
    </row>
    <row r="331" spans="1:28" x14ac:dyDescent="0.25">
      <c r="A331" s="168"/>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A331" s="168"/>
      <c r="AB331" s="168"/>
    </row>
    <row r="332" spans="1:28" x14ac:dyDescent="0.25">
      <c r="A332" s="168"/>
      <c r="B332" s="168"/>
      <c r="C332" s="168"/>
      <c r="D332" s="168"/>
      <c r="E332" s="168"/>
      <c r="F332" s="168"/>
      <c r="G332" s="168"/>
      <c r="H332" s="168"/>
      <c r="I332" s="168"/>
      <c r="J332" s="168"/>
      <c r="K332" s="168"/>
      <c r="L332" s="168"/>
      <c r="M332" s="168"/>
      <c r="N332" s="168"/>
      <c r="O332" s="168"/>
      <c r="P332" s="168"/>
      <c r="Q332" s="168"/>
      <c r="R332" s="168"/>
      <c r="S332" s="168"/>
      <c r="T332" s="168"/>
      <c r="U332" s="168"/>
      <c r="V332" s="168"/>
      <c r="W332" s="168"/>
      <c r="X332" s="168"/>
      <c r="Y332" s="168"/>
      <c r="Z332" s="168"/>
      <c r="AA332" s="168"/>
      <c r="AB332" s="168"/>
    </row>
    <row r="333" spans="1:28" x14ac:dyDescent="0.25">
      <c r="A333" s="168"/>
      <c r="B333" s="168"/>
      <c r="C333" s="168"/>
      <c r="D333" s="168"/>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c r="AA333" s="168"/>
      <c r="AB333" s="168"/>
    </row>
    <row r="334" spans="1:28" x14ac:dyDescent="0.25">
      <c r="A334" s="168"/>
      <c r="B334" s="168"/>
      <c r="C334" s="168"/>
      <c r="D334" s="168"/>
      <c r="E334" s="168"/>
      <c r="F334" s="168"/>
      <c r="G334" s="168"/>
      <c r="H334" s="168"/>
      <c r="I334" s="168"/>
      <c r="J334" s="168"/>
      <c r="K334" s="168"/>
      <c r="L334" s="168"/>
      <c r="M334" s="168"/>
      <c r="N334" s="168"/>
      <c r="O334" s="168"/>
      <c r="P334" s="168"/>
      <c r="Q334" s="168"/>
      <c r="R334" s="168"/>
      <c r="S334" s="168"/>
      <c r="T334" s="168"/>
      <c r="U334" s="168"/>
      <c r="V334" s="168"/>
      <c r="W334" s="168"/>
      <c r="X334" s="168"/>
      <c r="Y334" s="168"/>
      <c r="Z334" s="168"/>
      <c r="AA334" s="168"/>
      <c r="AB334" s="168"/>
    </row>
    <row r="335" spans="1:28" x14ac:dyDescent="0.25">
      <c r="A335" s="168"/>
      <c r="B335" s="168"/>
      <c r="C335" s="168"/>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c r="AA335" s="168"/>
      <c r="AB335" s="168"/>
    </row>
    <row r="336" spans="1:28" x14ac:dyDescent="0.25">
      <c r="A336" s="168"/>
      <c r="B336" s="168"/>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c r="AA336" s="168"/>
      <c r="AB336" s="168"/>
    </row>
    <row r="337" spans="1:28" x14ac:dyDescent="0.25">
      <c r="A337" s="168"/>
      <c r="B337" s="168"/>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c r="AA337" s="168"/>
      <c r="AB337" s="168"/>
    </row>
    <row r="338" spans="1:28" x14ac:dyDescent="0.25">
      <c r="A338" s="168"/>
      <c r="B338" s="168"/>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c r="AA338" s="168"/>
      <c r="AB338" s="168"/>
    </row>
    <row r="339" spans="1:28" x14ac:dyDescent="0.25">
      <c r="A339" s="168"/>
      <c r="B339" s="168"/>
      <c r="C339" s="168"/>
      <c r="D339" s="168"/>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c r="AA339" s="168"/>
      <c r="AB339" s="168"/>
    </row>
    <row r="340" spans="1:28" x14ac:dyDescent="0.25">
      <c r="A340" s="168"/>
      <c r="B340" s="168"/>
      <c r="C340" s="168"/>
      <c r="D340" s="168"/>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c r="AA340" s="168"/>
      <c r="AB340" s="168"/>
    </row>
    <row r="341" spans="1:28" x14ac:dyDescent="0.25">
      <c r="A341" s="168"/>
      <c r="B341" s="168"/>
      <c r="C341" s="168"/>
      <c r="D341" s="168"/>
      <c r="E341" s="168"/>
      <c r="F341" s="168"/>
      <c r="G341" s="168"/>
      <c r="H341" s="168"/>
      <c r="I341" s="168"/>
      <c r="J341" s="168"/>
      <c r="K341" s="168"/>
      <c r="L341" s="168"/>
      <c r="M341" s="168"/>
      <c r="N341" s="168"/>
      <c r="O341" s="168"/>
      <c r="P341" s="168"/>
      <c r="Q341" s="168"/>
      <c r="R341" s="168"/>
      <c r="S341" s="168"/>
      <c r="T341" s="168"/>
      <c r="U341" s="168"/>
      <c r="V341" s="168"/>
      <c r="W341" s="168"/>
      <c r="X341" s="168"/>
      <c r="Y341" s="168"/>
      <c r="Z341" s="168"/>
      <c r="AA341" s="168"/>
      <c r="AB341" s="168"/>
    </row>
    <row r="342" spans="1:28" x14ac:dyDescent="0.25">
      <c r="A342" s="168"/>
      <c r="B342" s="168"/>
      <c r="C342" s="168"/>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c r="AA342" s="168"/>
      <c r="AB342" s="168"/>
    </row>
    <row r="343" spans="1:28" x14ac:dyDescent="0.25">
      <c r="A343" s="168"/>
      <c r="B343" s="168"/>
      <c r="C343" s="168"/>
      <c r="D343" s="168"/>
      <c r="E343" s="168"/>
      <c r="F343" s="168"/>
      <c r="G343" s="168"/>
      <c r="H343" s="168"/>
      <c r="I343" s="168"/>
      <c r="J343" s="168"/>
      <c r="K343" s="168"/>
      <c r="L343" s="168"/>
      <c r="M343" s="168"/>
      <c r="N343" s="168"/>
      <c r="O343" s="168"/>
      <c r="P343" s="168"/>
      <c r="Q343" s="168"/>
      <c r="R343" s="168"/>
      <c r="S343" s="168"/>
      <c r="T343" s="168"/>
      <c r="U343" s="168"/>
      <c r="V343" s="168"/>
      <c r="W343" s="168"/>
      <c r="X343" s="168"/>
      <c r="Y343" s="168"/>
      <c r="Z343" s="168"/>
      <c r="AA343" s="168"/>
      <c r="AB343" s="168"/>
    </row>
    <row r="344" spans="1:28" x14ac:dyDescent="0.25">
      <c r="A344" s="168"/>
      <c r="B344" s="168"/>
      <c r="C344" s="168"/>
      <c r="D344" s="168"/>
      <c r="E344" s="168"/>
      <c r="F344" s="168"/>
      <c r="G344" s="168"/>
      <c r="H344" s="168"/>
      <c r="I344" s="168"/>
      <c r="J344" s="168"/>
      <c r="K344" s="168"/>
      <c r="L344" s="168"/>
      <c r="M344" s="168"/>
      <c r="N344" s="168"/>
      <c r="O344" s="168"/>
      <c r="P344" s="168"/>
      <c r="Q344" s="168"/>
      <c r="R344" s="168"/>
      <c r="S344" s="168"/>
      <c r="T344" s="168"/>
      <c r="U344" s="168"/>
      <c r="V344" s="168"/>
      <c r="W344" s="168"/>
      <c r="X344" s="168"/>
      <c r="Y344" s="168"/>
      <c r="Z344" s="168"/>
      <c r="AA344" s="168"/>
      <c r="AB344" s="168"/>
    </row>
    <row r="345" spans="1:28" x14ac:dyDescent="0.25">
      <c r="A345" s="168"/>
      <c r="B345" s="168"/>
      <c r="C345" s="168"/>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c r="AA345" s="168"/>
      <c r="AB345" s="168"/>
    </row>
    <row r="346" spans="1:28" x14ac:dyDescent="0.25">
      <c r="A346" s="168"/>
      <c r="B346" s="168"/>
      <c r="C346" s="168"/>
      <c r="D346" s="168"/>
      <c r="E346" s="168"/>
      <c r="F346" s="168"/>
      <c r="G346" s="168"/>
      <c r="H346" s="168"/>
      <c r="I346" s="168"/>
      <c r="J346" s="168"/>
      <c r="K346" s="168"/>
      <c r="L346" s="168"/>
      <c r="M346" s="168"/>
      <c r="N346" s="168"/>
      <c r="O346" s="168"/>
      <c r="P346" s="168"/>
      <c r="Q346" s="168"/>
      <c r="R346" s="168"/>
      <c r="S346" s="168"/>
      <c r="T346" s="168"/>
      <c r="U346" s="168"/>
      <c r="V346" s="168"/>
      <c r="W346" s="168"/>
      <c r="X346" s="168"/>
      <c r="Y346" s="168"/>
      <c r="Z346" s="168"/>
      <c r="AA346" s="168"/>
      <c r="AB346" s="168"/>
    </row>
    <row r="347" spans="1:28" x14ac:dyDescent="0.25">
      <c r="A347" s="168"/>
      <c r="B347" s="168"/>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c r="AA347" s="168"/>
      <c r="AB347" s="168"/>
    </row>
    <row r="348" spans="1:28" x14ac:dyDescent="0.25">
      <c r="A348" s="168"/>
      <c r="B348" s="168"/>
      <c r="C348" s="168"/>
      <c r="D348" s="168"/>
      <c r="E348" s="168"/>
      <c r="F348" s="168"/>
      <c r="G348" s="168"/>
      <c r="H348" s="168"/>
      <c r="I348" s="168"/>
      <c r="J348" s="168"/>
      <c r="K348" s="168"/>
      <c r="L348" s="168"/>
      <c r="M348" s="168"/>
      <c r="N348" s="168"/>
      <c r="O348" s="168"/>
      <c r="P348" s="168"/>
      <c r="Q348" s="168"/>
      <c r="R348" s="168"/>
      <c r="S348" s="168"/>
      <c r="T348" s="168"/>
      <c r="U348" s="168"/>
      <c r="V348" s="168"/>
      <c r="W348" s="168"/>
      <c r="X348" s="168"/>
      <c r="Y348" s="168"/>
      <c r="Z348" s="168"/>
      <c r="AA348" s="168"/>
      <c r="AB348" s="168"/>
    </row>
    <row r="349" spans="1:28" x14ac:dyDescent="0.25">
      <c r="A349" s="168"/>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c r="AA349" s="168"/>
      <c r="AB349" s="168"/>
    </row>
    <row r="350" spans="1:28" x14ac:dyDescent="0.25">
      <c r="A350" s="168"/>
      <c r="B350" s="168"/>
      <c r="C350" s="168"/>
      <c r="D350" s="168"/>
      <c r="E350" s="168"/>
      <c r="F350" s="168"/>
      <c r="G350" s="168"/>
      <c r="H350" s="168"/>
      <c r="I350" s="168"/>
      <c r="J350" s="168"/>
      <c r="K350" s="168"/>
      <c r="L350" s="168"/>
      <c r="M350" s="168"/>
      <c r="N350" s="168"/>
      <c r="O350" s="168"/>
      <c r="P350" s="168"/>
      <c r="Q350" s="168"/>
      <c r="R350" s="168"/>
      <c r="S350" s="168"/>
      <c r="T350" s="168"/>
      <c r="U350" s="168"/>
      <c r="V350" s="168"/>
      <c r="W350" s="168"/>
      <c r="X350" s="168"/>
      <c r="Y350" s="168"/>
      <c r="Z350" s="168"/>
      <c r="AA350" s="168"/>
      <c r="AB350" s="168"/>
    </row>
    <row r="351" spans="1:28" x14ac:dyDescent="0.25">
      <c r="A351" s="168"/>
      <c r="B351" s="168"/>
      <c r="C351" s="168"/>
      <c r="D351" s="168"/>
      <c r="E351" s="168"/>
      <c r="F351" s="168"/>
      <c r="G351" s="168"/>
      <c r="H351" s="168"/>
      <c r="I351" s="168"/>
      <c r="J351" s="168"/>
      <c r="K351" s="168"/>
      <c r="L351" s="168"/>
      <c r="M351" s="168"/>
      <c r="N351" s="168"/>
      <c r="O351" s="168"/>
      <c r="P351" s="168"/>
      <c r="Q351" s="168"/>
      <c r="R351" s="168"/>
      <c r="S351" s="168"/>
      <c r="T351" s="168"/>
      <c r="U351" s="168"/>
      <c r="V351" s="168"/>
      <c r="W351" s="168"/>
      <c r="X351" s="168"/>
      <c r="Y351" s="168"/>
      <c r="Z351" s="168"/>
      <c r="AA351" s="168"/>
      <c r="AB351" s="168"/>
    </row>
    <row r="352" spans="1:28" x14ac:dyDescent="0.25">
      <c r="A352" s="168"/>
      <c r="B352" s="168"/>
      <c r="C352" s="168"/>
      <c r="D352" s="168"/>
      <c r="E352" s="168"/>
      <c r="F352" s="168"/>
      <c r="G352" s="168"/>
      <c r="H352" s="168"/>
      <c r="I352" s="168"/>
      <c r="J352" s="168"/>
      <c r="K352" s="168"/>
      <c r="L352" s="168"/>
      <c r="M352" s="168"/>
      <c r="N352" s="168"/>
      <c r="O352" s="168"/>
      <c r="P352" s="168"/>
      <c r="Q352" s="168"/>
      <c r="R352" s="168"/>
      <c r="S352" s="168"/>
      <c r="T352" s="168"/>
      <c r="U352" s="168"/>
      <c r="V352" s="168"/>
      <c r="W352" s="168"/>
      <c r="X352" s="168"/>
      <c r="Y352" s="168"/>
      <c r="Z352" s="168"/>
      <c r="AA352" s="168"/>
      <c r="AB352" s="168"/>
    </row>
    <row r="353" spans="1:28" x14ac:dyDescent="0.25">
      <c r="A353" s="168"/>
      <c r="B353" s="168"/>
      <c r="C353" s="168"/>
      <c r="D353" s="168"/>
      <c r="E353" s="168"/>
      <c r="F353" s="168"/>
      <c r="G353" s="168"/>
      <c r="H353" s="168"/>
      <c r="I353" s="168"/>
      <c r="J353" s="168"/>
      <c r="K353" s="168"/>
      <c r="L353" s="168"/>
      <c r="M353" s="168"/>
      <c r="N353" s="168"/>
      <c r="O353" s="168"/>
      <c r="P353" s="168"/>
      <c r="Q353" s="168"/>
      <c r="R353" s="168"/>
      <c r="S353" s="168"/>
      <c r="T353" s="168"/>
      <c r="U353" s="168"/>
      <c r="V353" s="168"/>
      <c r="W353" s="168"/>
      <c r="X353" s="168"/>
      <c r="Y353" s="168"/>
      <c r="Z353" s="168"/>
      <c r="AA353" s="168"/>
      <c r="AB353" s="168"/>
    </row>
    <row r="354" spans="1:28" x14ac:dyDescent="0.25">
      <c r="A354" s="168"/>
      <c r="B354" s="168"/>
      <c r="C354" s="168"/>
      <c r="D354" s="168"/>
      <c r="E354" s="168"/>
      <c r="F354" s="168"/>
      <c r="G354" s="168"/>
      <c r="H354" s="168"/>
      <c r="I354" s="168"/>
      <c r="J354" s="168"/>
      <c r="K354" s="168"/>
      <c r="L354" s="168"/>
      <c r="M354" s="168"/>
      <c r="N354" s="168"/>
      <c r="O354" s="168"/>
      <c r="P354" s="168"/>
      <c r="Q354" s="168"/>
      <c r="R354" s="168"/>
      <c r="S354" s="168"/>
      <c r="T354" s="168"/>
      <c r="U354" s="168"/>
      <c r="V354" s="168"/>
      <c r="W354" s="168"/>
      <c r="X354" s="168"/>
      <c r="Y354" s="168"/>
      <c r="Z354" s="168"/>
      <c r="AA354" s="168"/>
      <c r="AB354" s="168"/>
    </row>
    <row r="355" spans="1:28" x14ac:dyDescent="0.25">
      <c r="A355" s="168"/>
      <c r="B355" s="168"/>
      <c r="C355" s="168"/>
      <c r="D355" s="168"/>
      <c r="E355" s="168"/>
      <c r="F355" s="168"/>
      <c r="G355" s="168"/>
      <c r="H355" s="168"/>
      <c r="I355" s="168"/>
      <c r="J355" s="168"/>
      <c r="K355" s="168"/>
      <c r="L355" s="168"/>
      <c r="M355" s="168"/>
      <c r="N355" s="168"/>
      <c r="O355" s="168"/>
      <c r="P355" s="168"/>
      <c r="Q355" s="168"/>
      <c r="R355" s="168"/>
      <c r="S355" s="168"/>
      <c r="T355" s="168"/>
      <c r="U355" s="168"/>
      <c r="V355" s="168"/>
      <c r="W355" s="168"/>
      <c r="X355" s="168"/>
      <c r="Y355" s="168"/>
      <c r="Z355" s="168"/>
      <c r="AA355" s="168"/>
      <c r="AB355" s="168"/>
    </row>
    <row r="356" spans="1:28" x14ac:dyDescent="0.25">
      <c r="A356" s="168"/>
      <c r="B356" s="168"/>
      <c r="C356" s="168"/>
      <c r="D356" s="168"/>
      <c r="E356" s="168"/>
      <c r="F356" s="168"/>
      <c r="G356" s="168"/>
      <c r="H356" s="168"/>
      <c r="I356" s="168"/>
      <c r="J356" s="168"/>
      <c r="K356" s="168"/>
      <c r="L356" s="168"/>
      <c r="M356" s="168"/>
      <c r="N356" s="168"/>
      <c r="O356" s="168"/>
      <c r="P356" s="168"/>
      <c r="Q356" s="168"/>
      <c r="R356" s="168"/>
      <c r="S356" s="168"/>
      <c r="T356" s="168"/>
      <c r="U356" s="168"/>
      <c r="V356" s="168"/>
      <c r="W356" s="168"/>
      <c r="X356" s="168"/>
      <c r="Y356" s="168"/>
      <c r="Z356" s="168"/>
      <c r="AA356" s="168"/>
      <c r="AB356" s="168"/>
    </row>
    <row r="357" spans="1:28" x14ac:dyDescent="0.25">
      <c r="A357" s="168"/>
      <c r="B357" s="168"/>
      <c r="C357" s="168"/>
      <c r="D357" s="168"/>
      <c r="E357" s="168"/>
      <c r="F357" s="168"/>
      <c r="G357" s="168"/>
      <c r="H357" s="168"/>
      <c r="I357" s="168"/>
      <c r="J357" s="168"/>
      <c r="K357" s="168"/>
      <c r="L357" s="168"/>
      <c r="M357" s="168"/>
      <c r="N357" s="168"/>
      <c r="O357" s="168"/>
      <c r="P357" s="168"/>
      <c r="Q357" s="168"/>
      <c r="R357" s="168"/>
      <c r="S357" s="168"/>
      <c r="T357" s="168"/>
      <c r="U357" s="168"/>
      <c r="V357" s="168"/>
      <c r="W357" s="168"/>
      <c r="X357" s="168"/>
      <c r="Y357" s="168"/>
      <c r="Z357" s="168"/>
      <c r="AA357" s="168"/>
      <c r="AB357" s="168"/>
    </row>
    <row r="358" spans="1:28" x14ac:dyDescent="0.25">
      <c r="A358" s="168"/>
      <c r="B358" s="168"/>
      <c r="C358" s="168"/>
      <c r="D358" s="168"/>
      <c r="E358" s="168"/>
      <c r="F358" s="168"/>
      <c r="G358" s="168"/>
      <c r="H358" s="168"/>
      <c r="I358" s="168"/>
      <c r="J358" s="168"/>
      <c r="K358" s="168"/>
      <c r="L358" s="168"/>
      <c r="M358" s="168"/>
      <c r="N358" s="168"/>
      <c r="O358" s="168"/>
      <c r="P358" s="168"/>
      <c r="Q358" s="168"/>
      <c r="R358" s="168"/>
      <c r="S358" s="168"/>
      <c r="T358" s="168"/>
      <c r="U358" s="168"/>
      <c r="V358" s="168"/>
      <c r="W358" s="168"/>
      <c r="X358" s="168"/>
      <c r="Y358" s="168"/>
      <c r="Z358" s="168"/>
      <c r="AA358" s="168"/>
      <c r="AB358" s="168"/>
    </row>
    <row r="359" spans="1:28" x14ac:dyDescent="0.25">
      <c r="A359" s="168"/>
      <c r="B359" s="168"/>
      <c r="C359" s="168"/>
      <c r="D359" s="168"/>
      <c r="E359" s="168"/>
      <c r="F359" s="168"/>
      <c r="G359" s="168"/>
      <c r="H359" s="168"/>
      <c r="I359" s="168"/>
      <c r="J359" s="168"/>
      <c r="K359" s="168"/>
      <c r="L359" s="168"/>
      <c r="M359" s="168"/>
      <c r="N359" s="168"/>
      <c r="O359" s="168"/>
      <c r="P359" s="168"/>
      <c r="Q359" s="168"/>
      <c r="R359" s="168"/>
      <c r="S359" s="168"/>
      <c r="T359" s="168"/>
      <c r="U359" s="168"/>
      <c r="V359" s="168"/>
      <c r="W359" s="168"/>
      <c r="X359" s="168"/>
      <c r="Y359" s="168"/>
      <c r="Z359" s="168"/>
      <c r="AA359" s="168"/>
      <c r="AB359" s="168"/>
    </row>
    <row r="360" spans="1:28" x14ac:dyDescent="0.25">
      <c r="A360" s="168"/>
      <c r="B360" s="168"/>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c r="AA360" s="168"/>
      <c r="AB360" s="168"/>
    </row>
    <row r="361" spans="1:28" x14ac:dyDescent="0.25">
      <c r="A361" s="168"/>
      <c r="B361" s="168"/>
      <c r="C361" s="168"/>
      <c r="D361" s="168"/>
      <c r="E361" s="168"/>
      <c r="F361" s="168"/>
      <c r="G361" s="168"/>
      <c r="H361" s="168"/>
      <c r="I361" s="168"/>
      <c r="J361" s="168"/>
      <c r="K361" s="168"/>
      <c r="L361" s="168"/>
      <c r="M361" s="168"/>
      <c r="N361" s="168"/>
      <c r="O361" s="168"/>
      <c r="P361" s="168"/>
      <c r="Q361" s="168"/>
      <c r="R361" s="168"/>
      <c r="S361" s="168"/>
      <c r="T361" s="168"/>
      <c r="U361" s="168"/>
      <c r="V361" s="168"/>
      <c r="W361" s="168"/>
      <c r="X361" s="168"/>
      <c r="Y361" s="168"/>
      <c r="Z361" s="168"/>
      <c r="AA361" s="168"/>
      <c r="AB361" s="168"/>
    </row>
    <row r="362" spans="1:28" x14ac:dyDescent="0.25">
      <c r="A362" s="168"/>
      <c r="B362" s="168"/>
      <c r="C362" s="168"/>
      <c r="D362" s="168"/>
      <c r="E362" s="168"/>
      <c r="F362" s="168"/>
      <c r="G362" s="168"/>
      <c r="H362" s="168"/>
      <c r="I362" s="168"/>
      <c r="J362" s="168"/>
      <c r="K362" s="168"/>
      <c r="L362" s="168"/>
      <c r="M362" s="168"/>
      <c r="N362" s="168"/>
      <c r="O362" s="168"/>
      <c r="P362" s="168"/>
      <c r="Q362" s="168"/>
      <c r="R362" s="168"/>
      <c r="S362" s="168"/>
      <c r="T362" s="168"/>
      <c r="U362" s="168"/>
      <c r="V362" s="168"/>
      <c r="W362" s="168"/>
      <c r="X362" s="168"/>
      <c r="Y362" s="168"/>
      <c r="Z362" s="168"/>
      <c r="AA362" s="168"/>
      <c r="AB362" s="168"/>
    </row>
    <row r="363" spans="1:28" x14ac:dyDescent="0.25">
      <c r="A363" s="168"/>
      <c r="B363" s="168"/>
      <c r="C363" s="168"/>
      <c r="D363" s="168"/>
      <c r="E363" s="168"/>
      <c r="F363" s="168"/>
      <c r="G363" s="168"/>
      <c r="H363" s="168"/>
      <c r="I363" s="168"/>
      <c r="J363" s="168"/>
      <c r="K363" s="168"/>
      <c r="L363" s="168"/>
      <c r="M363" s="168"/>
      <c r="N363" s="168"/>
      <c r="O363" s="168"/>
      <c r="P363" s="168"/>
      <c r="Q363" s="168"/>
      <c r="R363" s="168"/>
      <c r="S363" s="168"/>
      <c r="T363" s="168"/>
      <c r="U363" s="168"/>
      <c r="V363" s="168"/>
      <c r="W363" s="168"/>
      <c r="X363" s="168"/>
      <c r="Y363" s="168"/>
      <c r="Z363" s="168"/>
      <c r="AA363" s="168"/>
      <c r="AB363" s="168"/>
    </row>
    <row r="364" spans="1:28" x14ac:dyDescent="0.25">
      <c r="A364" s="168"/>
      <c r="B364" s="168"/>
      <c r="C364" s="168"/>
      <c r="D364" s="168"/>
      <c r="E364" s="168"/>
      <c r="F364" s="168"/>
      <c r="G364" s="168"/>
      <c r="H364" s="168"/>
      <c r="I364" s="168"/>
      <c r="J364" s="168"/>
      <c r="K364" s="168"/>
      <c r="L364" s="168"/>
      <c r="M364" s="168"/>
      <c r="N364" s="168"/>
      <c r="O364" s="168"/>
      <c r="P364" s="168"/>
      <c r="Q364" s="168"/>
      <c r="R364" s="168"/>
      <c r="S364" s="168"/>
      <c r="T364" s="168"/>
      <c r="U364" s="168"/>
      <c r="V364" s="168"/>
      <c r="W364" s="168"/>
      <c r="X364" s="168"/>
      <c r="Y364" s="168"/>
      <c r="Z364" s="168"/>
      <c r="AA364" s="168"/>
      <c r="AB364" s="168"/>
    </row>
    <row r="365" spans="1:28" x14ac:dyDescent="0.25">
      <c r="A365" s="168"/>
      <c r="B365" s="168"/>
      <c r="C365" s="168"/>
      <c r="D365" s="168"/>
      <c r="E365" s="168"/>
      <c r="F365" s="168"/>
      <c r="G365" s="168"/>
      <c r="H365" s="168"/>
      <c r="I365" s="168"/>
      <c r="J365" s="168"/>
      <c r="K365" s="168"/>
      <c r="L365" s="168"/>
      <c r="M365" s="168"/>
      <c r="N365" s="168"/>
      <c r="O365" s="168"/>
      <c r="P365" s="168"/>
      <c r="Q365" s="168"/>
      <c r="R365" s="168"/>
      <c r="S365" s="168"/>
      <c r="T365" s="168"/>
      <c r="U365" s="168"/>
      <c r="V365" s="168"/>
      <c r="W365" s="168"/>
      <c r="X365" s="168"/>
      <c r="Y365" s="168"/>
      <c r="Z365" s="168"/>
      <c r="AA365" s="168"/>
      <c r="AB365" s="168"/>
    </row>
    <row r="366" spans="1:28" x14ac:dyDescent="0.25">
      <c r="A366" s="168"/>
      <c r="B366" s="168"/>
      <c r="C366" s="168"/>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c r="AA366" s="168"/>
      <c r="AB366" s="168"/>
    </row>
    <row r="367" spans="1:28" x14ac:dyDescent="0.25">
      <c r="A367" s="168"/>
      <c r="B367" s="168"/>
      <c r="C367" s="168"/>
      <c r="D367" s="168"/>
      <c r="E367" s="168"/>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row>
    <row r="368" spans="1:28" x14ac:dyDescent="0.25">
      <c r="A368" s="168"/>
      <c r="B368" s="168"/>
      <c r="C368" s="168"/>
      <c r="D368" s="168"/>
      <c r="E368" s="168"/>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row>
    <row r="369" spans="1:28" x14ac:dyDescent="0.25">
      <c r="A369" s="168"/>
      <c r="B369" s="168"/>
      <c r="C369" s="168"/>
      <c r="D369" s="168"/>
      <c r="E369" s="168"/>
      <c r="F369" s="168"/>
      <c r="G369" s="168"/>
      <c r="H369" s="168"/>
      <c r="I369" s="168"/>
      <c r="J369" s="168"/>
      <c r="K369" s="168"/>
      <c r="L369" s="168"/>
      <c r="M369" s="168"/>
      <c r="N369" s="168"/>
      <c r="O369" s="168"/>
      <c r="P369" s="168"/>
      <c r="Q369" s="168"/>
      <c r="R369" s="168"/>
      <c r="S369" s="168"/>
      <c r="T369" s="168"/>
      <c r="U369" s="168"/>
      <c r="V369" s="168"/>
      <c r="W369" s="168"/>
      <c r="X369" s="168"/>
      <c r="Y369" s="168"/>
      <c r="Z369" s="168"/>
      <c r="AA369" s="168"/>
      <c r="AB369" s="168"/>
    </row>
    <row r="370" spans="1:28" x14ac:dyDescent="0.25">
      <c r="A370" s="168"/>
      <c r="B370" s="168"/>
      <c r="C370" s="168"/>
      <c r="D370" s="168"/>
      <c r="E370" s="168"/>
      <c r="F370" s="168"/>
      <c r="G370" s="168"/>
      <c r="H370" s="168"/>
      <c r="I370" s="168"/>
      <c r="J370" s="168"/>
      <c r="K370" s="168"/>
      <c r="L370" s="168"/>
      <c r="M370" s="168"/>
      <c r="N370" s="168"/>
      <c r="O370" s="168"/>
      <c r="P370" s="168"/>
      <c r="Q370" s="168"/>
      <c r="R370" s="168"/>
      <c r="S370" s="168"/>
      <c r="T370" s="168"/>
      <c r="U370" s="168"/>
      <c r="V370" s="168"/>
      <c r="W370" s="168"/>
      <c r="X370" s="168"/>
      <c r="Y370" s="168"/>
      <c r="Z370" s="168"/>
      <c r="AA370" s="168"/>
      <c r="AB370" s="168"/>
    </row>
    <row r="371" spans="1:28" x14ac:dyDescent="0.25">
      <c r="A371" s="168"/>
      <c r="B371" s="168"/>
      <c r="C371" s="168"/>
      <c r="D371" s="168"/>
      <c r="E371" s="168"/>
      <c r="F371" s="168"/>
      <c r="G371" s="168"/>
      <c r="H371" s="168"/>
      <c r="I371" s="168"/>
      <c r="J371" s="168"/>
      <c r="K371" s="168"/>
      <c r="L371" s="168"/>
      <c r="M371" s="168"/>
      <c r="N371" s="168"/>
      <c r="O371" s="168"/>
      <c r="P371" s="168"/>
      <c r="Q371" s="168"/>
      <c r="R371" s="168"/>
      <c r="S371" s="168"/>
      <c r="T371" s="168"/>
      <c r="U371" s="168"/>
      <c r="V371" s="168"/>
      <c r="W371" s="168"/>
      <c r="X371" s="168"/>
      <c r="Y371" s="168"/>
      <c r="Z371" s="168"/>
      <c r="AA371" s="168"/>
      <c r="AB371" s="168"/>
    </row>
    <row r="372" spans="1:28" x14ac:dyDescent="0.25">
      <c r="A372" s="168"/>
      <c r="B372" s="168"/>
      <c r="C372" s="168"/>
      <c r="D372" s="168"/>
      <c r="E372" s="168"/>
      <c r="F372" s="168"/>
      <c r="G372" s="168"/>
      <c r="H372" s="168"/>
      <c r="I372" s="168"/>
      <c r="J372" s="168"/>
      <c r="K372" s="168"/>
      <c r="L372" s="168"/>
      <c r="M372" s="168"/>
      <c r="N372" s="168"/>
      <c r="O372" s="168"/>
      <c r="P372" s="168"/>
      <c r="Q372" s="168"/>
      <c r="R372" s="168"/>
      <c r="S372" s="168"/>
      <c r="T372" s="168"/>
      <c r="U372" s="168"/>
      <c r="V372" s="168"/>
      <c r="W372" s="168"/>
      <c r="X372" s="168"/>
      <c r="Y372" s="168"/>
      <c r="Z372" s="168"/>
      <c r="AA372" s="168"/>
      <c r="AB372" s="168"/>
    </row>
    <row r="373" spans="1:28" x14ac:dyDescent="0.25">
      <c r="A373" s="168"/>
      <c r="B373" s="168"/>
      <c r="C373" s="168"/>
      <c r="D373" s="168"/>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c r="AA373" s="168"/>
      <c r="AB373" s="168"/>
    </row>
    <row r="374" spans="1:28" x14ac:dyDescent="0.25">
      <c r="A374" s="168"/>
      <c r="B374" s="168"/>
      <c r="C374" s="168"/>
      <c r="D374" s="168"/>
      <c r="E374" s="168"/>
      <c r="F374" s="168"/>
      <c r="G374" s="168"/>
      <c r="H374" s="168"/>
      <c r="I374" s="168"/>
      <c r="J374" s="168"/>
      <c r="K374" s="168"/>
      <c r="L374" s="168"/>
      <c r="M374" s="168"/>
      <c r="N374" s="168"/>
      <c r="O374" s="168"/>
      <c r="P374" s="168"/>
      <c r="Q374" s="168"/>
      <c r="R374" s="168"/>
      <c r="S374" s="168"/>
      <c r="T374" s="168"/>
      <c r="U374" s="168"/>
      <c r="V374" s="168"/>
      <c r="W374" s="168"/>
      <c r="X374" s="168"/>
      <c r="Y374" s="168"/>
      <c r="Z374" s="168"/>
      <c r="AA374" s="168"/>
      <c r="AB374" s="168"/>
    </row>
    <row r="375" spans="1:28" x14ac:dyDescent="0.25">
      <c r="A375" s="168"/>
      <c r="B375" s="168"/>
      <c r="C375" s="168"/>
      <c r="D375" s="168"/>
      <c r="E375" s="168"/>
      <c r="F375" s="168"/>
      <c r="G375" s="168"/>
      <c r="H375" s="168"/>
      <c r="I375" s="168"/>
      <c r="J375" s="168"/>
      <c r="K375" s="168"/>
      <c r="L375" s="168"/>
      <c r="M375" s="168"/>
      <c r="N375" s="168"/>
      <c r="O375" s="168"/>
      <c r="P375" s="168"/>
      <c r="Q375" s="168"/>
      <c r="R375" s="168"/>
      <c r="S375" s="168"/>
      <c r="T375" s="168"/>
      <c r="U375" s="168"/>
      <c r="V375" s="168"/>
      <c r="W375" s="168"/>
      <c r="X375" s="168"/>
      <c r="Y375" s="168"/>
      <c r="Z375" s="168"/>
      <c r="AA375" s="168"/>
      <c r="AB375" s="168"/>
    </row>
    <row r="376" spans="1:28" x14ac:dyDescent="0.25">
      <c r="A376" s="168"/>
      <c r="B376" s="168"/>
      <c r="C376" s="168"/>
      <c r="D376" s="168"/>
      <c r="E376" s="168"/>
      <c r="F376" s="168"/>
      <c r="G376" s="168"/>
      <c r="H376" s="168"/>
      <c r="I376" s="168"/>
      <c r="J376" s="168"/>
      <c r="K376" s="168"/>
      <c r="L376" s="168"/>
      <c r="M376" s="168"/>
      <c r="N376" s="168"/>
      <c r="O376" s="168"/>
      <c r="P376" s="168"/>
      <c r="Q376" s="168"/>
      <c r="R376" s="168"/>
      <c r="S376" s="168"/>
      <c r="T376" s="168"/>
      <c r="U376" s="168"/>
      <c r="V376" s="168"/>
      <c r="W376" s="168"/>
      <c r="X376" s="168"/>
      <c r="Y376" s="168"/>
      <c r="Z376" s="168"/>
      <c r="AA376" s="168"/>
      <c r="AB376" s="168"/>
    </row>
    <row r="377" spans="1:28" x14ac:dyDescent="0.25">
      <c r="A377" s="168"/>
      <c r="B377" s="168"/>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c r="AA377" s="168"/>
      <c r="AB377" s="168"/>
    </row>
    <row r="378" spans="1:28" x14ac:dyDescent="0.25">
      <c r="A378" s="168"/>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c r="AA378" s="168"/>
      <c r="AB378" s="168"/>
    </row>
    <row r="379" spans="1:28" x14ac:dyDescent="0.25">
      <c r="A379" s="168"/>
      <c r="B379" s="168"/>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c r="AA379" s="168"/>
      <c r="AB379" s="168"/>
    </row>
    <row r="380" spans="1:28" x14ac:dyDescent="0.25">
      <c r="A380" s="168"/>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row>
    <row r="381" spans="1:28" x14ac:dyDescent="0.25">
      <c r="A381" s="168"/>
      <c r="B381" s="168"/>
      <c r="C381" s="168"/>
      <c r="D381" s="168"/>
      <c r="E381" s="168"/>
      <c r="F381" s="168"/>
      <c r="G381" s="168"/>
      <c r="H381" s="168"/>
      <c r="I381" s="168"/>
      <c r="J381" s="168"/>
      <c r="K381" s="168"/>
      <c r="L381" s="168"/>
      <c r="M381" s="168"/>
      <c r="N381" s="168"/>
      <c r="O381" s="168"/>
      <c r="P381" s="168"/>
      <c r="Q381" s="168"/>
      <c r="R381" s="168"/>
      <c r="S381" s="168"/>
      <c r="T381" s="168"/>
      <c r="U381" s="168"/>
      <c r="V381" s="168"/>
      <c r="W381" s="168"/>
      <c r="X381" s="168"/>
      <c r="Y381" s="168"/>
      <c r="Z381" s="168"/>
      <c r="AA381" s="168"/>
      <c r="AB381" s="168"/>
    </row>
    <row r="382" spans="1:28" x14ac:dyDescent="0.25">
      <c r="A382" s="168"/>
      <c r="B382" s="168"/>
      <c r="C382" s="168"/>
      <c r="D382" s="168"/>
      <c r="E382" s="168"/>
      <c r="F382" s="168"/>
      <c r="G382" s="168"/>
      <c r="H382" s="168"/>
      <c r="I382" s="168"/>
      <c r="J382" s="168"/>
      <c r="K382" s="168"/>
      <c r="L382" s="168"/>
      <c r="M382" s="168"/>
      <c r="N382" s="168"/>
      <c r="O382" s="168"/>
      <c r="P382" s="168"/>
      <c r="Q382" s="168"/>
      <c r="R382" s="168"/>
      <c r="S382" s="168"/>
      <c r="T382" s="168"/>
      <c r="U382" s="168"/>
      <c r="V382" s="168"/>
      <c r="W382" s="168"/>
      <c r="X382" s="168"/>
      <c r="Y382" s="168"/>
      <c r="Z382" s="168"/>
      <c r="AA382" s="168"/>
      <c r="AB382" s="168"/>
    </row>
    <row r="383" spans="1:28" x14ac:dyDescent="0.25">
      <c r="A383" s="168"/>
      <c r="B383" s="168"/>
      <c r="C383" s="168"/>
      <c r="D383" s="168"/>
      <c r="E383" s="168"/>
      <c r="F383" s="168"/>
      <c r="G383" s="168"/>
      <c r="H383" s="168"/>
      <c r="I383" s="168"/>
      <c r="J383" s="168"/>
      <c r="K383" s="168"/>
      <c r="L383" s="168"/>
      <c r="M383" s="168"/>
      <c r="N383" s="168"/>
      <c r="O383" s="168"/>
      <c r="P383" s="168"/>
      <c r="Q383" s="168"/>
      <c r="R383" s="168"/>
      <c r="S383" s="168"/>
      <c r="T383" s="168"/>
      <c r="U383" s="168"/>
      <c r="V383" s="168"/>
      <c r="W383" s="168"/>
      <c r="X383" s="168"/>
      <c r="Y383" s="168"/>
      <c r="Z383" s="168"/>
      <c r="AA383" s="168"/>
      <c r="AB383" s="168"/>
    </row>
    <row r="384" spans="1:28" x14ac:dyDescent="0.25">
      <c r="A384" s="168"/>
      <c r="B384" s="168"/>
      <c r="C384" s="168"/>
      <c r="D384" s="168"/>
      <c r="E384" s="168"/>
      <c r="F384" s="168"/>
      <c r="G384" s="168"/>
      <c r="H384" s="168"/>
      <c r="I384" s="168"/>
      <c r="J384" s="168"/>
      <c r="K384" s="168"/>
      <c r="L384" s="168"/>
      <c r="M384" s="168"/>
      <c r="N384" s="168"/>
      <c r="O384" s="168"/>
      <c r="P384" s="168"/>
      <c r="Q384" s="168"/>
      <c r="R384" s="168"/>
      <c r="S384" s="168"/>
      <c r="T384" s="168"/>
      <c r="U384" s="168"/>
      <c r="V384" s="168"/>
      <c r="W384" s="168"/>
      <c r="X384" s="168"/>
      <c r="Y384" s="168"/>
      <c r="Z384" s="168"/>
      <c r="AA384" s="168"/>
      <c r="AB384" s="168"/>
    </row>
    <row r="385" spans="1:28" x14ac:dyDescent="0.25">
      <c r="A385" s="168"/>
      <c r="B385" s="168"/>
      <c r="C385" s="168"/>
      <c r="D385" s="168"/>
      <c r="E385" s="168"/>
      <c r="F385" s="168"/>
      <c r="G385" s="168"/>
      <c r="H385" s="168"/>
      <c r="I385" s="168"/>
      <c r="J385" s="168"/>
      <c r="K385" s="168"/>
      <c r="L385" s="168"/>
      <c r="M385" s="168"/>
      <c r="N385" s="168"/>
      <c r="O385" s="168"/>
      <c r="P385" s="168"/>
      <c r="Q385" s="168"/>
      <c r="R385" s="168"/>
      <c r="S385" s="168"/>
      <c r="T385" s="168"/>
      <c r="U385" s="168"/>
      <c r="V385" s="168"/>
      <c r="W385" s="168"/>
      <c r="X385" s="168"/>
      <c r="Y385" s="168"/>
      <c r="Z385" s="168"/>
      <c r="AA385" s="168"/>
      <c r="AB385" s="168"/>
    </row>
    <row r="386" spans="1:28" x14ac:dyDescent="0.25">
      <c r="A386" s="168"/>
      <c r="B386" s="168"/>
      <c r="C386" s="168"/>
      <c r="D386" s="168"/>
      <c r="E386" s="168"/>
      <c r="F386" s="168"/>
      <c r="G386" s="168"/>
      <c r="H386" s="168"/>
      <c r="I386" s="168"/>
      <c r="J386" s="168"/>
      <c r="K386" s="168"/>
      <c r="L386" s="168"/>
      <c r="M386" s="168"/>
      <c r="N386" s="168"/>
      <c r="O386" s="168"/>
      <c r="P386" s="168"/>
      <c r="Q386" s="168"/>
      <c r="R386" s="168"/>
      <c r="S386" s="168"/>
      <c r="T386" s="168"/>
      <c r="U386" s="168"/>
      <c r="V386" s="168"/>
      <c r="W386" s="168"/>
      <c r="X386" s="168"/>
      <c r="Y386" s="168"/>
      <c r="Z386" s="168"/>
      <c r="AA386" s="168"/>
      <c r="AB386" s="168"/>
    </row>
    <row r="387" spans="1:28" x14ac:dyDescent="0.25">
      <c r="A387" s="168"/>
      <c r="B387" s="168"/>
      <c r="C387" s="168"/>
      <c r="D387" s="168"/>
      <c r="E387" s="168"/>
      <c r="F387" s="168"/>
      <c r="G387" s="168"/>
      <c r="H387" s="168"/>
      <c r="I387" s="168"/>
      <c r="J387" s="168"/>
      <c r="K387" s="168"/>
      <c r="L387" s="168"/>
      <c r="M387" s="168"/>
      <c r="N387" s="168"/>
      <c r="O387" s="168"/>
      <c r="P387" s="168"/>
      <c r="Q387" s="168"/>
      <c r="R387" s="168"/>
      <c r="S387" s="168"/>
      <c r="T387" s="168"/>
      <c r="U387" s="168"/>
      <c r="V387" s="168"/>
      <c r="W387" s="168"/>
      <c r="X387" s="168"/>
      <c r="Y387" s="168"/>
      <c r="Z387" s="168"/>
      <c r="AA387" s="168"/>
      <c r="AB387" s="168"/>
    </row>
    <row r="388" spans="1:28" x14ac:dyDescent="0.25">
      <c r="A388" s="168"/>
      <c r="B388" s="168"/>
      <c r="C388" s="168"/>
      <c r="D388" s="168"/>
      <c r="E388" s="168"/>
      <c r="F388" s="168"/>
      <c r="G388" s="168"/>
      <c r="H388" s="168"/>
      <c r="I388" s="168"/>
      <c r="J388" s="168"/>
      <c r="K388" s="168"/>
      <c r="L388" s="168"/>
      <c r="M388" s="168"/>
      <c r="N388" s="168"/>
      <c r="O388" s="168"/>
      <c r="P388" s="168"/>
      <c r="Q388" s="168"/>
      <c r="R388" s="168"/>
      <c r="S388" s="168"/>
      <c r="T388" s="168"/>
      <c r="U388" s="168"/>
      <c r="V388" s="168"/>
      <c r="W388" s="168"/>
      <c r="X388" s="168"/>
      <c r="Y388" s="168"/>
      <c r="Z388" s="168"/>
      <c r="AA388" s="168"/>
      <c r="AB388" s="168"/>
    </row>
    <row r="389" spans="1:28" x14ac:dyDescent="0.25">
      <c r="A389" s="168"/>
      <c r="B389" s="168"/>
      <c r="C389" s="168"/>
      <c r="D389" s="168"/>
      <c r="E389" s="168"/>
      <c r="F389" s="168"/>
      <c r="G389" s="168"/>
      <c r="H389" s="168"/>
      <c r="I389" s="168"/>
      <c r="J389" s="168"/>
      <c r="K389" s="168"/>
      <c r="L389" s="168"/>
      <c r="M389" s="168"/>
      <c r="N389" s="168"/>
      <c r="O389" s="168"/>
      <c r="P389" s="168"/>
      <c r="Q389" s="168"/>
      <c r="R389" s="168"/>
      <c r="S389" s="168"/>
      <c r="T389" s="168"/>
      <c r="U389" s="168"/>
      <c r="V389" s="168"/>
      <c r="W389" s="168"/>
      <c r="X389" s="168"/>
      <c r="Y389" s="168"/>
      <c r="Z389" s="168"/>
      <c r="AA389" s="168"/>
      <c r="AB389" s="168"/>
    </row>
    <row r="390" spans="1:28" x14ac:dyDescent="0.25">
      <c r="A390" s="168"/>
      <c r="B390" s="168"/>
      <c r="C390" s="168"/>
      <c r="D390" s="168"/>
      <c r="E390" s="168"/>
      <c r="F390" s="168"/>
      <c r="G390" s="168"/>
      <c r="H390" s="168"/>
      <c r="I390" s="168"/>
      <c r="J390" s="168"/>
      <c r="K390" s="168"/>
      <c r="L390" s="168"/>
      <c r="M390" s="168"/>
      <c r="N390" s="168"/>
      <c r="O390" s="168"/>
      <c r="P390" s="168"/>
      <c r="Q390" s="168"/>
      <c r="R390" s="168"/>
      <c r="S390" s="168"/>
      <c r="T390" s="168"/>
      <c r="U390" s="168"/>
      <c r="V390" s="168"/>
      <c r="W390" s="168"/>
      <c r="X390" s="168"/>
      <c r="Y390" s="168"/>
      <c r="Z390" s="168"/>
      <c r="AA390" s="168"/>
      <c r="AB390" s="168"/>
    </row>
    <row r="391" spans="1:28" x14ac:dyDescent="0.25">
      <c r="A391" s="168"/>
      <c r="B391" s="168"/>
      <c r="C391" s="168"/>
      <c r="D391" s="168"/>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c r="AA391" s="168"/>
      <c r="AB391" s="168"/>
    </row>
    <row r="392" spans="1:28" x14ac:dyDescent="0.25">
      <c r="A392" s="168"/>
      <c r="B392" s="168"/>
      <c r="C392" s="168"/>
      <c r="D392" s="168"/>
      <c r="E392" s="168"/>
      <c r="F392" s="168"/>
      <c r="G392" s="168"/>
      <c r="H392" s="168"/>
      <c r="I392" s="168"/>
      <c r="J392" s="168"/>
      <c r="K392" s="168"/>
      <c r="L392" s="168"/>
      <c r="M392" s="168"/>
      <c r="N392" s="168"/>
      <c r="O392" s="168"/>
      <c r="P392" s="168"/>
      <c r="Q392" s="168"/>
      <c r="R392" s="168"/>
      <c r="S392" s="168"/>
      <c r="T392" s="168"/>
      <c r="U392" s="168"/>
      <c r="V392" s="168"/>
      <c r="W392" s="168"/>
      <c r="X392" s="168"/>
      <c r="Y392" s="168"/>
      <c r="Z392" s="168"/>
      <c r="AA392" s="168"/>
      <c r="AB392" s="168"/>
    </row>
    <row r="393" spans="1:28" x14ac:dyDescent="0.25">
      <c r="A393" s="168"/>
      <c r="B393" s="168"/>
      <c r="C393" s="168"/>
      <c r="D393" s="168"/>
      <c r="E393" s="168"/>
      <c r="F393" s="168"/>
      <c r="G393" s="168"/>
      <c r="H393" s="168"/>
      <c r="I393" s="168"/>
      <c r="J393" s="168"/>
      <c r="K393" s="168"/>
      <c r="L393" s="168"/>
      <c r="M393" s="168"/>
      <c r="N393" s="168"/>
      <c r="O393" s="168"/>
      <c r="P393" s="168"/>
      <c r="Q393" s="168"/>
      <c r="R393" s="168"/>
      <c r="S393" s="168"/>
      <c r="T393" s="168"/>
      <c r="U393" s="168"/>
      <c r="V393" s="168"/>
      <c r="W393" s="168"/>
      <c r="X393" s="168"/>
      <c r="Y393" s="168"/>
      <c r="Z393" s="168"/>
      <c r="AA393" s="168"/>
      <c r="AB393" s="168"/>
    </row>
    <row r="394" spans="1:28" x14ac:dyDescent="0.25">
      <c r="A394" s="168"/>
      <c r="B394" s="168"/>
      <c r="C394" s="168"/>
      <c r="D394" s="168"/>
      <c r="E394" s="168"/>
      <c r="F394" s="168"/>
      <c r="G394" s="168"/>
      <c r="H394" s="168"/>
      <c r="I394" s="168"/>
      <c r="J394" s="168"/>
      <c r="K394" s="168"/>
      <c r="L394" s="168"/>
      <c r="M394" s="168"/>
      <c r="N394" s="168"/>
      <c r="O394" s="168"/>
      <c r="P394" s="168"/>
      <c r="Q394" s="168"/>
      <c r="R394" s="168"/>
      <c r="S394" s="168"/>
      <c r="T394" s="168"/>
      <c r="U394" s="168"/>
      <c r="V394" s="168"/>
      <c r="W394" s="168"/>
      <c r="X394" s="168"/>
      <c r="Y394" s="168"/>
      <c r="Z394" s="168"/>
      <c r="AA394" s="168"/>
      <c r="AB394" s="168"/>
    </row>
    <row r="395" spans="1:28" x14ac:dyDescent="0.25">
      <c r="A395" s="168"/>
      <c r="B395" s="168"/>
      <c r="C395" s="168"/>
      <c r="D395" s="168"/>
      <c r="E395" s="168"/>
      <c r="F395" s="168"/>
      <c r="G395" s="168"/>
      <c r="H395" s="168"/>
      <c r="I395" s="168"/>
      <c r="J395" s="168"/>
      <c r="K395" s="168"/>
      <c r="L395" s="168"/>
      <c r="M395" s="168"/>
      <c r="N395" s="168"/>
      <c r="O395" s="168"/>
      <c r="P395" s="168"/>
      <c r="Q395" s="168"/>
      <c r="R395" s="168"/>
      <c r="S395" s="168"/>
      <c r="T395" s="168"/>
      <c r="U395" s="168"/>
      <c r="V395" s="168"/>
      <c r="W395" s="168"/>
      <c r="X395" s="168"/>
      <c r="Y395" s="168"/>
      <c r="Z395" s="168"/>
      <c r="AA395" s="168"/>
      <c r="AB395" s="168"/>
    </row>
    <row r="396" spans="1:28" x14ac:dyDescent="0.25">
      <c r="A396" s="168"/>
      <c r="B396" s="168"/>
      <c r="C396" s="168"/>
      <c r="D396" s="168"/>
      <c r="E396" s="168"/>
      <c r="F396" s="168"/>
      <c r="G396" s="168"/>
      <c r="H396" s="168"/>
      <c r="I396" s="168"/>
      <c r="J396" s="168"/>
      <c r="K396" s="168"/>
      <c r="L396" s="168"/>
      <c r="M396" s="168"/>
      <c r="N396" s="168"/>
      <c r="O396" s="168"/>
      <c r="P396" s="168"/>
      <c r="Q396" s="168"/>
      <c r="R396" s="168"/>
      <c r="S396" s="168"/>
      <c r="T396" s="168"/>
      <c r="U396" s="168"/>
      <c r="V396" s="168"/>
      <c r="W396" s="168"/>
      <c r="X396" s="168"/>
      <c r="Y396" s="168"/>
      <c r="Z396" s="168"/>
      <c r="AA396" s="168"/>
      <c r="AB396" s="168"/>
    </row>
    <row r="397" spans="1:28" x14ac:dyDescent="0.25">
      <c r="A397" s="168"/>
      <c r="B397" s="168"/>
      <c r="C397" s="168"/>
      <c r="D397" s="168"/>
      <c r="E397" s="168"/>
      <c r="F397" s="168"/>
      <c r="G397" s="168"/>
      <c r="H397" s="168"/>
      <c r="I397" s="168"/>
      <c r="J397" s="168"/>
      <c r="K397" s="168"/>
      <c r="L397" s="168"/>
      <c r="M397" s="168"/>
      <c r="N397" s="168"/>
      <c r="O397" s="168"/>
      <c r="P397" s="168"/>
      <c r="Q397" s="168"/>
      <c r="R397" s="168"/>
      <c r="S397" s="168"/>
      <c r="T397" s="168"/>
      <c r="U397" s="168"/>
      <c r="V397" s="168"/>
      <c r="W397" s="168"/>
      <c r="X397" s="168"/>
      <c r="Y397" s="168"/>
      <c r="Z397" s="168"/>
      <c r="AA397" s="168"/>
      <c r="AB397" s="168"/>
    </row>
    <row r="398" spans="1:28" x14ac:dyDescent="0.25">
      <c r="A398" s="168"/>
      <c r="B398" s="168"/>
      <c r="C398" s="168"/>
      <c r="D398" s="168"/>
      <c r="E398" s="168"/>
      <c r="F398" s="168"/>
      <c r="G398" s="168"/>
      <c r="H398" s="168"/>
      <c r="I398" s="168"/>
      <c r="J398" s="168"/>
      <c r="K398" s="168"/>
      <c r="L398" s="168"/>
      <c r="M398" s="168"/>
      <c r="N398" s="168"/>
      <c r="O398" s="168"/>
      <c r="P398" s="168"/>
      <c r="Q398" s="168"/>
      <c r="R398" s="168"/>
      <c r="S398" s="168"/>
      <c r="T398" s="168"/>
      <c r="U398" s="168"/>
      <c r="V398" s="168"/>
      <c r="W398" s="168"/>
      <c r="X398" s="168"/>
      <c r="Y398" s="168"/>
      <c r="Z398" s="168"/>
      <c r="AA398" s="168"/>
      <c r="AB398" s="168"/>
    </row>
    <row r="399" spans="1:28" x14ac:dyDescent="0.25">
      <c r="A399" s="168"/>
      <c r="B399" s="168"/>
      <c r="C399" s="168"/>
      <c r="D399" s="168"/>
      <c r="E399" s="168"/>
      <c r="F399" s="168"/>
      <c r="G399" s="168"/>
      <c r="H399" s="168"/>
      <c r="I399" s="168"/>
      <c r="J399" s="168"/>
      <c r="K399" s="168"/>
      <c r="L399" s="168"/>
      <c r="M399" s="168"/>
      <c r="N399" s="168"/>
      <c r="O399" s="168"/>
      <c r="P399" s="168"/>
      <c r="Q399" s="168"/>
      <c r="R399" s="168"/>
      <c r="S399" s="168"/>
      <c r="T399" s="168"/>
      <c r="U399" s="168"/>
      <c r="V399" s="168"/>
      <c r="W399" s="168"/>
      <c r="X399" s="168"/>
      <c r="Y399" s="168"/>
      <c r="Z399" s="168"/>
      <c r="AA399" s="168"/>
      <c r="AB399" s="168"/>
    </row>
    <row r="400" spans="1:28" x14ac:dyDescent="0.25">
      <c r="A400" s="168"/>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c r="Z400" s="168"/>
      <c r="AA400" s="168"/>
      <c r="AB400" s="168"/>
    </row>
    <row r="401" spans="1:28" x14ac:dyDescent="0.25">
      <c r="A401" s="168"/>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c r="Z401" s="168"/>
      <c r="AA401" s="168"/>
      <c r="AB401" s="168"/>
    </row>
    <row r="402" spans="1:28" x14ac:dyDescent="0.25">
      <c r="A402" s="168"/>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c r="Z402" s="168"/>
      <c r="AA402" s="168"/>
      <c r="AB402" s="168"/>
    </row>
    <row r="403" spans="1:28" x14ac:dyDescent="0.25">
      <c r="A403" s="168"/>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c r="Z403" s="168"/>
      <c r="AA403" s="168"/>
      <c r="AB403" s="168"/>
    </row>
    <row r="404" spans="1:28" x14ac:dyDescent="0.25">
      <c r="A404" s="168"/>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c r="Z404" s="168"/>
      <c r="AA404" s="168"/>
      <c r="AB404" s="168"/>
    </row>
    <row r="405" spans="1:28" x14ac:dyDescent="0.25">
      <c r="A405" s="168"/>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c r="Z405" s="168"/>
      <c r="AA405" s="168"/>
      <c r="AB405" s="168"/>
    </row>
    <row r="406" spans="1:28" x14ac:dyDescent="0.25">
      <c r="A406" s="168"/>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c r="AA406" s="168"/>
      <c r="AB406" s="168"/>
    </row>
    <row r="407" spans="1:28" x14ac:dyDescent="0.25">
      <c r="A407" s="168"/>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c r="Z407" s="168"/>
      <c r="AA407" s="168"/>
      <c r="AB407" s="168"/>
    </row>
    <row r="408" spans="1:28" x14ac:dyDescent="0.25">
      <c r="A408" s="168"/>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c r="Z408" s="168"/>
      <c r="AA408" s="168"/>
      <c r="AB408" s="168"/>
    </row>
    <row r="409" spans="1:28" x14ac:dyDescent="0.25">
      <c r="A409" s="168"/>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c r="Z409" s="168"/>
      <c r="AA409" s="168"/>
      <c r="AB409" s="168"/>
    </row>
    <row r="410" spans="1:28" x14ac:dyDescent="0.25">
      <c r="A410" s="168"/>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c r="Z410" s="168"/>
      <c r="AA410" s="168"/>
      <c r="AB410" s="168"/>
    </row>
    <row r="411" spans="1:28" x14ac:dyDescent="0.25">
      <c r="A411" s="168"/>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c r="AA411" s="168"/>
      <c r="AB411" s="168"/>
    </row>
    <row r="412" spans="1:28" x14ac:dyDescent="0.25">
      <c r="A412" s="168"/>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c r="Z412" s="168"/>
      <c r="AA412" s="168"/>
      <c r="AB412" s="168"/>
    </row>
    <row r="413" spans="1:28" x14ac:dyDescent="0.25">
      <c r="A413" s="168"/>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c r="Z413" s="168"/>
      <c r="AA413" s="168"/>
      <c r="AB413" s="168"/>
    </row>
    <row r="414" spans="1:28" x14ac:dyDescent="0.25">
      <c r="A414" s="168"/>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c r="Z414" s="168"/>
      <c r="AA414" s="168"/>
      <c r="AB414" s="168"/>
    </row>
    <row r="415" spans="1:28" x14ac:dyDescent="0.25">
      <c r="A415" s="168"/>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c r="AA415" s="168"/>
      <c r="AB415" s="168"/>
    </row>
    <row r="416" spans="1:28" x14ac:dyDescent="0.25">
      <c r="A416" s="168"/>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c r="Z416" s="168"/>
      <c r="AA416" s="168"/>
      <c r="AB416" s="168"/>
    </row>
    <row r="417" spans="1:28" x14ac:dyDescent="0.25">
      <c r="A417" s="168"/>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c r="Z417" s="168"/>
      <c r="AA417" s="168"/>
      <c r="AB417" s="168"/>
    </row>
    <row r="418" spans="1:28" x14ac:dyDescent="0.25">
      <c r="A418" s="168"/>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c r="Z418" s="168"/>
      <c r="AA418" s="168"/>
      <c r="AB418" s="168"/>
    </row>
    <row r="419" spans="1:28" x14ac:dyDescent="0.25">
      <c r="A419" s="168"/>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c r="Z419" s="168"/>
      <c r="AA419" s="168"/>
      <c r="AB419" s="168"/>
    </row>
  </sheetData>
  <sheetProtection password="97E3" sheet="1" objects="1" scenarios="1" formatRows="0" insertHyperlinks="0"/>
  <mergeCells count="26">
    <mergeCell ref="A31:J31"/>
    <mergeCell ref="A28:J28"/>
    <mergeCell ref="A1:J1"/>
    <mergeCell ref="A2:J2"/>
    <mergeCell ref="A3:J3"/>
    <mergeCell ref="A4:J4"/>
    <mergeCell ref="A13:J13"/>
    <mergeCell ref="A6:J6"/>
    <mergeCell ref="A5:J5"/>
    <mergeCell ref="A23:J23"/>
    <mergeCell ref="A38:J38"/>
    <mergeCell ref="A39:J39"/>
    <mergeCell ref="A37:J37"/>
    <mergeCell ref="A9:J9"/>
    <mergeCell ref="A17:J17"/>
    <mergeCell ref="A35:J35"/>
    <mergeCell ref="A36:J36"/>
    <mergeCell ref="A25:J25"/>
    <mergeCell ref="A27:J27"/>
    <mergeCell ref="A32:J32"/>
    <mergeCell ref="A10:J10"/>
    <mergeCell ref="A18:J18"/>
    <mergeCell ref="A14:J14"/>
    <mergeCell ref="A19:J19"/>
    <mergeCell ref="A20:J20"/>
    <mergeCell ref="A26:J2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S18"/>
  <sheetViews>
    <sheetView zoomScale="85" zoomScaleNormal="85" workbookViewId="0">
      <pane ySplit="2" topLeftCell="A3" activePane="bottomLeft" state="frozen"/>
      <selection pane="bottomLeft" activeCell="A5" sqref="A5:J5"/>
    </sheetView>
  </sheetViews>
  <sheetFormatPr defaultColWidth="9.109375" defaultRowHeight="13.2" x14ac:dyDescent="0.25"/>
  <cols>
    <col min="1" max="10" width="16.88671875" style="118" customWidth="1"/>
    <col min="11" max="15" width="9.109375" style="118"/>
    <col min="16" max="17" width="0" style="118" hidden="1" customWidth="1"/>
    <col min="18" max="16384" width="9.109375" style="118"/>
  </cols>
  <sheetData>
    <row r="1" spans="1:19" ht="36.6" customHeight="1" thickBot="1" x14ac:dyDescent="0.3">
      <c r="A1" s="745" t="s">
        <v>380</v>
      </c>
      <c r="B1" s="745"/>
      <c r="C1" s="745"/>
      <c r="D1" s="745"/>
      <c r="E1" s="745"/>
      <c r="F1" s="745"/>
      <c r="G1" s="745"/>
      <c r="H1" s="745"/>
      <c r="I1" s="745"/>
      <c r="J1" s="746"/>
      <c r="K1" s="168"/>
      <c r="L1" s="168"/>
      <c r="M1" s="168"/>
      <c r="N1" s="168"/>
      <c r="O1" s="168"/>
      <c r="P1" s="168"/>
      <c r="Q1" s="168"/>
      <c r="R1" s="168"/>
      <c r="S1" s="168"/>
    </row>
    <row r="2" spans="1:19" ht="45" customHeight="1" thickTop="1" thickBot="1" x14ac:dyDescent="0.3">
      <c r="A2" s="739" t="s">
        <v>475</v>
      </c>
      <c r="B2" s="740"/>
      <c r="C2" s="740"/>
      <c r="D2" s="740"/>
      <c r="E2" s="740"/>
      <c r="F2" s="740"/>
      <c r="G2" s="740"/>
      <c r="H2" s="740"/>
      <c r="I2" s="740"/>
      <c r="J2" s="741"/>
      <c r="K2" s="168"/>
      <c r="L2" s="168"/>
      <c r="M2" s="168"/>
      <c r="N2" s="168"/>
      <c r="O2" s="168"/>
      <c r="P2" s="168"/>
      <c r="Q2" s="168"/>
      <c r="R2" s="168"/>
      <c r="S2" s="168"/>
    </row>
    <row r="3" spans="1:19" ht="21.6" customHeight="1" thickTop="1" thickBot="1" x14ac:dyDescent="0.3">
      <c r="A3" s="747" t="s">
        <v>255</v>
      </c>
      <c r="B3" s="748"/>
      <c r="C3" s="748"/>
      <c r="D3" s="748"/>
      <c r="E3" s="748"/>
      <c r="F3" s="748"/>
      <c r="G3" s="748"/>
      <c r="H3" s="748"/>
      <c r="I3" s="748"/>
      <c r="J3" s="749"/>
      <c r="K3" s="168"/>
      <c r="L3" s="168"/>
      <c r="M3" s="168"/>
      <c r="N3" s="168"/>
      <c r="O3" s="168"/>
      <c r="P3" s="168" t="s">
        <v>288</v>
      </c>
      <c r="Q3" s="168"/>
      <c r="R3" s="168"/>
      <c r="S3" s="168"/>
    </row>
    <row r="4" spans="1:19" ht="52.5" customHeight="1" thickTop="1" thickBot="1" x14ac:dyDescent="0.3">
      <c r="A4" s="750" t="s">
        <v>381</v>
      </c>
      <c r="B4" s="751"/>
      <c r="C4" s="751"/>
      <c r="D4" s="751"/>
      <c r="E4" s="751"/>
      <c r="F4" s="751"/>
      <c r="G4" s="751"/>
      <c r="H4" s="751"/>
      <c r="I4" s="751"/>
      <c r="J4" s="752"/>
      <c r="K4" s="168"/>
      <c r="L4" s="168"/>
      <c r="M4" s="168"/>
      <c r="N4" s="168"/>
      <c r="O4" s="168"/>
      <c r="P4" s="168" t="s">
        <v>289</v>
      </c>
      <c r="Q4" s="168"/>
      <c r="R4" s="168"/>
      <c r="S4" s="168"/>
    </row>
    <row r="5" spans="1:19" ht="184.95" customHeight="1" thickTop="1" thickBot="1" x14ac:dyDescent="0.3">
      <c r="A5" s="759"/>
      <c r="B5" s="760"/>
      <c r="C5" s="760"/>
      <c r="D5" s="760"/>
      <c r="E5" s="760"/>
      <c r="F5" s="760"/>
      <c r="G5" s="760"/>
      <c r="H5" s="760"/>
      <c r="I5" s="760"/>
      <c r="J5" s="761"/>
      <c r="K5" s="168"/>
      <c r="L5" s="168"/>
      <c r="M5" s="168"/>
      <c r="N5" s="168"/>
      <c r="O5" s="168"/>
      <c r="P5" s="168"/>
      <c r="Q5" s="168"/>
      <c r="R5" s="168"/>
      <c r="S5" s="168"/>
    </row>
    <row r="6" spans="1:19" ht="22.2" customHeight="1" thickBot="1" x14ac:dyDescent="0.3">
      <c r="A6" s="730" t="s">
        <v>287</v>
      </c>
      <c r="B6" s="731"/>
      <c r="C6" s="731"/>
      <c r="D6" s="731"/>
      <c r="E6" s="731"/>
      <c r="F6" s="731"/>
      <c r="G6" s="731"/>
      <c r="H6" s="731"/>
      <c r="I6" s="731"/>
      <c r="J6" s="732"/>
      <c r="K6" s="168"/>
      <c r="L6" s="168"/>
      <c r="M6" s="168"/>
      <c r="N6" s="168"/>
      <c r="O6" s="168"/>
      <c r="P6" s="168"/>
      <c r="Q6" s="168"/>
      <c r="R6" s="168"/>
      <c r="S6" s="168"/>
    </row>
    <row r="7" spans="1:19" ht="106.95" customHeight="1" x14ac:dyDescent="0.25">
      <c r="A7" s="762" t="s">
        <v>476</v>
      </c>
      <c r="B7" s="763"/>
      <c r="C7" s="763"/>
      <c r="D7" s="763"/>
      <c r="E7" s="763"/>
      <c r="F7" s="763"/>
      <c r="G7" s="763"/>
      <c r="H7" s="763"/>
      <c r="I7" s="763"/>
      <c r="J7" s="764"/>
      <c r="K7" s="168"/>
      <c r="L7" s="168"/>
      <c r="M7" s="168"/>
      <c r="N7" s="168"/>
      <c r="O7" s="168"/>
      <c r="P7" s="168"/>
      <c r="Q7" s="168"/>
      <c r="R7" s="168"/>
      <c r="S7" s="168"/>
    </row>
    <row r="8" spans="1:19" ht="216.6" customHeight="1" x14ac:dyDescent="0.25">
      <c r="A8" s="736"/>
      <c r="B8" s="737"/>
      <c r="C8" s="737"/>
      <c r="D8" s="737"/>
      <c r="E8" s="737"/>
      <c r="F8" s="737"/>
      <c r="G8" s="737"/>
      <c r="H8" s="737"/>
      <c r="I8" s="737"/>
      <c r="J8" s="738"/>
      <c r="K8" s="168"/>
      <c r="L8" s="168"/>
      <c r="M8" s="168"/>
      <c r="N8" s="168"/>
      <c r="O8" s="168"/>
      <c r="P8" s="168"/>
      <c r="Q8" s="168"/>
      <c r="R8" s="168"/>
      <c r="S8" s="168"/>
    </row>
    <row r="9" spans="1:19" ht="18" thickBot="1" x14ac:dyDescent="0.3">
      <c r="A9" s="753" t="s">
        <v>286</v>
      </c>
      <c r="B9" s="754"/>
      <c r="C9" s="754"/>
      <c r="D9" s="754"/>
      <c r="E9" s="754"/>
      <c r="F9" s="754"/>
      <c r="G9" s="754"/>
      <c r="H9" s="754"/>
      <c r="I9" s="754"/>
      <c r="J9" s="755"/>
      <c r="K9" s="168"/>
      <c r="L9" s="168"/>
      <c r="M9" s="168"/>
      <c r="N9" s="168"/>
      <c r="O9" s="168"/>
      <c r="P9" s="168"/>
      <c r="Q9" s="168"/>
      <c r="R9" s="168"/>
      <c r="S9" s="168"/>
    </row>
    <row r="10" spans="1:19" ht="34.950000000000003" customHeight="1" thickBot="1" x14ac:dyDescent="0.3">
      <c r="A10" s="756" t="s">
        <v>335</v>
      </c>
      <c r="B10" s="757"/>
      <c r="C10" s="757"/>
      <c r="D10" s="757"/>
      <c r="E10" s="757"/>
      <c r="F10" s="757"/>
      <c r="G10" s="757"/>
      <c r="H10" s="757"/>
      <c r="I10" s="757"/>
      <c r="J10" s="758"/>
      <c r="K10" s="168"/>
      <c r="L10" s="168"/>
      <c r="M10" s="168"/>
      <c r="N10" s="168"/>
      <c r="O10" s="168"/>
      <c r="P10" s="168"/>
      <c r="Q10" s="168"/>
      <c r="R10" s="168"/>
      <c r="S10" s="168"/>
    </row>
    <row r="11" spans="1:19" ht="180.6" customHeight="1" thickBot="1" x14ac:dyDescent="0.3">
      <c r="A11" s="742"/>
      <c r="B11" s="743"/>
      <c r="C11" s="743"/>
      <c r="D11" s="743"/>
      <c r="E11" s="743"/>
      <c r="F11" s="743"/>
      <c r="G11" s="743"/>
      <c r="H11" s="743"/>
      <c r="I11" s="743"/>
      <c r="J11" s="744"/>
      <c r="K11" s="168"/>
      <c r="L11" s="168"/>
      <c r="M11" s="168"/>
      <c r="N11" s="168"/>
      <c r="O11" s="168"/>
      <c r="P11" s="168"/>
      <c r="Q11" s="168"/>
      <c r="R11" s="168"/>
      <c r="S11" s="168"/>
    </row>
    <row r="12" spans="1:19" ht="18" thickBot="1" x14ac:dyDescent="0.3">
      <c r="A12" s="730" t="s">
        <v>304</v>
      </c>
      <c r="B12" s="731"/>
      <c r="C12" s="731"/>
      <c r="D12" s="731"/>
      <c r="E12" s="731"/>
      <c r="F12" s="731"/>
      <c r="G12" s="731"/>
      <c r="H12" s="731"/>
      <c r="I12" s="731"/>
      <c r="J12" s="732"/>
      <c r="K12" s="168"/>
      <c r="L12" s="168"/>
      <c r="M12" s="168"/>
      <c r="N12" s="168"/>
      <c r="O12" s="168"/>
      <c r="P12" s="168"/>
      <c r="Q12" s="168"/>
      <c r="R12" s="168"/>
      <c r="S12" s="168"/>
    </row>
    <row r="13" spans="1:19" ht="63" customHeight="1" x14ac:dyDescent="0.25">
      <c r="A13" s="733" t="s">
        <v>336</v>
      </c>
      <c r="B13" s="734"/>
      <c r="C13" s="734"/>
      <c r="D13" s="734"/>
      <c r="E13" s="734"/>
      <c r="F13" s="734"/>
      <c r="G13" s="734"/>
      <c r="H13" s="734"/>
      <c r="I13" s="734"/>
      <c r="J13" s="735"/>
      <c r="K13" s="168"/>
      <c r="L13" s="168"/>
      <c r="M13" s="168"/>
      <c r="N13" s="168"/>
      <c r="O13" s="168"/>
      <c r="P13" s="168"/>
      <c r="Q13" s="168"/>
      <c r="R13" s="168"/>
      <c r="S13" s="168"/>
    </row>
    <row r="14" spans="1:19" ht="164.4" customHeight="1" thickBot="1" x14ac:dyDescent="0.3">
      <c r="A14" s="727"/>
      <c r="B14" s="728"/>
      <c r="C14" s="728"/>
      <c r="D14" s="728"/>
      <c r="E14" s="728"/>
      <c r="F14" s="728"/>
      <c r="G14" s="728"/>
      <c r="H14" s="728"/>
      <c r="I14" s="728"/>
      <c r="J14" s="729"/>
      <c r="K14" s="168"/>
      <c r="L14" s="168"/>
      <c r="M14" s="168"/>
      <c r="N14" s="168"/>
      <c r="O14" s="168"/>
      <c r="P14" s="168"/>
      <c r="Q14" s="168"/>
      <c r="R14" s="168"/>
      <c r="S14" s="168"/>
    </row>
    <row r="15" spans="1:19" ht="18" thickBot="1" x14ac:dyDescent="0.3">
      <c r="A15" s="730" t="s">
        <v>382</v>
      </c>
      <c r="B15" s="731"/>
      <c r="C15" s="731"/>
      <c r="D15" s="731"/>
      <c r="E15" s="731"/>
      <c r="F15" s="731"/>
      <c r="G15" s="731"/>
      <c r="H15" s="731"/>
      <c r="I15" s="731"/>
      <c r="J15" s="732"/>
      <c r="K15" s="168"/>
      <c r="L15" s="168"/>
      <c r="M15" s="168"/>
      <c r="N15" s="168"/>
      <c r="O15" s="168"/>
      <c r="P15" s="168"/>
      <c r="Q15" s="168"/>
      <c r="R15" s="168"/>
      <c r="S15" s="168"/>
    </row>
    <row r="16" spans="1:19" ht="23.4" customHeight="1" x14ac:dyDescent="0.25">
      <c r="A16" s="733" t="s">
        <v>383</v>
      </c>
      <c r="B16" s="734"/>
      <c r="C16" s="734"/>
      <c r="D16" s="734"/>
      <c r="E16" s="734"/>
      <c r="F16" s="734"/>
      <c r="G16" s="734"/>
      <c r="H16" s="734"/>
      <c r="I16" s="734"/>
      <c r="J16" s="735"/>
      <c r="K16" s="168"/>
      <c r="L16" s="168"/>
      <c r="M16" s="168"/>
      <c r="N16" s="168"/>
      <c r="O16" s="168"/>
      <c r="P16" s="168"/>
      <c r="Q16" s="168"/>
      <c r="R16" s="168"/>
      <c r="S16" s="168"/>
    </row>
    <row r="17" spans="1:19" ht="164.4" customHeight="1" x14ac:dyDescent="0.25">
      <c r="A17" s="736"/>
      <c r="B17" s="737"/>
      <c r="C17" s="737"/>
      <c r="D17" s="737"/>
      <c r="E17" s="737"/>
      <c r="F17" s="737"/>
      <c r="G17" s="737"/>
      <c r="H17" s="737"/>
      <c r="I17" s="737"/>
      <c r="J17" s="738"/>
      <c r="K17" s="168"/>
      <c r="L17" s="168"/>
      <c r="M17" s="168"/>
      <c r="N17" s="168"/>
      <c r="O17" s="168"/>
      <c r="P17" s="168"/>
      <c r="Q17" s="168"/>
      <c r="R17" s="168"/>
      <c r="S17" s="168"/>
    </row>
    <row r="18" spans="1:19" x14ac:dyDescent="0.25">
      <c r="A18" s="124"/>
      <c r="B18" s="125"/>
      <c r="C18" s="126"/>
      <c r="D18" s="127"/>
      <c r="E18" s="127"/>
      <c r="F18" s="127"/>
      <c r="G18" s="127"/>
      <c r="H18" s="128"/>
      <c r="I18" s="126"/>
      <c r="J18" s="129"/>
      <c r="K18" s="168"/>
      <c r="L18" s="168"/>
      <c r="M18" s="168"/>
      <c r="N18" s="168"/>
      <c r="O18" s="168"/>
      <c r="P18" s="168"/>
      <c r="Q18" s="168"/>
      <c r="R18" s="168"/>
      <c r="S18" s="168"/>
    </row>
  </sheetData>
  <sheetProtection password="97E3" sheet="1" objects="1" scenarios="1" formatRows="0" insertHyperlinks="0"/>
  <customSheetViews>
    <customSheetView guid="{FEFC15B1-F17C-4CB7-A213-355BB844919A}" hiddenColumns="1" topLeftCell="A152">
      <selection activeCell="B162" sqref="B162:K196"/>
      <pageMargins left="0.7" right="0.7" top="0.75" bottom="0.75" header="0.3" footer="0.3"/>
      <pageSetup orientation="portrait" r:id="rId1"/>
    </customSheetView>
  </customSheetViews>
  <mergeCells count="17">
    <mergeCell ref="A1:J1"/>
    <mergeCell ref="A3:J3"/>
    <mergeCell ref="A4:J4"/>
    <mergeCell ref="A9:J9"/>
    <mergeCell ref="A10:J10"/>
    <mergeCell ref="A5:J5"/>
    <mergeCell ref="A6:J6"/>
    <mergeCell ref="A7:J7"/>
    <mergeCell ref="A8:J8"/>
    <mergeCell ref="A14:J14"/>
    <mergeCell ref="A15:J15"/>
    <mergeCell ref="A16:J16"/>
    <mergeCell ref="A17:J17"/>
    <mergeCell ref="A2:J2"/>
    <mergeCell ref="A11:J11"/>
    <mergeCell ref="A12:J12"/>
    <mergeCell ref="A13:J13"/>
  </mergeCell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L108"/>
  <sheetViews>
    <sheetView zoomScale="90" zoomScaleNormal="90" workbookViewId="0">
      <selection activeCell="A17" sqref="A17:D17"/>
    </sheetView>
  </sheetViews>
  <sheetFormatPr defaultColWidth="8.88671875" defaultRowHeight="13.2" x14ac:dyDescent="0.25"/>
  <cols>
    <col min="1" max="10" width="15.6640625" style="227" customWidth="1"/>
    <col min="11" max="12" width="4.6640625" style="227" hidden="1" customWidth="1"/>
    <col min="13" max="51" width="4.6640625" style="227" customWidth="1"/>
    <col min="52" max="16384" width="8.88671875" style="227"/>
  </cols>
  <sheetData>
    <row r="1" spans="1:12" ht="28.95" customHeight="1" x14ac:dyDescent="0.25">
      <c r="A1" s="765" t="s">
        <v>252</v>
      </c>
      <c r="B1" s="765"/>
      <c r="C1" s="765"/>
      <c r="D1" s="765"/>
      <c r="E1" s="765"/>
      <c r="F1" s="765"/>
      <c r="G1" s="765"/>
      <c r="H1" s="765"/>
      <c r="I1" s="765"/>
      <c r="J1" s="766"/>
    </row>
    <row r="2" spans="1:12" ht="34.950000000000003" customHeight="1" x14ac:dyDescent="0.25">
      <c r="A2" s="767" t="s">
        <v>479</v>
      </c>
      <c r="B2" s="768"/>
      <c r="C2" s="768"/>
      <c r="D2" s="768"/>
      <c r="E2" s="768"/>
      <c r="F2" s="768"/>
      <c r="G2" s="768"/>
      <c r="H2" s="768"/>
      <c r="I2" s="768"/>
      <c r="J2" s="769"/>
    </row>
    <row r="3" spans="1:12" ht="15" customHeight="1" x14ac:dyDescent="0.25">
      <c r="A3" s="770"/>
      <c r="B3" s="771"/>
      <c r="C3" s="771"/>
      <c r="D3" s="771"/>
      <c r="E3" s="771"/>
      <c r="F3" s="771"/>
      <c r="G3" s="771"/>
      <c r="H3" s="771"/>
      <c r="I3" s="771"/>
      <c r="J3" s="772"/>
    </row>
    <row r="4" spans="1:12" ht="18" customHeight="1" x14ac:dyDescent="0.25">
      <c r="A4" s="773" t="s">
        <v>384</v>
      </c>
      <c r="B4" s="773"/>
      <c r="C4" s="773"/>
      <c r="D4" s="773"/>
      <c r="E4" s="773"/>
      <c r="F4" s="773"/>
      <c r="G4" s="773"/>
      <c r="H4" s="773"/>
      <c r="I4" s="773"/>
      <c r="J4" s="774"/>
    </row>
    <row r="5" spans="1:12" ht="18" customHeight="1" x14ac:dyDescent="0.25">
      <c r="A5" s="773"/>
      <c r="B5" s="773"/>
      <c r="C5" s="773"/>
      <c r="D5" s="773"/>
      <c r="E5" s="773"/>
      <c r="F5" s="773"/>
      <c r="G5" s="773"/>
      <c r="H5" s="773"/>
      <c r="I5" s="773"/>
      <c r="J5" s="774"/>
    </row>
    <row r="6" spans="1:12" ht="15" customHeight="1" x14ac:dyDescent="0.25">
      <c r="A6" s="775" t="s">
        <v>158</v>
      </c>
      <c r="B6" s="776"/>
      <c r="C6" s="776"/>
      <c r="D6" s="777"/>
      <c r="E6" s="784" t="s">
        <v>347</v>
      </c>
      <c r="F6" s="787" t="s">
        <v>159</v>
      </c>
      <c r="G6" s="788" t="s">
        <v>338</v>
      </c>
      <c r="H6" s="776"/>
      <c r="I6" s="776"/>
      <c r="J6" s="789"/>
    </row>
    <row r="7" spans="1:12" ht="15" customHeight="1" x14ac:dyDescent="0.25">
      <c r="A7" s="778"/>
      <c r="B7" s="779"/>
      <c r="C7" s="779"/>
      <c r="D7" s="780"/>
      <c r="E7" s="785"/>
      <c r="F7" s="785"/>
      <c r="G7" s="790"/>
      <c r="H7" s="779"/>
      <c r="I7" s="779"/>
      <c r="J7" s="791"/>
    </row>
    <row r="8" spans="1:12" ht="15" customHeight="1" x14ac:dyDescent="0.25">
      <c r="A8" s="778"/>
      <c r="B8" s="779"/>
      <c r="C8" s="779"/>
      <c r="D8" s="780"/>
      <c r="E8" s="785"/>
      <c r="F8" s="785"/>
      <c r="G8" s="790"/>
      <c r="H8" s="779"/>
      <c r="I8" s="779"/>
      <c r="J8" s="791"/>
    </row>
    <row r="9" spans="1:12" ht="15" customHeight="1" x14ac:dyDescent="0.25">
      <c r="A9" s="778"/>
      <c r="B9" s="779"/>
      <c r="C9" s="779"/>
      <c r="D9" s="780"/>
      <c r="E9" s="785"/>
      <c r="F9" s="785"/>
      <c r="G9" s="790"/>
      <c r="H9" s="779"/>
      <c r="I9" s="779"/>
      <c r="J9" s="791"/>
    </row>
    <row r="10" spans="1:12" ht="15" customHeight="1" x14ac:dyDescent="0.25">
      <c r="A10" s="778"/>
      <c r="B10" s="779"/>
      <c r="C10" s="779"/>
      <c r="D10" s="780"/>
      <c r="E10" s="785"/>
      <c r="F10" s="785"/>
      <c r="G10" s="790"/>
      <c r="H10" s="779"/>
      <c r="I10" s="779"/>
      <c r="J10" s="791"/>
    </row>
    <row r="11" spans="1:12" ht="14.25" customHeight="1" x14ac:dyDescent="0.25">
      <c r="A11" s="781"/>
      <c r="B11" s="782"/>
      <c r="C11" s="782"/>
      <c r="D11" s="783"/>
      <c r="E11" s="786"/>
      <c r="F11" s="786"/>
      <c r="G11" s="792"/>
      <c r="H11" s="782"/>
      <c r="I11" s="782"/>
      <c r="J11" s="793"/>
    </row>
    <row r="12" spans="1:12" ht="15" customHeight="1" x14ac:dyDescent="0.25">
      <c r="A12" s="794"/>
      <c r="B12" s="795"/>
      <c r="C12" s="795"/>
      <c r="D12" s="796"/>
      <c r="E12" s="228"/>
      <c r="F12" s="229"/>
      <c r="G12" s="797"/>
      <c r="H12" s="795"/>
      <c r="I12" s="795"/>
      <c r="J12" s="798"/>
      <c r="K12" s="227">
        <f>COUNTBLANK(C12:J12)</f>
        <v>8</v>
      </c>
      <c r="L12" s="227" t="str">
        <f>IF(AND(A12&lt;&gt;"",K12&gt;3),"No","Yes")</f>
        <v>Yes</v>
      </c>
    </row>
    <row r="13" spans="1:12" ht="15" customHeight="1" x14ac:dyDescent="0.25">
      <c r="A13" s="794"/>
      <c r="B13" s="795"/>
      <c r="C13" s="795"/>
      <c r="D13" s="796"/>
      <c r="E13" s="228"/>
      <c r="F13" s="229"/>
      <c r="G13" s="797"/>
      <c r="H13" s="795"/>
      <c r="I13" s="795"/>
      <c r="J13" s="798"/>
      <c r="K13" s="227">
        <f t="shared" ref="K13:K22" si="0">COUNTBLANK(C13:J13)</f>
        <v>8</v>
      </c>
      <c r="L13" s="227" t="str">
        <f t="shared" ref="L13:L22" si="1">IF(AND(A13&lt;&gt;"",K13&gt;3),"No","Yes")</f>
        <v>Yes</v>
      </c>
    </row>
    <row r="14" spans="1:12" ht="15" customHeight="1" x14ac:dyDescent="0.25">
      <c r="A14" s="794"/>
      <c r="B14" s="795"/>
      <c r="C14" s="795"/>
      <c r="D14" s="796"/>
      <c r="E14" s="228"/>
      <c r="F14" s="229"/>
      <c r="G14" s="797"/>
      <c r="H14" s="795"/>
      <c r="I14" s="795"/>
      <c r="J14" s="798"/>
      <c r="K14" s="227">
        <f t="shared" si="0"/>
        <v>8</v>
      </c>
      <c r="L14" s="227" t="str">
        <f t="shared" si="1"/>
        <v>Yes</v>
      </c>
    </row>
    <row r="15" spans="1:12" ht="15" customHeight="1" x14ac:dyDescent="0.25">
      <c r="A15" s="794"/>
      <c r="B15" s="795"/>
      <c r="C15" s="795"/>
      <c r="D15" s="796"/>
      <c r="E15" s="228"/>
      <c r="F15" s="229"/>
      <c r="G15" s="797"/>
      <c r="H15" s="795"/>
      <c r="I15" s="795"/>
      <c r="J15" s="798"/>
      <c r="K15" s="227">
        <f t="shared" si="0"/>
        <v>8</v>
      </c>
      <c r="L15" s="227" t="str">
        <f t="shared" si="1"/>
        <v>Yes</v>
      </c>
    </row>
    <row r="16" spans="1:12" ht="15" customHeight="1" x14ac:dyDescent="0.25">
      <c r="A16" s="794"/>
      <c r="B16" s="795"/>
      <c r="C16" s="795"/>
      <c r="D16" s="796"/>
      <c r="E16" s="228"/>
      <c r="F16" s="229"/>
      <c r="G16" s="797"/>
      <c r="H16" s="795"/>
      <c r="I16" s="795"/>
      <c r="J16" s="798"/>
      <c r="K16" s="227">
        <f t="shared" si="0"/>
        <v>8</v>
      </c>
      <c r="L16" s="227" t="str">
        <f t="shared" si="1"/>
        <v>Yes</v>
      </c>
    </row>
    <row r="17" spans="1:12" ht="15" customHeight="1" x14ac:dyDescent="0.25">
      <c r="A17" s="794"/>
      <c r="B17" s="795"/>
      <c r="C17" s="795"/>
      <c r="D17" s="796"/>
      <c r="E17" s="228"/>
      <c r="F17" s="229"/>
      <c r="G17" s="797"/>
      <c r="H17" s="795"/>
      <c r="I17" s="795"/>
      <c r="J17" s="798"/>
      <c r="K17" s="227">
        <f t="shared" si="0"/>
        <v>8</v>
      </c>
      <c r="L17" s="227" t="str">
        <f t="shared" si="1"/>
        <v>Yes</v>
      </c>
    </row>
    <row r="18" spans="1:12" ht="15" customHeight="1" x14ac:dyDescent="0.25">
      <c r="A18" s="794"/>
      <c r="B18" s="795"/>
      <c r="C18" s="795"/>
      <c r="D18" s="796"/>
      <c r="E18" s="228"/>
      <c r="F18" s="229"/>
      <c r="G18" s="797"/>
      <c r="H18" s="795"/>
      <c r="I18" s="795"/>
      <c r="J18" s="798"/>
      <c r="K18" s="227">
        <f t="shared" si="0"/>
        <v>8</v>
      </c>
      <c r="L18" s="227" t="str">
        <f t="shared" si="1"/>
        <v>Yes</v>
      </c>
    </row>
    <row r="19" spans="1:12" ht="15" customHeight="1" x14ac:dyDescent="0.25">
      <c r="A19" s="794"/>
      <c r="B19" s="795"/>
      <c r="C19" s="795"/>
      <c r="D19" s="796"/>
      <c r="E19" s="228"/>
      <c r="F19" s="229"/>
      <c r="G19" s="797"/>
      <c r="H19" s="795"/>
      <c r="I19" s="795"/>
      <c r="J19" s="798"/>
      <c r="K19" s="227">
        <f t="shared" si="0"/>
        <v>8</v>
      </c>
      <c r="L19" s="227" t="str">
        <f t="shared" si="1"/>
        <v>Yes</v>
      </c>
    </row>
    <row r="20" spans="1:12" ht="15" customHeight="1" x14ac:dyDescent="0.25">
      <c r="A20" s="794"/>
      <c r="B20" s="795"/>
      <c r="C20" s="795"/>
      <c r="D20" s="796"/>
      <c r="E20" s="228"/>
      <c r="F20" s="229"/>
      <c r="G20" s="797"/>
      <c r="H20" s="795"/>
      <c r="I20" s="795"/>
      <c r="J20" s="798"/>
      <c r="K20" s="227">
        <f t="shared" si="0"/>
        <v>8</v>
      </c>
      <c r="L20" s="227" t="str">
        <f t="shared" si="1"/>
        <v>Yes</v>
      </c>
    </row>
    <row r="21" spans="1:12" ht="15" customHeight="1" x14ac:dyDescent="0.25">
      <c r="A21" s="794"/>
      <c r="B21" s="795"/>
      <c r="C21" s="795"/>
      <c r="D21" s="796"/>
      <c r="E21" s="228"/>
      <c r="F21" s="229"/>
      <c r="G21" s="797"/>
      <c r="H21" s="795"/>
      <c r="I21" s="795"/>
      <c r="J21" s="798"/>
      <c r="K21" s="227">
        <f t="shared" si="0"/>
        <v>8</v>
      </c>
      <c r="L21" s="227" t="str">
        <f t="shared" si="1"/>
        <v>Yes</v>
      </c>
    </row>
    <row r="22" spans="1:12" ht="15" customHeight="1" x14ac:dyDescent="0.25">
      <c r="A22" s="794"/>
      <c r="B22" s="795"/>
      <c r="C22" s="795"/>
      <c r="D22" s="796"/>
      <c r="E22" s="228"/>
      <c r="F22" s="229"/>
      <c r="G22" s="797"/>
      <c r="H22" s="795"/>
      <c r="I22" s="795"/>
      <c r="J22" s="798"/>
      <c r="K22" s="227">
        <f t="shared" si="0"/>
        <v>8</v>
      </c>
      <c r="L22" s="227" t="str">
        <f t="shared" si="1"/>
        <v>Yes</v>
      </c>
    </row>
    <row r="23" spans="1:12" ht="15" customHeight="1" x14ac:dyDescent="0.25">
      <c r="A23" s="827" t="s">
        <v>427</v>
      </c>
      <c r="B23" s="806"/>
      <c r="C23" s="806"/>
      <c r="D23" s="806"/>
      <c r="E23" s="807"/>
      <c r="F23" s="828">
        <f>SUM(F12:F22)</f>
        <v>0</v>
      </c>
      <c r="G23" s="829"/>
      <c r="H23" s="829"/>
      <c r="I23" s="829"/>
      <c r="J23" s="830"/>
      <c r="L23" s="227">
        <f>COUNTIF(L12:L22,"Yes")</f>
        <v>11</v>
      </c>
    </row>
    <row r="24" spans="1:12" s="91" customFormat="1" ht="14.25" customHeight="1" x14ac:dyDescent="0.25">
      <c r="A24" s="799"/>
      <c r="B24" s="800"/>
      <c r="C24" s="800"/>
      <c r="D24" s="800"/>
      <c r="E24" s="800"/>
      <c r="F24" s="800"/>
      <c r="G24" s="800"/>
      <c r="H24" s="800"/>
      <c r="I24" s="800"/>
      <c r="J24" s="801"/>
    </row>
    <row r="25" spans="1:12" s="91" customFormat="1" ht="18" customHeight="1" x14ac:dyDescent="0.25">
      <c r="A25" s="802" t="s">
        <v>385</v>
      </c>
      <c r="B25" s="803"/>
      <c r="C25" s="803"/>
      <c r="D25" s="803"/>
      <c r="E25" s="803"/>
      <c r="F25" s="803"/>
      <c r="G25" s="803"/>
      <c r="H25" s="803"/>
      <c r="I25" s="803"/>
      <c r="J25" s="804"/>
    </row>
    <row r="26" spans="1:12" s="91" customFormat="1" ht="18" customHeight="1" x14ac:dyDescent="0.25">
      <c r="A26" s="802" t="s">
        <v>327</v>
      </c>
      <c r="B26" s="803"/>
      <c r="C26" s="803"/>
      <c r="D26" s="803"/>
      <c r="E26" s="803"/>
      <c r="F26" s="803"/>
      <c r="G26" s="803"/>
      <c r="H26" s="803"/>
      <c r="I26" s="803"/>
      <c r="J26" s="804"/>
    </row>
    <row r="27" spans="1:12" s="91" customFormat="1" ht="15" customHeight="1" x14ac:dyDescent="0.25">
      <c r="A27" s="775" t="s">
        <v>158</v>
      </c>
      <c r="B27" s="776"/>
      <c r="C27" s="776"/>
      <c r="D27" s="777"/>
      <c r="E27" s="784" t="s">
        <v>347</v>
      </c>
      <c r="F27" s="787" t="s">
        <v>159</v>
      </c>
      <c r="G27" s="788" t="s">
        <v>338</v>
      </c>
      <c r="H27" s="776"/>
      <c r="I27" s="776"/>
      <c r="J27" s="789"/>
    </row>
    <row r="28" spans="1:12" s="91" customFormat="1" ht="15" customHeight="1" x14ac:dyDescent="0.25">
      <c r="A28" s="778"/>
      <c r="B28" s="779"/>
      <c r="C28" s="779"/>
      <c r="D28" s="780"/>
      <c r="E28" s="785"/>
      <c r="F28" s="785"/>
      <c r="G28" s="790"/>
      <c r="H28" s="779"/>
      <c r="I28" s="779"/>
      <c r="J28" s="791"/>
    </row>
    <row r="29" spans="1:12" s="91" customFormat="1" ht="15" customHeight="1" x14ac:dyDescent="0.25">
      <c r="A29" s="778"/>
      <c r="B29" s="779"/>
      <c r="C29" s="779"/>
      <c r="D29" s="780"/>
      <c r="E29" s="785"/>
      <c r="F29" s="785"/>
      <c r="G29" s="790"/>
      <c r="H29" s="779"/>
      <c r="I29" s="779"/>
      <c r="J29" s="791"/>
    </row>
    <row r="30" spans="1:12" s="91" customFormat="1" ht="15" customHeight="1" x14ac:dyDescent="0.25">
      <c r="A30" s="778"/>
      <c r="B30" s="779"/>
      <c r="C30" s="779"/>
      <c r="D30" s="780"/>
      <c r="E30" s="785"/>
      <c r="F30" s="785"/>
      <c r="G30" s="790"/>
      <c r="H30" s="779"/>
      <c r="I30" s="779"/>
      <c r="J30" s="791"/>
    </row>
    <row r="31" spans="1:12" s="91" customFormat="1" ht="15" customHeight="1" x14ac:dyDescent="0.25">
      <c r="A31" s="778"/>
      <c r="B31" s="779"/>
      <c r="C31" s="779"/>
      <c r="D31" s="780"/>
      <c r="E31" s="785"/>
      <c r="F31" s="785"/>
      <c r="G31" s="790"/>
      <c r="H31" s="779"/>
      <c r="I31" s="779"/>
      <c r="J31" s="791"/>
    </row>
    <row r="32" spans="1:12" s="91" customFormat="1" ht="14.25" customHeight="1" x14ac:dyDescent="0.25">
      <c r="A32" s="781"/>
      <c r="B32" s="782"/>
      <c r="C32" s="782"/>
      <c r="D32" s="783"/>
      <c r="E32" s="786"/>
      <c r="F32" s="786"/>
      <c r="G32" s="792"/>
      <c r="H32" s="782"/>
      <c r="I32" s="782"/>
      <c r="J32" s="793"/>
    </row>
    <row r="33" spans="1:12" s="91" customFormat="1" ht="15" customHeight="1" x14ac:dyDescent="0.25">
      <c r="A33" s="794"/>
      <c r="B33" s="795"/>
      <c r="C33" s="795"/>
      <c r="D33" s="796"/>
      <c r="E33" s="228"/>
      <c r="F33" s="229"/>
      <c r="G33" s="797"/>
      <c r="H33" s="795"/>
      <c r="I33" s="795"/>
      <c r="J33" s="798"/>
      <c r="K33" s="91">
        <f t="shared" ref="K33:K43" si="2">COUNTBLANK(E33:J33)</f>
        <v>6</v>
      </c>
      <c r="L33" s="91" t="str">
        <f>IF(AND(A33&lt;&gt;"",K33&gt;3),"No","Yes")</f>
        <v>Yes</v>
      </c>
    </row>
    <row r="34" spans="1:12" s="91" customFormat="1" ht="15" customHeight="1" x14ac:dyDescent="0.25">
      <c r="A34" s="794"/>
      <c r="B34" s="795"/>
      <c r="C34" s="795"/>
      <c r="D34" s="796"/>
      <c r="E34" s="228"/>
      <c r="F34" s="229"/>
      <c r="G34" s="797"/>
      <c r="H34" s="795"/>
      <c r="I34" s="795"/>
      <c r="J34" s="798"/>
      <c r="K34" s="91">
        <f t="shared" si="2"/>
        <v>6</v>
      </c>
      <c r="L34" s="91" t="str">
        <f t="shared" ref="L34:L43" si="3">IF(AND(A34&lt;&gt;"",K34&gt;3),"No","Yes")</f>
        <v>Yes</v>
      </c>
    </row>
    <row r="35" spans="1:12" s="91" customFormat="1" ht="15" customHeight="1" x14ac:dyDescent="0.25">
      <c r="A35" s="794"/>
      <c r="B35" s="795"/>
      <c r="C35" s="795"/>
      <c r="D35" s="796"/>
      <c r="E35" s="228"/>
      <c r="F35" s="229"/>
      <c r="G35" s="797"/>
      <c r="H35" s="795"/>
      <c r="I35" s="795"/>
      <c r="J35" s="798"/>
      <c r="K35" s="91">
        <f t="shared" si="2"/>
        <v>6</v>
      </c>
      <c r="L35" s="91" t="str">
        <f t="shared" si="3"/>
        <v>Yes</v>
      </c>
    </row>
    <row r="36" spans="1:12" s="91" customFormat="1" ht="15" customHeight="1" x14ac:dyDescent="0.25">
      <c r="A36" s="794"/>
      <c r="B36" s="795"/>
      <c r="C36" s="795"/>
      <c r="D36" s="796"/>
      <c r="E36" s="228"/>
      <c r="F36" s="229"/>
      <c r="G36" s="797"/>
      <c r="H36" s="795"/>
      <c r="I36" s="795"/>
      <c r="J36" s="798"/>
      <c r="K36" s="91">
        <f t="shared" si="2"/>
        <v>6</v>
      </c>
      <c r="L36" s="91" t="str">
        <f t="shared" si="3"/>
        <v>Yes</v>
      </c>
    </row>
    <row r="37" spans="1:12" s="91" customFormat="1" ht="15" customHeight="1" x14ac:dyDescent="0.25">
      <c r="A37" s="794"/>
      <c r="B37" s="795"/>
      <c r="C37" s="795"/>
      <c r="D37" s="796"/>
      <c r="E37" s="228"/>
      <c r="F37" s="229"/>
      <c r="G37" s="797"/>
      <c r="H37" s="795"/>
      <c r="I37" s="795"/>
      <c r="J37" s="798"/>
      <c r="K37" s="91">
        <f t="shared" si="2"/>
        <v>6</v>
      </c>
      <c r="L37" s="91" t="str">
        <f t="shared" si="3"/>
        <v>Yes</v>
      </c>
    </row>
    <row r="38" spans="1:12" s="91" customFormat="1" ht="15" customHeight="1" x14ac:dyDescent="0.25">
      <c r="A38" s="794"/>
      <c r="B38" s="795"/>
      <c r="C38" s="795"/>
      <c r="D38" s="796"/>
      <c r="E38" s="228"/>
      <c r="F38" s="229"/>
      <c r="G38" s="797"/>
      <c r="H38" s="795"/>
      <c r="I38" s="795"/>
      <c r="J38" s="798"/>
      <c r="K38" s="91">
        <f t="shared" si="2"/>
        <v>6</v>
      </c>
      <c r="L38" s="91" t="str">
        <f t="shared" si="3"/>
        <v>Yes</v>
      </c>
    </row>
    <row r="39" spans="1:12" s="91" customFormat="1" ht="15" customHeight="1" x14ac:dyDescent="0.25">
      <c r="A39" s="794"/>
      <c r="B39" s="795"/>
      <c r="C39" s="795"/>
      <c r="D39" s="796"/>
      <c r="E39" s="228"/>
      <c r="F39" s="229"/>
      <c r="G39" s="797"/>
      <c r="H39" s="795"/>
      <c r="I39" s="795"/>
      <c r="J39" s="798"/>
      <c r="K39" s="91">
        <f t="shared" si="2"/>
        <v>6</v>
      </c>
      <c r="L39" s="91" t="str">
        <f t="shared" si="3"/>
        <v>Yes</v>
      </c>
    </row>
    <row r="40" spans="1:12" s="91" customFormat="1" ht="15" customHeight="1" x14ac:dyDescent="0.25">
      <c r="A40" s="794"/>
      <c r="B40" s="795"/>
      <c r="C40" s="795"/>
      <c r="D40" s="796"/>
      <c r="E40" s="228"/>
      <c r="F40" s="229"/>
      <c r="G40" s="797"/>
      <c r="H40" s="795"/>
      <c r="I40" s="795"/>
      <c r="J40" s="798"/>
      <c r="K40" s="91">
        <f t="shared" si="2"/>
        <v>6</v>
      </c>
      <c r="L40" s="91" t="str">
        <f t="shared" si="3"/>
        <v>Yes</v>
      </c>
    </row>
    <row r="41" spans="1:12" s="91" customFormat="1" ht="15" customHeight="1" x14ac:dyDescent="0.25">
      <c r="A41" s="794"/>
      <c r="B41" s="795"/>
      <c r="C41" s="795"/>
      <c r="D41" s="796"/>
      <c r="E41" s="228"/>
      <c r="F41" s="229"/>
      <c r="G41" s="797"/>
      <c r="H41" s="795"/>
      <c r="I41" s="795"/>
      <c r="J41" s="798"/>
      <c r="K41" s="91">
        <f t="shared" si="2"/>
        <v>6</v>
      </c>
      <c r="L41" s="91" t="str">
        <f t="shared" si="3"/>
        <v>Yes</v>
      </c>
    </row>
    <row r="42" spans="1:12" s="91" customFormat="1" ht="15" customHeight="1" x14ac:dyDescent="0.25">
      <c r="A42" s="794"/>
      <c r="B42" s="795"/>
      <c r="C42" s="795"/>
      <c r="D42" s="796"/>
      <c r="E42" s="228"/>
      <c r="F42" s="229"/>
      <c r="G42" s="797"/>
      <c r="H42" s="795"/>
      <c r="I42" s="795"/>
      <c r="J42" s="798"/>
      <c r="K42" s="91">
        <f t="shared" si="2"/>
        <v>6</v>
      </c>
      <c r="L42" s="91" t="str">
        <f t="shared" si="3"/>
        <v>Yes</v>
      </c>
    </row>
    <row r="43" spans="1:12" s="91" customFormat="1" ht="15" customHeight="1" x14ac:dyDescent="0.25">
      <c r="A43" s="794"/>
      <c r="B43" s="795"/>
      <c r="C43" s="795"/>
      <c r="D43" s="796"/>
      <c r="E43" s="228"/>
      <c r="F43" s="229"/>
      <c r="G43" s="797"/>
      <c r="H43" s="795"/>
      <c r="I43" s="795"/>
      <c r="J43" s="798"/>
      <c r="K43" s="91">
        <f t="shared" si="2"/>
        <v>6</v>
      </c>
      <c r="L43" s="91" t="str">
        <f t="shared" si="3"/>
        <v>Yes</v>
      </c>
    </row>
    <row r="44" spans="1:12" s="91" customFormat="1" ht="15" customHeight="1" x14ac:dyDescent="0.25">
      <c r="A44" s="805" t="s">
        <v>430</v>
      </c>
      <c r="B44" s="806"/>
      <c r="C44" s="806"/>
      <c r="D44" s="806"/>
      <c r="E44" s="807"/>
      <c r="F44" s="808">
        <f>SUM(F33:F43)</f>
        <v>0</v>
      </c>
      <c r="G44" s="809"/>
      <c r="H44" s="809"/>
      <c r="I44" s="809"/>
      <c r="J44" s="810"/>
      <c r="L44" s="91">
        <f>COUNTIF(L33:L43,"Yes")</f>
        <v>11</v>
      </c>
    </row>
    <row r="45" spans="1:12" s="91" customFormat="1" ht="15" customHeight="1" x14ac:dyDescent="0.25">
      <c r="A45" s="799"/>
      <c r="B45" s="800"/>
      <c r="C45" s="800"/>
      <c r="D45" s="800"/>
      <c r="E45" s="800"/>
      <c r="F45" s="800"/>
      <c r="G45" s="800"/>
      <c r="H45" s="800"/>
      <c r="I45" s="800"/>
      <c r="J45" s="801"/>
    </row>
    <row r="46" spans="1:12" s="91" customFormat="1" ht="18" customHeight="1" x14ac:dyDescent="0.25">
      <c r="A46" s="802" t="s">
        <v>386</v>
      </c>
      <c r="B46" s="803"/>
      <c r="C46" s="803"/>
      <c r="D46" s="803"/>
      <c r="E46" s="803"/>
      <c r="F46" s="803"/>
      <c r="G46" s="803"/>
      <c r="H46" s="803"/>
      <c r="I46" s="803"/>
      <c r="J46" s="804"/>
    </row>
    <row r="47" spans="1:12" s="91" customFormat="1" ht="18" customHeight="1" x14ac:dyDescent="0.25">
      <c r="A47" s="802" t="s">
        <v>327</v>
      </c>
      <c r="B47" s="803"/>
      <c r="C47" s="803"/>
      <c r="D47" s="803"/>
      <c r="E47" s="803"/>
      <c r="F47" s="803"/>
      <c r="G47" s="803"/>
      <c r="H47" s="803"/>
      <c r="I47" s="803"/>
      <c r="J47" s="804"/>
    </row>
    <row r="48" spans="1:12" s="91" customFormat="1" ht="15" customHeight="1" x14ac:dyDescent="0.25">
      <c r="A48" s="811" t="s">
        <v>86</v>
      </c>
      <c r="B48" s="812"/>
      <c r="C48" s="817" t="s">
        <v>87</v>
      </c>
      <c r="D48" s="817" t="s">
        <v>426</v>
      </c>
      <c r="E48" s="820" t="s">
        <v>254</v>
      </c>
      <c r="F48" s="820" t="s">
        <v>253</v>
      </c>
      <c r="G48" s="811" t="s">
        <v>337</v>
      </c>
      <c r="H48" s="821"/>
      <c r="I48" s="821"/>
      <c r="J48" s="812"/>
    </row>
    <row r="49" spans="1:12" s="91" customFormat="1" ht="15" customHeight="1" x14ac:dyDescent="0.25">
      <c r="A49" s="813"/>
      <c r="B49" s="814"/>
      <c r="C49" s="818"/>
      <c r="D49" s="818"/>
      <c r="E49" s="820"/>
      <c r="F49" s="820"/>
      <c r="G49" s="813"/>
      <c r="H49" s="822"/>
      <c r="I49" s="822"/>
      <c r="J49" s="814"/>
    </row>
    <row r="50" spans="1:12" s="91" customFormat="1" ht="15" customHeight="1" x14ac:dyDescent="0.25">
      <c r="A50" s="813"/>
      <c r="B50" s="814"/>
      <c r="C50" s="818"/>
      <c r="D50" s="818"/>
      <c r="E50" s="820"/>
      <c r="F50" s="820"/>
      <c r="G50" s="813"/>
      <c r="H50" s="822"/>
      <c r="I50" s="822"/>
      <c r="J50" s="814"/>
    </row>
    <row r="51" spans="1:12" s="91" customFormat="1" ht="15" customHeight="1" x14ac:dyDescent="0.25">
      <c r="A51" s="813"/>
      <c r="B51" s="814"/>
      <c r="C51" s="818"/>
      <c r="D51" s="818"/>
      <c r="E51" s="820"/>
      <c r="F51" s="820"/>
      <c r="G51" s="813"/>
      <c r="H51" s="822"/>
      <c r="I51" s="822"/>
      <c r="J51" s="814"/>
    </row>
    <row r="52" spans="1:12" s="91" customFormat="1" ht="15" customHeight="1" x14ac:dyDescent="0.25">
      <c r="A52" s="813"/>
      <c r="B52" s="814"/>
      <c r="C52" s="818"/>
      <c r="D52" s="818"/>
      <c r="E52" s="820"/>
      <c r="F52" s="820"/>
      <c r="G52" s="813"/>
      <c r="H52" s="822"/>
      <c r="I52" s="822"/>
      <c r="J52" s="814"/>
    </row>
    <row r="53" spans="1:12" s="91" customFormat="1" ht="14.25" customHeight="1" x14ac:dyDescent="0.25">
      <c r="A53" s="815"/>
      <c r="B53" s="816"/>
      <c r="C53" s="819"/>
      <c r="D53" s="819"/>
      <c r="E53" s="820"/>
      <c r="F53" s="820"/>
      <c r="G53" s="815"/>
      <c r="H53" s="823"/>
      <c r="I53" s="823"/>
      <c r="J53" s="816"/>
    </row>
    <row r="54" spans="1:12" s="91" customFormat="1" ht="15" customHeight="1" x14ac:dyDescent="0.25">
      <c r="A54" s="797"/>
      <c r="B54" s="796"/>
      <c r="C54" s="228"/>
      <c r="D54" s="228"/>
      <c r="E54" s="228"/>
      <c r="F54" s="229"/>
      <c r="G54" s="797"/>
      <c r="H54" s="824"/>
      <c r="I54" s="824"/>
      <c r="J54" s="825"/>
      <c r="K54" s="91">
        <f t="shared" ref="K54:K64" si="4">COUNTBLANK(E54:J54)</f>
        <v>6</v>
      </c>
      <c r="L54" s="91" t="str">
        <f>IF(AND(A54&lt;&gt;"",K54&gt;3),"No","Yes")</f>
        <v>Yes</v>
      </c>
    </row>
    <row r="55" spans="1:12" s="91" customFormat="1" ht="15" customHeight="1" x14ac:dyDescent="0.25">
      <c r="A55" s="797"/>
      <c r="B55" s="796"/>
      <c r="C55" s="228"/>
      <c r="D55" s="228"/>
      <c r="E55" s="228"/>
      <c r="F55" s="229"/>
      <c r="G55" s="797"/>
      <c r="H55" s="795"/>
      <c r="I55" s="795"/>
      <c r="J55" s="798"/>
      <c r="K55" s="91">
        <f t="shared" si="4"/>
        <v>6</v>
      </c>
      <c r="L55" s="91" t="str">
        <f t="shared" ref="L55:L64" si="5">IF(AND(A55&lt;&gt;"",K55&gt;3),"No","Yes")</f>
        <v>Yes</v>
      </c>
    </row>
    <row r="56" spans="1:12" s="91" customFormat="1" ht="15" customHeight="1" x14ac:dyDescent="0.25">
      <c r="A56" s="797"/>
      <c r="B56" s="796"/>
      <c r="C56" s="228"/>
      <c r="D56" s="228"/>
      <c r="E56" s="228"/>
      <c r="F56" s="229"/>
      <c r="G56" s="797"/>
      <c r="H56" s="795"/>
      <c r="I56" s="795"/>
      <c r="J56" s="798"/>
      <c r="K56" s="91">
        <f t="shared" si="4"/>
        <v>6</v>
      </c>
      <c r="L56" s="91" t="str">
        <f t="shared" si="5"/>
        <v>Yes</v>
      </c>
    </row>
    <row r="57" spans="1:12" s="91" customFormat="1" ht="15" customHeight="1" x14ac:dyDescent="0.25">
      <c r="A57" s="797"/>
      <c r="B57" s="796"/>
      <c r="C57" s="228"/>
      <c r="D57" s="228"/>
      <c r="E57" s="228"/>
      <c r="F57" s="229"/>
      <c r="G57" s="797"/>
      <c r="H57" s="795"/>
      <c r="I57" s="795"/>
      <c r="J57" s="798"/>
      <c r="K57" s="91">
        <f t="shared" si="4"/>
        <v>6</v>
      </c>
      <c r="L57" s="91" t="str">
        <f t="shared" si="5"/>
        <v>Yes</v>
      </c>
    </row>
    <row r="58" spans="1:12" s="91" customFormat="1" ht="15" customHeight="1" x14ac:dyDescent="0.25">
      <c r="A58" s="797"/>
      <c r="B58" s="796"/>
      <c r="C58" s="228"/>
      <c r="D58" s="228"/>
      <c r="E58" s="228"/>
      <c r="F58" s="229"/>
      <c r="G58" s="797"/>
      <c r="H58" s="795"/>
      <c r="I58" s="795"/>
      <c r="J58" s="798"/>
      <c r="K58" s="91">
        <f t="shared" si="4"/>
        <v>6</v>
      </c>
      <c r="L58" s="91" t="str">
        <f t="shared" si="5"/>
        <v>Yes</v>
      </c>
    </row>
    <row r="59" spans="1:12" s="91" customFormat="1" ht="15" customHeight="1" x14ac:dyDescent="0.25">
      <c r="A59" s="797"/>
      <c r="B59" s="796"/>
      <c r="C59" s="228"/>
      <c r="D59" s="228"/>
      <c r="E59" s="228"/>
      <c r="F59" s="229"/>
      <c r="G59" s="797"/>
      <c r="H59" s="795"/>
      <c r="I59" s="795"/>
      <c r="J59" s="798"/>
      <c r="K59" s="91">
        <f t="shared" si="4"/>
        <v>6</v>
      </c>
      <c r="L59" s="91" t="str">
        <f t="shared" si="5"/>
        <v>Yes</v>
      </c>
    </row>
    <row r="60" spans="1:12" s="91" customFormat="1" ht="15" customHeight="1" x14ac:dyDescent="0.25">
      <c r="A60" s="797"/>
      <c r="B60" s="796"/>
      <c r="C60" s="228"/>
      <c r="D60" s="228"/>
      <c r="E60" s="228"/>
      <c r="F60" s="229"/>
      <c r="G60" s="797"/>
      <c r="H60" s="795"/>
      <c r="I60" s="795"/>
      <c r="J60" s="798"/>
      <c r="K60" s="91">
        <f t="shared" si="4"/>
        <v>6</v>
      </c>
      <c r="L60" s="91" t="str">
        <f t="shared" si="5"/>
        <v>Yes</v>
      </c>
    </row>
    <row r="61" spans="1:12" s="91" customFormat="1" ht="15" customHeight="1" x14ac:dyDescent="0.25">
      <c r="A61" s="797"/>
      <c r="B61" s="796"/>
      <c r="C61" s="228"/>
      <c r="D61" s="228"/>
      <c r="E61" s="228"/>
      <c r="F61" s="229"/>
      <c r="G61" s="797"/>
      <c r="H61" s="795"/>
      <c r="I61" s="795"/>
      <c r="J61" s="798"/>
      <c r="K61" s="91">
        <f t="shared" si="4"/>
        <v>6</v>
      </c>
      <c r="L61" s="91" t="str">
        <f t="shared" si="5"/>
        <v>Yes</v>
      </c>
    </row>
    <row r="62" spans="1:12" s="91" customFormat="1" ht="15" customHeight="1" x14ac:dyDescent="0.25">
      <c r="A62" s="797"/>
      <c r="B62" s="796"/>
      <c r="C62" s="228"/>
      <c r="D62" s="228"/>
      <c r="E62" s="228"/>
      <c r="F62" s="229"/>
      <c r="G62" s="797"/>
      <c r="H62" s="795"/>
      <c r="I62" s="795"/>
      <c r="J62" s="798"/>
      <c r="K62" s="91">
        <f t="shared" si="4"/>
        <v>6</v>
      </c>
      <c r="L62" s="91" t="str">
        <f t="shared" si="5"/>
        <v>Yes</v>
      </c>
    </row>
    <row r="63" spans="1:12" s="91" customFormat="1" ht="15" customHeight="1" x14ac:dyDescent="0.25">
      <c r="A63" s="797"/>
      <c r="B63" s="796"/>
      <c r="C63" s="228"/>
      <c r="D63" s="228"/>
      <c r="E63" s="228"/>
      <c r="F63" s="229"/>
      <c r="G63" s="797"/>
      <c r="H63" s="795"/>
      <c r="I63" s="795"/>
      <c r="J63" s="798"/>
      <c r="K63" s="91">
        <f t="shared" si="4"/>
        <v>6</v>
      </c>
      <c r="L63" s="91" t="str">
        <f t="shared" si="5"/>
        <v>Yes</v>
      </c>
    </row>
    <row r="64" spans="1:12" s="91" customFormat="1" ht="15" customHeight="1" x14ac:dyDescent="0.25">
      <c r="A64" s="797"/>
      <c r="B64" s="796"/>
      <c r="C64" s="228"/>
      <c r="D64" s="228"/>
      <c r="E64" s="228"/>
      <c r="F64" s="229"/>
      <c r="G64" s="797"/>
      <c r="H64" s="795"/>
      <c r="I64" s="795"/>
      <c r="J64" s="798"/>
      <c r="K64" s="91">
        <f t="shared" si="4"/>
        <v>6</v>
      </c>
      <c r="L64" s="91" t="str">
        <f t="shared" si="5"/>
        <v>Yes</v>
      </c>
    </row>
    <row r="65" spans="1:12" s="91" customFormat="1" ht="15" customHeight="1" x14ac:dyDescent="0.25">
      <c r="A65" s="805" t="s">
        <v>429</v>
      </c>
      <c r="B65" s="806"/>
      <c r="C65" s="806"/>
      <c r="D65" s="806"/>
      <c r="E65" s="807"/>
      <c r="F65" s="808">
        <f>SUM(F54:F64)</f>
        <v>0</v>
      </c>
      <c r="G65" s="809"/>
      <c r="H65" s="809"/>
      <c r="I65" s="809"/>
      <c r="J65" s="810"/>
      <c r="L65" s="91">
        <f>COUNTIF(L54:L64,"Yes")</f>
        <v>11</v>
      </c>
    </row>
    <row r="66" spans="1:12" s="91" customFormat="1" ht="15" customHeight="1" x14ac:dyDescent="0.25">
      <c r="A66" s="799"/>
      <c r="B66" s="800"/>
      <c r="C66" s="800"/>
      <c r="D66" s="800"/>
      <c r="E66" s="800"/>
      <c r="F66" s="800"/>
      <c r="G66" s="800"/>
      <c r="H66" s="800"/>
      <c r="I66" s="800"/>
      <c r="J66" s="801"/>
    </row>
    <row r="67" spans="1:12" s="91" customFormat="1" ht="18" customHeight="1" x14ac:dyDescent="0.25">
      <c r="A67" s="802" t="s">
        <v>160</v>
      </c>
      <c r="B67" s="803"/>
      <c r="C67" s="803"/>
      <c r="D67" s="803"/>
      <c r="E67" s="803"/>
      <c r="F67" s="803"/>
      <c r="G67" s="803"/>
      <c r="H67" s="803"/>
      <c r="I67" s="803"/>
      <c r="J67" s="804"/>
    </row>
    <row r="68" spans="1:12" s="91" customFormat="1" ht="18" customHeight="1" x14ac:dyDescent="0.25">
      <c r="A68" s="802" t="s">
        <v>327</v>
      </c>
      <c r="B68" s="803"/>
      <c r="C68" s="803"/>
      <c r="D68" s="803"/>
      <c r="E68" s="803"/>
      <c r="F68" s="803"/>
      <c r="G68" s="803"/>
      <c r="H68" s="803"/>
      <c r="I68" s="803"/>
      <c r="J68" s="804"/>
    </row>
    <row r="69" spans="1:12" s="91" customFormat="1" ht="15" customHeight="1" x14ac:dyDescent="0.25">
      <c r="A69" s="775" t="s">
        <v>158</v>
      </c>
      <c r="B69" s="776"/>
      <c r="C69" s="776"/>
      <c r="D69" s="777"/>
      <c r="E69" s="784" t="s">
        <v>426</v>
      </c>
      <c r="F69" s="787" t="s">
        <v>159</v>
      </c>
      <c r="G69" s="788" t="s">
        <v>338</v>
      </c>
      <c r="H69" s="776"/>
      <c r="I69" s="776"/>
      <c r="J69" s="789"/>
    </row>
    <row r="70" spans="1:12" s="91" customFormat="1" ht="15" customHeight="1" x14ac:dyDescent="0.25">
      <c r="A70" s="778"/>
      <c r="B70" s="779"/>
      <c r="C70" s="779"/>
      <c r="D70" s="780"/>
      <c r="E70" s="785"/>
      <c r="F70" s="785"/>
      <c r="G70" s="790"/>
      <c r="H70" s="779"/>
      <c r="I70" s="779"/>
      <c r="J70" s="791"/>
    </row>
    <row r="71" spans="1:12" s="91" customFormat="1" ht="15" customHeight="1" x14ac:dyDescent="0.25">
      <c r="A71" s="778"/>
      <c r="B71" s="779"/>
      <c r="C71" s="779"/>
      <c r="D71" s="780"/>
      <c r="E71" s="785"/>
      <c r="F71" s="785"/>
      <c r="G71" s="790"/>
      <c r="H71" s="779"/>
      <c r="I71" s="779"/>
      <c r="J71" s="791"/>
    </row>
    <row r="72" spans="1:12" s="91" customFormat="1" ht="15" customHeight="1" x14ac:dyDescent="0.25">
      <c r="A72" s="778"/>
      <c r="B72" s="779"/>
      <c r="C72" s="779"/>
      <c r="D72" s="780"/>
      <c r="E72" s="785"/>
      <c r="F72" s="785"/>
      <c r="G72" s="790"/>
      <c r="H72" s="779"/>
      <c r="I72" s="779"/>
      <c r="J72" s="791"/>
    </row>
    <row r="73" spans="1:12" s="91" customFormat="1" ht="15" customHeight="1" x14ac:dyDescent="0.25">
      <c r="A73" s="778"/>
      <c r="B73" s="779"/>
      <c r="C73" s="779"/>
      <c r="D73" s="780"/>
      <c r="E73" s="785"/>
      <c r="F73" s="785"/>
      <c r="G73" s="790"/>
      <c r="H73" s="779"/>
      <c r="I73" s="779"/>
      <c r="J73" s="791"/>
    </row>
    <row r="74" spans="1:12" s="91" customFormat="1" ht="14.25" customHeight="1" x14ac:dyDescent="0.25">
      <c r="A74" s="781"/>
      <c r="B74" s="782"/>
      <c r="C74" s="782"/>
      <c r="D74" s="783"/>
      <c r="E74" s="786"/>
      <c r="F74" s="786"/>
      <c r="G74" s="792"/>
      <c r="H74" s="782"/>
      <c r="I74" s="782"/>
      <c r="J74" s="793"/>
    </row>
    <row r="75" spans="1:12" s="91" customFormat="1" ht="15" customHeight="1" x14ac:dyDescent="0.25">
      <c r="A75" s="794"/>
      <c r="B75" s="795"/>
      <c r="C75" s="795"/>
      <c r="D75" s="796"/>
      <c r="E75" s="228"/>
      <c r="F75" s="229"/>
      <c r="G75" s="797"/>
      <c r="H75" s="795"/>
      <c r="I75" s="795"/>
      <c r="J75" s="826"/>
      <c r="K75" s="91">
        <f t="shared" ref="K75:K85" si="6">COUNTBLANK(E75:J75)</f>
        <v>6</v>
      </c>
      <c r="L75" s="91" t="str">
        <f>IF(AND(A75&lt;&gt;"",K75&gt;3),"No","Yes")</f>
        <v>Yes</v>
      </c>
    </row>
    <row r="76" spans="1:12" s="91" customFormat="1" ht="15" customHeight="1" x14ac:dyDescent="0.25">
      <c r="A76" s="794"/>
      <c r="B76" s="795"/>
      <c r="C76" s="795"/>
      <c r="D76" s="796"/>
      <c r="E76" s="228"/>
      <c r="F76" s="229"/>
      <c r="G76" s="797"/>
      <c r="H76" s="795"/>
      <c r="I76" s="795"/>
      <c r="J76" s="798"/>
      <c r="K76" s="91">
        <f t="shared" si="6"/>
        <v>6</v>
      </c>
      <c r="L76" s="91" t="str">
        <f t="shared" ref="L76:L85" si="7">IF(AND(A76&lt;&gt;"",K76&gt;3),"No","Yes")</f>
        <v>Yes</v>
      </c>
    </row>
    <row r="77" spans="1:12" s="91" customFormat="1" ht="15" customHeight="1" x14ac:dyDescent="0.25">
      <c r="A77" s="794"/>
      <c r="B77" s="795"/>
      <c r="C77" s="795"/>
      <c r="D77" s="796"/>
      <c r="E77" s="228"/>
      <c r="F77" s="229"/>
      <c r="G77" s="797"/>
      <c r="H77" s="795"/>
      <c r="I77" s="795"/>
      <c r="J77" s="798"/>
      <c r="K77" s="91">
        <f t="shared" si="6"/>
        <v>6</v>
      </c>
      <c r="L77" s="91" t="str">
        <f t="shared" si="7"/>
        <v>Yes</v>
      </c>
    </row>
    <row r="78" spans="1:12" s="91" customFormat="1" ht="15" customHeight="1" x14ac:dyDescent="0.25">
      <c r="A78" s="794"/>
      <c r="B78" s="795"/>
      <c r="C78" s="795"/>
      <c r="D78" s="796"/>
      <c r="E78" s="228"/>
      <c r="F78" s="229"/>
      <c r="G78" s="797"/>
      <c r="H78" s="795"/>
      <c r="I78" s="795"/>
      <c r="J78" s="798"/>
      <c r="K78" s="91">
        <f t="shared" si="6"/>
        <v>6</v>
      </c>
      <c r="L78" s="91" t="str">
        <f t="shared" si="7"/>
        <v>Yes</v>
      </c>
    </row>
    <row r="79" spans="1:12" s="91" customFormat="1" ht="15" customHeight="1" x14ac:dyDescent="0.25">
      <c r="A79" s="794"/>
      <c r="B79" s="795"/>
      <c r="C79" s="795"/>
      <c r="D79" s="796"/>
      <c r="E79" s="228"/>
      <c r="F79" s="229"/>
      <c r="G79" s="797"/>
      <c r="H79" s="795"/>
      <c r="I79" s="795"/>
      <c r="J79" s="798"/>
      <c r="K79" s="91">
        <f t="shared" si="6"/>
        <v>6</v>
      </c>
      <c r="L79" s="91" t="str">
        <f t="shared" si="7"/>
        <v>Yes</v>
      </c>
    </row>
    <row r="80" spans="1:12" s="91" customFormat="1" ht="15" customHeight="1" x14ac:dyDescent="0.25">
      <c r="A80" s="794"/>
      <c r="B80" s="795"/>
      <c r="C80" s="795"/>
      <c r="D80" s="796"/>
      <c r="E80" s="228"/>
      <c r="F80" s="229"/>
      <c r="G80" s="797"/>
      <c r="H80" s="795"/>
      <c r="I80" s="795"/>
      <c r="J80" s="798"/>
      <c r="K80" s="91">
        <f t="shared" si="6"/>
        <v>6</v>
      </c>
      <c r="L80" s="91" t="str">
        <f t="shared" si="7"/>
        <v>Yes</v>
      </c>
    </row>
    <row r="81" spans="1:12" s="91" customFormat="1" ht="15" customHeight="1" x14ac:dyDescent="0.25">
      <c r="A81" s="794"/>
      <c r="B81" s="795"/>
      <c r="C81" s="795"/>
      <c r="D81" s="796"/>
      <c r="E81" s="228"/>
      <c r="F81" s="229"/>
      <c r="G81" s="797"/>
      <c r="H81" s="795"/>
      <c r="I81" s="795"/>
      <c r="J81" s="798"/>
      <c r="K81" s="91">
        <f t="shared" si="6"/>
        <v>6</v>
      </c>
      <c r="L81" s="91" t="str">
        <f t="shared" si="7"/>
        <v>Yes</v>
      </c>
    </row>
    <row r="82" spans="1:12" s="91" customFormat="1" ht="15" customHeight="1" x14ac:dyDescent="0.25">
      <c r="A82" s="794"/>
      <c r="B82" s="795"/>
      <c r="C82" s="795"/>
      <c r="D82" s="796"/>
      <c r="E82" s="228"/>
      <c r="F82" s="229"/>
      <c r="G82" s="797"/>
      <c r="H82" s="795"/>
      <c r="I82" s="795"/>
      <c r="J82" s="798"/>
      <c r="K82" s="91">
        <f t="shared" si="6"/>
        <v>6</v>
      </c>
      <c r="L82" s="91" t="str">
        <f t="shared" si="7"/>
        <v>Yes</v>
      </c>
    </row>
    <row r="83" spans="1:12" s="91" customFormat="1" ht="15" customHeight="1" x14ac:dyDescent="0.25">
      <c r="A83" s="794"/>
      <c r="B83" s="795"/>
      <c r="C83" s="795"/>
      <c r="D83" s="796"/>
      <c r="E83" s="228"/>
      <c r="F83" s="229"/>
      <c r="G83" s="797"/>
      <c r="H83" s="795"/>
      <c r="I83" s="795"/>
      <c r="J83" s="798"/>
      <c r="K83" s="91">
        <f t="shared" si="6"/>
        <v>6</v>
      </c>
      <c r="L83" s="91" t="str">
        <f t="shared" si="7"/>
        <v>Yes</v>
      </c>
    </row>
    <row r="84" spans="1:12" s="91" customFormat="1" ht="15" customHeight="1" x14ac:dyDescent="0.25">
      <c r="A84" s="794"/>
      <c r="B84" s="795"/>
      <c r="C84" s="795"/>
      <c r="D84" s="796"/>
      <c r="E84" s="228"/>
      <c r="F84" s="229"/>
      <c r="G84" s="797"/>
      <c r="H84" s="795"/>
      <c r="I84" s="795"/>
      <c r="J84" s="798"/>
      <c r="K84" s="91">
        <f t="shared" si="6"/>
        <v>6</v>
      </c>
      <c r="L84" s="91" t="str">
        <f t="shared" si="7"/>
        <v>Yes</v>
      </c>
    </row>
    <row r="85" spans="1:12" s="91" customFormat="1" ht="15" customHeight="1" x14ac:dyDescent="0.25">
      <c r="A85" s="794"/>
      <c r="B85" s="795"/>
      <c r="C85" s="795"/>
      <c r="D85" s="796"/>
      <c r="E85" s="228"/>
      <c r="F85" s="229"/>
      <c r="G85" s="797"/>
      <c r="H85" s="795"/>
      <c r="I85" s="795"/>
      <c r="J85" s="798"/>
      <c r="K85" s="91">
        <f t="shared" si="6"/>
        <v>6</v>
      </c>
      <c r="L85" s="91" t="str">
        <f t="shared" si="7"/>
        <v>Yes</v>
      </c>
    </row>
    <row r="86" spans="1:12" s="91" customFormat="1" ht="15" customHeight="1" x14ac:dyDescent="0.25">
      <c r="A86" s="805" t="s">
        <v>161</v>
      </c>
      <c r="B86" s="806"/>
      <c r="C86" s="806"/>
      <c r="D86" s="806"/>
      <c r="E86" s="807"/>
      <c r="F86" s="808">
        <f>SUM(F75:F85)</f>
        <v>0</v>
      </c>
      <c r="G86" s="809"/>
      <c r="H86" s="809"/>
      <c r="I86" s="809"/>
      <c r="J86" s="810"/>
      <c r="L86" s="91">
        <f>COUNTIF(L75:L85,"Yes")</f>
        <v>11</v>
      </c>
    </row>
    <row r="87" spans="1:12" s="91" customFormat="1" ht="15" customHeight="1" x14ac:dyDescent="0.25">
      <c r="A87" s="799"/>
      <c r="B87" s="800"/>
      <c r="C87" s="800"/>
      <c r="D87" s="800"/>
      <c r="E87" s="800"/>
      <c r="F87" s="800"/>
      <c r="G87" s="800"/>
      <c r="H87" s="800"/>
      <c r="I87" s="800"/>
      <c r="J87" s="801"/>
    </row>
    <row r="88" spans="1:12" s="91" customFormat="1" ht="34.5" customHeight="1" x14ac:dyDescent="0.25">
      <c r="A88" s="802" t="s">
        <v>387</v>
      </c>
      <c r="B88" s="803"/>
      <c r="C88" s="803"/>
      <c r="D88" s="803"/>
      <c r="E88" s="803"/>
      <c r="F88" s="803"/>
      <c r="G88" s="803"/>
      <c r="H88" s="803"/>
      <c r="I88" s="803"/>
      <c r="J88" s="804"/>
    </row>
    <row r="89" spans="1:12" s="91" customFormat="1" ht="18" customHeight="1" x14ac:dyDescent="0.25">
      <c r="A89" s="802" t="s">
        <v>327</v>
      </c>
      <c r="B89" s="803"/>
      <c r="C89" s="803"/>
      <c r="D89" s="803"/>
      <c r="E89" s="803"/>
      <c r="F89" s="803"/>
      <c r="G89" s="803"/>
      <c r="H89" s="803"/>
      <c r="I89" s="803"/>
      <c r="J89" s="804"/>
    </row>
    <row r="90" spans="1:12" s="91" customFormat="1" ht="15" customHeight="1" x14ac:dyDescent="0.25">
      <c r="A90" s="775" t="s">
        <v>158</v>
      </c>
      <c r="B90" s="776"/>
      <c r="C90" s="776"/>
      <c r="D90" s="777"/>
      <c r="E90" s="784" t="s">
        <v>347</v>
      </c>
      <c r="F90" s="787" t="s">
        <v>159</v>
      </c>
      <c r="G90" s="788" t="s">
        <v>338</v>
      </c>
      <c r="H90" s="776"/>
      <c r="I90" s="776"/>
      <c r="J90" s="789"/>
    </row>
    <row r="91" spans="1:12" s="91" customFormat="1" ht="15" customHeight="1" x14ac:dyDescent="0.25">
      <c r="A91" s="778"/>
      <c r="B91" s="779"/>
      <c r="C91" s="779"/>
      <c r="D91" s="780"/>
      <c r="E91" s="785"/>
      <c r="F91" s="785"/>
      <c r="G91" s="790"/>
      <c r="H91" s="779"/>
      <c r="I91" s="779"/>
      <c r="J91" s="791"/>
    </row>
    <row r="92" spans="1:12" s="91" customFormat="1" ht="15" customHeight="1" x14ac:dyDescent="0.25">
      <c r="A92" s="778"/>
      <c r="B92" s="779"/>
      <c r="C92" s="779"/>
      <c r="D92" s="780"/>
      <c r="E92" s="785"/>
      <c r="F92" s="785"/>
      <c r="G92" s="790"/>
      <c r="H92" s="779"/>
      <c r="I92" s="779"/>
      <c r="J92" s="791"/>
    </row>
    <row r="93" spans="1:12" s="91" customFormat="1" ht="15" customHeight="1" x14ac:dyDescent="0.25">
      <c r="A93" s="778"/>
      <c r="B93" s="779"/>
      <c r="C93" s="779"/>
      <c r="D93" s="780"/>
      <c r="E93" s="785"/>
      <c r="F93" s="785"/>
      <c r="G93" s="790"/>
      <c r="H93" s="779"/>
      <c r="I93" s="779"/>
      <c r="J93" s="791"/>
    </row>
    <row r="94" spans="1:12" s="91" customFormat="1" ht="15" customHeight="1" x14ac:dyDescent="0.25">
      <c r="A94" s="778"/>
      <c r="B94" s="779"/>
      <c r="C94" s="779"/>
      <c r="D94" s="780"/>
      <c r="E94" s="785"/>
      <c r="F94" s="785"/>
      <c r="G94" s="790"/>
      <c r="H94" s="779"/>
      <c r="I94" s="779"/>
      <c r="J94" s="791"/>
    </row>
    <row r="95" spans="1:12" s="91" customFormat="1" ht="14.25" customHeight="1" x14ac:dyDescent="0.25">
      <c r="A95" s="781"/>
      <c r="B95" s="782"/>
      <c r="C95" s="782"/>
      <c r="D95" s="783"/>
      <c r="E95" s="786"/>
      <c r="F95" s="786"/>
      <c r="G95" s="792"/>
      <c r="H95" s="782"/>
      <c r="I95" s="782"/>
      <c r="J95" s="793"/>
    </row>
    <row r="96" spans="1:12" s="91" customFormat="1" ht="15" customHeight="1" x14ac:dyDescent="0.25">
      <c r="A96" s="794"/>
      <c r="B96" s="795"/>
      <c r="C96" s="795"/>
      <c r="D96" s="796"/>
      <c r="E96" s="228"/>
      <c r="F96" s="229"/>
      <c r="G96" s="797"/>
      <c r="H96" s="795"/>
      <c r="I96" s="795"/>
      <c r="J96" s="798"/>
      <c r="K96" s="91">
        <f t="shared" ref="K96:K106" si="8">COUNTBLANK(E96:J96)</f>
        <v>6</v>
      </c>
      <c r="L96" s="91" t="str">
        <f>IF(AND(A96&lt;&gt;"",K96&gt;3),"No","Yes")</f>
        <v>Yes</v>
      </c>
    </row>
    <row r="97" spans="1:12" s="91" customFormat="1" ht="15" customHeight="1" x14ac:dyDescent="0.25">
      <c r="A97" s="794"/>
      <c r="B97" s="795"/>
      <c r="C97" s="795"/>
      <c r="D97" s="796"/>
      <c r="E97" s="228"/>
      <c r="F97" s="229"/>
      <c r="G97" s="797"/>
      <c r="H97" s="795"/>
      <c r="I97" s="795"/>
      <c r="J97" s="798"/>
      <c r="K97" s="91">
        <f t="shared" si="8"/>
        <v>6</v>
      </c>
      <c r="L97" s="91" t="str">
        <f t="shared" ref="L97:L106" si="9">IF(AND(A97&lt;&gt;"",K97&gt;3),"No","Yes")</f>
        <v>Yes</v>
      </c>
    </row>
    <row r="98" spans="1:12" s="91" customFormat="1" ht="15" customHeight="1" x14ac:dyDescent="0.25">
      <c r="A98" s="794"/>
      <c r="B98" s="795"/>
      <c r="C98" s="795"/>
      <c r="D98" s="796"/>
      <c r="E98" s="228"/>
      <c r="F98" s="229"/>
      <c r="G98" s="797"/>
      <c r="H98" s="795"/>
      <c r="I98" s="795"/>
      <c r="J98" s="798"/>
      <c r="K98" s="91">
        <f t="shared" si="8"/>
        <v>6</v>
      </c>
      <c r="L98" s="91" t="str">
        <f t="shared" si="9"/>
        <v>Yes</v>
      </c>
    </row>
    <row r="99" spans="1:12" s="91" customFormat="1" ht="15" customHeight="1" x14ac:dyDescent="0.25">
      <c r="A99" s="794"/>
      <c r="B99" s="795"/>
      <c r="C99" s="795"/>
      <c r="D99" s="796"/>
      <c r="E99" s="228"/>
      <c r="F99" s="229"/>
      <c r="G99" s="797"/>
      <c r="H99" s="795"/>
      <c r="I99" s="795"/>
      <c r="J99" s="798"/>
      <c r="K99" s="91">
        <f t="shared" si="8"/>
        <v>6</v>
      </c>
      <c r="L99" s="91" t="str">
        <f t="shared" si="9"/>
        <v>Yes</v>
      </c>
    </row>
    <row r="100" spans="1:12" s="91" customFormat="1" ht="15" customHeight="1" x14ac:dyDescent="0.25">
      <c r="A100" s="794"/>
      <c r="B100" s="795"/>
      <c r="C100" s="795"/>
      <c r="D100" s="796"/>
      <c r="E100" s="228"/>
      <c r="F100" s="229"/>
      <c r="G100" s="797"/>
      <c r="H100" s="795"/>
      <c r="I100" s="795"/>
      <c r="J100" s="798"/>
      <c r="K100" s="91">
        <f t="shared" si="8"/>
        <v>6</v>
      </c>
      <c r="L100" s="91" t="str">
        <f t="shared" si="9"/>
        <v>Yes</v>
      </c>
    </row>
    <row r="101" spans="1:12" s="91" customFormat="1" ht="15" customHeight="1" x14ac:dyDescent="0.25">
      <c r="A101" s="794"/>
      <c r="B101" s="795"/>
      <c r="C101" s="795"/>
      <c r="D101" s="796"/>
      <c r="E101" s="228"/>
      <c r="F101" s="229"/>
      <c r="G101" s="797"/>
      <c r="H101" s="795"/>
      <c r="I101" s="795"/>
      <c r="J101" s="798"/>
      <c r="K101" s="91">
        <f t="shared" si="8"/>
        <v>6</v>
      </c>
      <c r="L101" s="91" t="str">
        <f t="shared" si="9"/>
        <v>Yes</v>
      </c>
    </row>
    <row r="102" spans="1:12" s="91" customFormat="1" ht="15" customHeight="1" x14ac:dyDescent="0.25">
      <c r="A102" s="794"/>
      <c r="B102" s="795"/>
      <c r="C102" s="795"/>
      <c r="D102" s="796"/>
      <c r="E102" s="228"/>
      <c r="F102" s="229"/>
      <c r="G102" s="797"/>
      <c r="H102" s="795"/>
      <c r="I102" s="795"/>
      <c r="J102" s="798"/>
      <c r="K102" s="91">
        <f t="shared" si="8"/>
        <v>6</v>
      </c>
      <c r="L102" s="91" t="str">
        <f t="shared" si="9"/>
        <v>Yes</v>
      </c>
    </row>
    <row r="103" spans="1:12" s="91" customFormat="1" ht="15" customHeight="1" x14ac:dyDescent="0.25">
      <c r="A103" s="794"/>
      <c r="B103" s="795"/>
      <c r="C103" s="795"/>
      <c r="D103" s="796"/>
      <c r="E103" s="228"/>
      <c r="F103" s="229"/>
      <c r="G103" s="797"/>
      <c r="H103" s="795"/>
      <c r="I103" s="795"/>
      <c r="J103" s="798"/>
      <c r="K103" s="91">
        <f t="shared" si="8"/>
        <v>6</v>
      </c>
      <c r="L103" s="91" t="str">
        <f t="shared" si="9"/>
        <v>Yes</v>
      </c>
    </row>
    <row r="104" spans="1:12" s="91" customFormat="1" ht="15" customHeight="1" x14ac:dyDescent="0.25">
      <c r="A104" s="794"/>
      <c r="B104" s="795"/>
      <c r="C104" s="795"/>
      <c r="D104" s="796"/>
      <c r="E104" s="228"/>
      <c r="F104" s="229"/>
      <c r="G104" s="797"/>
      <c r="H104" s="795"/>
      <c r="I104" s="795"/>
      <c r="J104" s="798"/>
      <c r="K104" s="91">
        <f t="shared" si="8"/>
        <v>6</v>
      </c>
      <c r="L104" s="91" t="str">
        <f t="shared" si="9"/>
        <v>Yes</v>
      </c>
    </row>
    <row r="105" spans="1:12" s="91" customFormat="1" ht="15" customHeight="1" x14ac:dyDescent="0.25">
      <c r="A105" s="794"/>
      <c r="B105" s="795"/>
      <c r="C105" s="795"/>
      <c r="D105" s="796"/>
      <c r="E105" s="228"/>
      <c r="F105" s="229"/>
      <c r="G105" s="797"/>
      <c r="H105" s="795"/>
      <c r="I105" s="795"/>
      <c r="J105" s="798"/>
      <c r="K105" s="91">
        <f t="shared" si="8"/>
        <v>6</v>
      </c>
      <c r="L105" s="91" t="str">
        <f t="shared" si="9"/>
        <v>Yes</v>
      </c>
    </row>
    <row r="106" spans="1:12" s="91" customFormat="1" ht="15" customHeight="1" x14ac:dyDescent="0.25">
      <c r="A106" s="794"/>
      <c r="B106" s="795"/>
      <c r="C106" s="795"/>
      <c r="D106" s="796"/>
      <c r="E106" s="228"/>
      <c r="F106" s="229"/>
      <c r="G106" s="797"/>
      <c r="H106" s="795"/>
      <c r="I106" s="795"/>
      <c r="J106" s="798"/>
      <c r="K106" s="91">
        <f t="shared" si="8"/>
        <v>6</v>
      </c>
      <c r="L106" s="91" t="str">
        <f t="shared" si="9"/>
        <v>Yes</v>
      </c>
    </row>
    <row r="107" spans="1:12" s="91" customFormat="1" ht="15" customHeight="1" x14ac:dyDescent="0.25">
      <c r="A107" s="805" t="s">
        <v>428</v>
      </c>
      <c r="B107" s="806"/>
      <c r="C107" s="806"/>
      <c r="D107" s="806"/>
      <c r="E107" s="807"/>
      <c r="F107" s="808">
        <f>SUM(F96:F106)</f>
        <v>0</v>
      </c>
      <c r="G107" s="809"/>
      <c r="H107" s="809"/>
      <c r="I107" s="809"/>
      <c r="J107" s="810"/>
      <c r="L107" s="91">
        <f>COUNTIF(L96:L106,"Yes")</f>
        <v>11</v>
      </c>
    </row>
    <row r="108" spans="1:12" s="91" customFormat="1" ht="15" customHeight="1" x14ac:dyDescent="0.25">
      <c r="A108" s="799"/>
      <c r="B108" s="800"/>
      <c r="C108" s="800"/>
      <c r="D108" s="800"/>
      <c r="E108" s="800"/>
      <c r="F108" s="800"/>
      <c r="G108" s="800"/>
      <c r="H108" s="800"/>
      <c r="I108" s="800"/>
      <c r="J108" s="801"/>
    </row>
  </sheetData>
  <sheetProtection password="97E3" sheet="1" objects="1" scenarios="1"/>
  <mergeCells count="159">
    <mergeCell ref="A107:E107"/>
    <mergeCell ref="F107:J107"/>
    <mergeCell ref="A108:J108"/>
    <mergeCell ref="A23:E23"/>
    <mergeCell ref="F23:J23"/>
    <mergeCell ref="A105:D105"/>
    <mergeCell ref="G105:J105"/>
    <mergeCell ref="A106:D106"/>
    <mergeCell ref="G106:J106"/>
    <mergeCell ref="A102:D102"/>
    <mergeCell ref="G102:J102"/>
    <mergeCell ref="A103:D103"/>
    <mergeCell ref="G103:J103"/>
    <mergeCell ref="A104:D104"/>
    <mergeCell ref="G104:J104"/>
    <mergeCell ref="A99:D99"/>
    <mergeCell ref="G99:J99"/>
    <mergeCell ref="A100:D100"/>
    <mergeCell ref="G100:J100"/>
    <mergeCell ref="A101:D101"/>
    <mergeCell ref="G101:J101"/>
    <mergeCell ref="A96:D96"/>
    <mergeCell ref="G96:J96"/>
    <mergeCell ref="A97:D97"/>
    <mergeCell ref="G97:J97"/>
    <mergeCell ref="A98:D98"/>
    <mergeCell ref="G98:J98"/>
    <mergeCell ref="A86:E86"/>
    <mergeCell ref="F86:J86"/>
    <mergeCell ref="A87:J87"/>
    <mergeCell ref="A88:J88"/>
    <mergeCell ref="A89:J89"/>
    <mergeCell ref="A90:D95"/>
    <mergeCell ref="E90:E95"/>
    <mergeCell ref="F90:F95"/>
    <mergeCell ref="G90:J95"/>
    <mergeCell ref="A85:D85"/>
    <mergeCell ref="G85:J85"/>
    <mergeCell ref="A82:D82"/>
    <mergeCell ref="G82:J82"/>
    <mergeCell ref="A83:D83"/>
    <mergeCell ref="G83:J83"/>
    <mergeCell ref="A84:D84"/>
    <mergeCell ref="G84:J84"/>
    <mergeCell ref="A79:D79"/>
    <mergeCell ref="G79:J79"/>
    <mergeCell ref="A80:D80"/>
    <mergeCell ref="G80:J80"/>
    <mergeCell ref="A81:D81"/>
    <mergeCell ref="G81:J81"/>
    <mergeCell ref="A76:D76"/>
    <mergeCell ref="G76:J76"/>
    <mergeCell ref="A77:D77"/>
    <mergeCell ref="G77:J77"/>
    <mergeCell ref="A78:D78"/>
    <mergeCell ref="G78:J78"/>
    <mergeCell ref="A68:J68"/>
    <mergeCell ref="A69:D74"/>
    <mergeCell ref="E69:E74"/>
    <mergeCell ref="F69:F74"/>
    <mergeCell ref="G69:J74"/>
    <mergeCell ref="A75:D75"/>
    <mergeCell ref="G75:J75"/>
    <mergeCell ref="A64:B64"/>
    <mergeCell ref="G64:J64"/>
    <mergeCell ref="A65:E65"/>
    <mergeCell ref="F65:J65"/>
    <mergeCell ref="A66:J66"/>
    <mergeCell ref="A67:J67"/>
    <mergeCell ref="A63:B63"/>
    <mergeCell ref="G63:J63"/>
    <mergeCell ref="A60:B60"/>
    <mergeCell ref="G60:J60"/>
    <mergeCell ref="A61:B61"/>
    <mergeCell ref="G61:J61"/>
    <mergeCell ref="A62:B62"/>
    <mergeCell ref="G62:J62"/>
    <mergeCell ref="A57:B57"/>
    <mergeCell ref="G57:J57"/>
    <mergeCell ref="A58:B58"/>
    <mergeCell ref="G58:J58"/>
    <mergeCell ref="A59:B59"/>
    <mergeCell ref="G59:J59"/>
    <mergeCell ref="G48:J53"/>
    <mergeCell ref="A54:B54"/>
    <mergeCell ref="G54:J54"/>
    <mergeCell ref="A55:B55"/>
    <mergeCell ref="G55:J55"/>
    <mergeCell ref="A56:B56"/>
    <mergeCell ref="G56:J56"/>
    <mergeCell ref="A44:E44"/>
    <mergeCell ref="F44:J44"/>
    <mergeCell ref="A45:J45"/>
    <mergeCell ref="A46:J46"/>
    <mergeCell ref="A47:J47"/>
    <mergeCell ref="A48:B53"/>
    <mergeCell ref="C48:C53"/>
    <mergeCell ref="D48:D53"/>
    <mergeCell ref="E48:E53"/>
    <mergeCell ref="F48:F53"/>
    <mergeCell ref="A43:D43"/>
    <mergeCell ref="G43:J43"/>
    <mergeCell ref="A40:D40"/>
    <mergeCell ref="G40:J40"/>
    <mergeCell ref="A41:D41"/>
    <mergeCell ref="G41:J41"/>
    <mergeCell ref="A42:D42"/>
    <mergeCell ref="G42:J42"/>
    <mergeCell ref="A37:D37"/>
    <mergeCell ref="G37:J37"/>
    <mergeCell ref="A38:D38"/>
    <mergeCell ref="G38:J38"/>
    <mergeCell ref="A39:D39"/>
    <mergeCell ref="G39:J39"/>
    <mergeCell ref="A34:D34"/>
    <mergeCell ref="G34:J34"/>
    <mergeCell ref="A35:D35"/>
    <mergeCell ref="G35:J35"/>
    <mergeCell ref="A36:D36"/>
    <mergeCell ref="G36:J36"/>
    <mergeCell ref="A26:J26"/>
    <mergeCell ref="A27:D32"/>
    <mergeCell ref="E27:E32"/>
    <mergeCell ref="F27:F32"/>
    <mergeCell ref="G27:J32"/>
    <mergeCell ref="A33:D33"/>
    <mergeCell ref="G33:J33"/>
    <mergeCell ref="A24:J24"/>
    <mergeCell ref="A25:J25"/>
    <mergeCell ref="A21:D21"/>
    <mergeCell ref="G21:J21"/>
    <mergeCell ref="A22:D22"/>
    <mergeCell ref="G22:J22"/>
    <mergeCell ref="A18:D18"/>
    <mergeCell ref="G18:J18"/>
    <mergeCell ref="A19:D19"/>
    <mergeCell ref="G19:J19"/>
    <mergeCell ref="A20:D20"/>
    <mergeCell ref="G20:J20"/>
    <mergeCell ref="A16:D16"/>
    <mergeCell ref="G16:J16"/>
    <mergeCell ref="A17:D17"/>
    <mergeCell ref="G17:J17"/>
    <mergeCell ref="A12:D12"/>
    <mergeCell ref="G12:J12"/>
    <mergeCell ref="A13:D13"/>
    <mergeCell ref="G13:J13"/>
    <mergeCell ref="A14:D14"/>
    <mergeCell ref="G14:J14"/>
    <mergeCell ref="A1:J1"/>
    <mergeCell ref="A2:J2"/>
    <mergeCell ref="A3:J3"/>
    <mergeCell ref="A4:J5"/>
    <mergeCell ref="A6:D11"/>
    <mergeCell ref="E6:E11"/>
    <mergeCell ref="F6:F11"/>
    <mergeCell ref="G6:J11"/>
    <mergeCell ref="A15:D15"/>
    <mergeCell ref="G15:J15"/>
  </mergeCells>
  <dataValidations count="2">
    <dataValidation type="textLength" operator="lessThan" allowBlank="1" showInputMessage="1" showErrorMessage="1" errorTitle="Too Much Text" error="Provide a brief description using no more than 100 characters here.  A more full description should be included on the summary worksheet (tab 5)." sqref="G33:J43 G96:J106 G76:J85 G12:J22 G54:J64">
      <formula1>101</formula1>
    </dataValidation>
    <dataValidation allowBlank="1" showErrorMessage="1" sqref="F33:F43 F96:F106 F75:F85 F12:F22 F54:F64"/>
  </dataValidations>
  <pageMargins left="0.75" right="0.75" top="1" bottom="1" header="0.5" footer="0.5"/>
  <pageSetup orientation="portrait" horizontalDpi="4294967292" verticalDpi="4294967292" r:id="rId1"/>
  <headerFooter alignWithMargins="0">
    <oddHeader>&amp;LTab &amp;A: Page &amp;P of &amp;N</oddHeader>
  </headerFooter>
  <rowBreaks count="1" manualBreakCount="1">
    <brk id="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'[8]OSSE Only'!#REF!</xm:f>
          </x14:formula1>
          <xm:sqref>E54:E64</xm:sqref>
        </x14:dataValidation>
        <x14:dataValidation type="list" allowBlank="1" showInputMessage="1" showErrorMessage="1">
          <x14:formula1>
            <xm:f>'OSSE Only'!$A$32:$A$34</xm:f>
          </x14:formula1>
          <xm:sqref>E12:E22 E33:E43 D54:D64 E75:E85 E96:E106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J57"/>
  <sheetViews>
    <sheetView zoomScale="90" zoomScaleNormal="90" workbookViewId="0">
      <selection activeCell="E51" sqref="E51:E56"/>
    </sheetView>
  </sheetViews>
  <sheetFormatPr defaultColWidth="8.88671875" defaultRowHeight="13.2" x14ac:dyDescent="0.25"/>
  <cols>
    <col min="1" max="10" width="15.6640625" style="91" customWidth="1"/>
    <col min="11" max="255" width="8.88671875" style="91"/>
    <col min="256" max="266" width="15.6640625" style="91" customWidth="1"/>
    <col min="267" max="511" width="8.88671875" style="91"/>
    <col min="512" max="522" width="15.6640625" style="91" customWidth="1"/>
    <col min="523" max="767" width="8.88671875" style="91"/>
    <col min="768" max="778" width="15.6640625" style="91" customWidth="1"/>
    <col min="779" max="1023" width="8.88671875" style="91"/>
    <col min="1024" max="1034" width="15.6640625" style="91" customWidth="1"/>
    <col min="1035" max="1279" width="8.88671875" style="91"/>
    <col min="1280" max="1290" width="15.6640625" style="91" customWidth="1"/>
    <col min="1291" max="1535" width="8.88671875" style="91"/>
    <col min="1536" max="1546" width="15.6640625" style="91" customWidth="1"/>
    <col min="1547" max="1791" width="8.88671875" style="91"/>
    <col min="1792" max="1802" width="15.6640625" style="91" customWidth="1"/>
    <col min="1803" max="2047" width="8.88671875" style="91"/>
    <col min="2048" max="2058" width="15.6640625" style="91" customWidth="1"/>
    <col min="2059" max="2303" width="8.88671875" style="91"/>
    <col min="2304" max="2314" width="15.6640625" style="91" customWidth="1"/>
    <col min="2315" max="2559" width="8.88671875" style="91"/>
    <col min="2560" max="2570" width="15.6640625" style="91" customWidth="1"/>
    <col min="2571" max="2815" width="8.88671875" style="91"/>
    <col min="2816" max="2826" width="15.6640625" style="91" customWidth="1"/>
    <col min="2827" max="3071" width="8.88671875" style="91"/>
    <col min="3072" max="3082" width="15.6640625" style="91" customWidth="1"/>
    <col min="3083" max="3327" width="8.88671875" style="91"/>
    <col min="3328" max="3338" width="15.6640625" style="91" customWidth="1"/>
    <col min="3339" max="3583" width="8.88671875" style="91"/>
    <col min="3584" max="3594" width="15.6640625" style="91" customWidth="1"/>
    <col min="3595" max="3839" width="8.88671875" style="91"/>
    <col min="3840" max="3850" width="15.6640625" style="91" customWidth="1"/>
    <col min="3851" max="4095" width="8.88671875" style="91"/>
    <col min="4096" max="4106" width="15.6640625" style="91" customWidth="1"/>
    <col min="4107" max="4351" width="8.88671875" style="91"/>
    <col min="4352" max="4362" width="15.6640625" style="91" customWidth="1"/>
    <col min="4363" max="4607" width="8.88671875" style="91"/>
    <col min="4608" max="4618" width="15.6640625" style="91" customWidth="1"/>
    <col min="4619" max="4863" width="8.88671875" style="91"/>
    <col min="4864" max="4874" width="15.6640625" style="91" customWidth="1"/>
    <col min="4875" max="5119" width="8.88671875" style="91"/>
    <col min="5120" max="5130" width="15.6640625" style="91" customWidth="1"/>
    <col min="5131" max="5375" width="8.88671875" style="91"/>
    <col min="5376" max="5386" width="15.6640625" style="91" customWidth="1"/>
    <col min="5387" max="5631" width="8.88671875" style="91"/>
    <col min="5632" max="5642" width="15.6640625" style="91" customWidth="1"/>
    <col min="5643" max="5887" width="8.88671875" style="91"/>
    <col min="5888" max="5898" width="15.6640625" style="91" customWidth="1"/>
    <col min="5899" max="6143" width="8.88671875" style="91"/>
    <col min="6144" max="6154" width="15.6640625" style="91" customWidth="1"/>
    <col min="6155" max="6399" width="8.88671875" style="91"/>
    <col min="6400" max="6410" width="15.6640625" style="91" customWidth="1"/>
    <col min="6411" max="6655" width="8.88671875" style="91"/>
    <col min="6656" max="6666" width="15.6640625" style="91" customWidth="1"/>
    <col min="6667" max="6911" width="8.88671875" style="91"/>
    <col min="6912" max="6922" width="15.6640625" style="91" customWidth="1"/>
    <col min="6923" max="7167" width="8.88671875" style="91"/>
    <col min="7168" max="7178" width="15.6640625" style="91" customWidth="1"/>
    <col min="7179" max="7423" width="8.88671875" style="91"/>
    <col min="7424" max="7434" width="15.6640625" style="91" customWidth="1"/>
    <col min="7435" max="7679" width="8.88671875" style="91"/>
    <col min="7680" max="7690" width="15.6640625" style="91" customWidth="1"/>
    <col min="7691" max="7935" width="8.88671875" style="91"/>
    <col min="7936" max="7946" width="15.6640625" style="91" customWidth="1"/>
    <col min="7947" max="8191" width="8.88671875" style="91"/>
    <col min="8192" max="8202" width="15.6640625" style="91" customWidth="1"/>
    <col min="8203" max="8447" width="8.88671875" style="91"/>
    <col min="8448" max="8458" width="15.6640625" style="91" customWidth="1"/>
    <col min="8459" max="8703" width="8.88671875" style="91"/>
    <col min="8704" max="8714" width="15.6640625" style="91" customWidth="1"/>
    <col min="8715" max="8959" width="8.88671875" style="91"/>
    <col min="8960" max="8970" width="15.6640625" style="91" customWidth="1"/>
    <col min="8971" max="9215" width="8.88671875" style="91"/>
    <col min="9216" max="9226" width="15.6640625" style="91" customWidth="1"/>
    <col min="9227" max="9471" width="8.88671875" style="91"/>
    <col min="9472" max="9482" width="15.6640625" style="91" customWidth="1"/>
    <col min="9483" max="9727" width="8.88671875" style="91"/>
    <col min="9728" max="9738" width="15.6640625" style="91" customWidth="1"/>
    <col min="9739" max="9983" width="8.88671875" style="91"/>
    <col min="9984" max="9994" width="15.6640625" style="91" customWidth="1"/>
    <col min="9995" max="10239" width="8.88671875" style="91"/>
    <col min="10240" max="10250" width="15.6640625" style="91" customWidth="1"/>
    <col min="10251" max="10495" width="8.88671875" style="91"/>
    <col min="10496" max="10506" width="15.6640625" style="91" customWidth="1"/>
    <col min="10507" max="10751" width="8.88671875" style="91"/>
    <col min="10752" max="10762" width="15.6640625" style="91" customWidth="1"/>
    <col min="10763" max="11007" width="8.88671875" style="91"/>
    <col min="11008" max="11018" width="15.6640625" style="91" customWidth="1"/>
    <col min="11019" max="11263" width="8.88671875" style="91"/>
    <col min="11264" max="11274" width="15.6640625" style="91" customWidth="1"/>
    <col min="11275" max="11519" width="8.88671875" style="91"/>
    <col min="11520" max="11530" width="15.6640625" style="91" customWidth="1"/>
    <col min="11531" max="11775" width="8.88671875" style="91"/>
    <col min="11776" max="11786" width="15.6640625" style="91" customWidth="1"/>
    <col min="11787" max="12031" width="8.88671875" style="91"/>
    <col min="12032" max="12042" width="15.6640625" style="91" customWidth="1"/>
    <col min="12043" max="12287" width="8.88671875" style="91"/>
    <col min="12288" max="12298" width="15.6640625" style="91" customWidth="1"/>
    <col min="12299" max="12543" width="8.88671875" style="91"/>
    <col min="12544" max="12554" width="15.6640625" style="91" customWidth="1"/>
    <col min="12555" max="12799" width="8.88671875" style="91"/>
    <col min="12800" max="12810" width="15.6640625" style="91" customWidth="1"/>
    <col min="12811" max="13055" width="8.88671875" style="91"/>
    <col min="13056" max="13066" width="15.6640625" style="91" customWidth="1"/>
    <col min="13067" max="13311" width="8.88671875" style="91"/>
    <col min="13312" max="13322" width="15.6640625" style="91" customWidth="1"/>
    <col min="13323" max="13567" width="8.88671875" style="91"/>
    <col min="13568" max="13578" width="15.6640625" style="91" customWidth="1"/>
    <col min="13579" max="13823" width="8.88671875" style="91"/>
    <col min="13824" max="13834" width="15.6640625" style="91" customWidth="1"/>
    <col min="13835" max="14079" width="8.88671875" style="91"/>
    <col min="14080" max="14090" width="15.6640625" style="91" customWidth="1"/>
    <col min="14091" max="14335" width="8.88671875" style="91"/>
    <col min="14336" max="14346" width="15.6640625" style="91" customWidth="1"/>
    <col min="14347" max="14591" width="8.88671875" style="91"/>
    <col min="14592" max="14602" width="15.6640625" style="91" customWidth="1"/>
    <col min="14603" max="14847" width="8.88671875" style="91"/>
    <col min="14848" max="14858" width="15.6640625" style="91" customWidth="1"/>
    <col min="14859" max="15103" width="8.88671875" style="91"/>
    <col min="15104" max="15114" width="15.6640625" style="91" customWidth="1"/>
    <col min="15115" max="15359" width="8.88671875" style="91"/>
    <col min="15360" max="15370" width="15.6640625" style="91" customWidth="1"/>
    <col min="15371" max="15615" width="8.88671875" style="91"/>
    <col min="15616" max="15626" width="15.6640625" style="91" customWidth="1"/>
    <col min="15627" max="15871" width="8.88671875" style="91"/>
    <col min="15872" max="15882" width="15.6640625" style="91" customWidth="1"/>
    <col min="15883" max="16127" width="8.88671875" style="91"/>
    <col min="16128" max="16138" width="15.6640625" style="91" customWidth="1"/>
    <col min="16139" max="16384" width="8.88671875" style="91"/>
  </cols>
  <sheetData>
    <row r="1" spans="1:10" ht="13.5" customHeight="1" thickTop="1" x14ac:dyDescent="0.25">
      <c r="A1" s="831" t="s">
        <v>388</v>
      </c>
      <c r="B1" s="832"/>
      <c r="C1" s="832"/>
      <c r="D1" s="836" t="s">
        <v>0</v>
      </c>
      <c r="E1" s="837"/>
      <c r="F1" s="837"/>
      <c r="G1" s="837"/>
      <c r="H1" s="837"/>
      <c r="I1" s="837"/>
      <c r="J1" s="842"/>
    </row>
    <row r="2" spans="1:10" ht="12.75" customHeight="1" x14ac:dyDescent="0.25">
      <c r="A2" s="833"/>
      <c r="B2" s="834"/>
      <c r="C2" s="834"/>
      <c r="D2" s="838"/>
      <c r="E2" s="839"/>
      <c r="F2" s="839"/>
      <c r="G2" s="839"/>
      <c r="H2" s="839"/>
      <c r="I2" s="839"/>
      <c r="J2" s="843"/>
    </row>
    <row r="3" spans="1:10" ht="12.75" customHeight="1" x14ac:dyDescent="0.25">
      <c r="A3" s="833"/>
      <c r="B3" s="834"/>
      <c r="C3" s="834"/>
      <c r="D3" s="838"/>
      <c r="E3" s="839"/>
      <c r="F3" s="839"/>
      <c r="G3" s="839"/>
      <c r="H3" s="839"/>
      <c r="I3" s="839"/>
      <c r="J3" s="843"/>
    </row>
    <row r="4" spans="1:10" ht="13.5" customHeight="1" thickBot="1" x14ac:dyDescent="0.3">
      <c r="A4" s="833"/>
      <c r="B4" s="834"/>
      <c r="C4" s="834"/>
      <c r="D4" s="840"/>
      <c r="E4" s="841"/>
      <c r="F4" s="841"/>
      <c r="G4" s="841"/>
      <c r="H4" s="841"/>
      <c r="I4" s="841"/>
      <c r="J4" s="843"/>
    </row>
    <row r="5" spans="1:10" ht="12.75" customHeight="1" x14ac:dyDescent="0.25">
      <c r="A5" s="833"/>
      <c r="B5" s="834"/>
      <c r="C5" s="834"/>
      <c r="D5" s="845" t="s">
        <v>389</v>
      </c>
      <c r="E5" s="845" t="s">
        <v>390</v>
      </c>
      <c r="F5" s="845" t="s">
        <v>1</v>
      </c>
      <c r="G5" s="845" t="s">
        <v>163</v>
      </c>
      <c r="H5" s="845" t="s">
        <v>164</v>
      </c>
      <c r="I5" s="847" t="s">
        <v>165</v>
      </c>
      <c r="J5" s="843"/>
    </row>
    <row r="6" spans="1:10" ht="12.75" customHeight="1" x14ac:dyDescent="0.25">
      <c r="A6" s="833"/>
      <c r="B6" s="834"/>
      <c r="C6" s="834"/>
      <c r="D6" s="846"/>
      <c r="E6" s="846"/>
      <c r="F6" s="846"/>
      <c r="G6" s="846"/>
      <c r="H6" s="846"/>
      <c r="I6" s="782"/>
      <c r="J6" s="843"/>
    </row>
    <row r="7" spans="1:10" ht="12.75" customHeight="1" x14ac:dyDescent="0.25">
      <c r="A7" s="833"/>
      <c r="B7" s="834"/>
      <c r="C7" s="834"/>
      <c r="D7" s="846"/>
      <c r="E7" s="846"/>
      <c r="F7" s="846"/>
      <c r="G7" s="846"/>
      <c r="H7" s="846"/>
      <c r="I7" s="848"/>
      <c r="J7" s="843"/>
    </row>
    <row r="8" spans="1:10" ht="13.5" customHeight="1" thickBot="1" x14ac:dyDescent="0.3">
      <c r="A8" s="835"/>
      <c r="B8" s="834"/>
      <c r="C8" s="834"/>
      <c r="D8" s="846"/>
      <c r="E8" s="846"/>
      <c r="F8" s="846"/>
      <c r="G8" s="846"/>
      <c r="H8" s="846"/>
      <c r="I8" s="776"/>
      <c r="J8" s="843"/>
    </row>
    <row r="9" spans="1:10" ht="12.75" customHeight="1" x14ac:dyDescent="0.25">
      <c r="A9" s="849"/>
      <c r="B9" s="854" t="s">
        <v>305</v>
      </c>
      <c r="C9" s="855"/>
      <c r="D9" s="858">
        <f>SUMIF('Detailed Expenditures'!$E12:$E22,"Capital Improvements",'Detailed Expenditures'!$F12:$F22)</f>
        <v>0</v>
      </c>
      <c r="E9" s="858">
        <f>SUMIF('Detailed Expenditures'!$E33:$E43,"Capital Improvements",'Detailed Expenditures'!$F33:$F43)</f>
        <v>0</v>
      </c>
      <c r="F9" s="858">
        <f>SUMIF('Detailed Expenditures'!$D54:$D64,"Capital Improvements",'Detailed Expenditures'!$F54:$F64)</f>
        <v>0</v>
      </c>
      <c r="G9" s="858">
        <f>SUMIF('Detailed Expenditures'!$E75:$E85,"Capital Improvements",'Detailed Expenditures'!$F75:$F85)</f>
        <v>0</v>
      </c>
      <c r="H9" s="858">
        <f>SUMIF('Detailed Expenditures'!$E96:$E106,"Capital Improvements",'Detailed Expenditures'!$F96:$F106)</f>
        <v>0</v>
      </c>
      <c r="I9" s="851">
        <f>SUM(D9:H9)</f>
        <v>0</v>
      </c>
      <c r="J9" s="843"/>
    </row>
    <row r="10" spans="1:10" ht="12.75" customHeight="1" x14ac:dyDescent="0.25">
      <c r="A10" s="849"/>
      <c r="B10" s="856"/>
      <c r="C10" s="857"/>
      <c r="D10" s="859"/>
      <c r="E10" s="859"/>
      <c r="F10" s="859"/>
      <c r="G10" s="859"/>
      <c r="H10" s="859"/>
      <c r="I10" s="852"/>
      <c r="J10" s="843"/>
    </row>
    <row r="11" spans="1:10" ht="12.75" customHeight="1" x14ac:dyDescent="0.25">
      <c r="A11" s="849"/>
      <c r="B11" s="856"/>
      <c r="C11" s="857"/>
      <c r="D11" s="859"/>
      <c r="E11" s="859"/>
      <c r="F11" s="859"/>
      <c r="G11" s="859"/>
      <c r="H11" s="859"/>
      <c r="I11" s="852"/>
      <c r="J11" s="843"/>
    </row>
    <row r="12" spans="1:10" ht="12.75" customHeight="1" x14ac:dyDescent="0.25">
      <c r="A12" s="849"/>
      <c r="B12" s="856"/>
      <c r="C12" s="857"/>
      <c r="D12" s="859"/>
      <c r="E12" s="859"/>
      <c r="F12" s="859"/>
      <c r="G12" s="859"/>
      <c r="H12" s="859"/>
      <c r="I12" s="852"/>
      <c r="J12" s="843"/>
    </row>
    <row r="13" spans="1:10" ht="12.75" customHeight="1" x14ac:dyDescent="0.25">
      <c r="A13" s="849"/>
      <c r="B13" s="856"/>
      <c r="C13" s="857"/>
      <c r="D13" s="859"/>
      <c r="E13" s="859"/>
      <c r="F13" s="859"/>
      <c r="G13" s="859"/>
      <c r="H13" s="859"/>
      <c r="I13" s="852"/>
      <c r="J13" s="843"/>
    </row>
    <row r="14" spans="1:10" ht="12.75" customHeight="1" thickBot="1" x14ac:dyDescent="0.3">
      <c r="A14" s="849"/>
      <c r="B14" s="856"/>
      <c r="C14" s="857"/>
      <c r="D14" s="860"/>
      <c r="E14" s="860"/>
      <c r="F14" s="860"/>
      <c r="G14" s="860"/>
      <c r="H14" s="860"/>
      <c r="I14" s="853"/>
      <c r="J14" s="843"/>
    </row>
    <row r="15" spans="1:10" ht="12.75" customHeight="1" x14ac:dyDescent="0.25">
      <c r="A15" s="849"/>
      <c r="B15" s="854" t="s">
        <v>88</v>
      </c>
      <c r="C15" s="855"/>
      <c r="D15" s="858">
        <f>SUMIF('Detailed Expenditures'!$E12:$E22,"Administration",'Detailed Expenditures'!$F12:$F22)</f>
        <v>0</v>
      </c>
      <c r="E15" s="858">
        <f>SUMIF('Detailed Expenditures'!$E33:$E43,"Administration",'Detailed Expenditures'!$F33:$F43)</f>
        <v>0</v>
      </c>
      <c r="F15" s="858">
        <f>SUMIF('Detailed Expenditures'!$D54:$D64,"Administration",'Detailed Expenditures'!$F54:$F64)</f>
        <v>0</v>
      </c>
      <c r="G15" s="858">
        <f>SUMIF('Detailed Expenditures'!$E75:$E85,"Administration",'Detailed Expenditures'!$F75:$F85)</f>
        <v>0</v>
      </c>
      <c r="H15" s="858">
        <f>SUMIF('Detailed Expenditures'!$E96:$E106,"Administration",'Detailed Expenditures'!$F96:$F106)</f>
        <v>0</v>
      </c>
      <c r="I15" s="851">
        <f>SUM(D15:H15)</f>
        <v>0</v>
      </c>
      <c r="J15" s="843"/>
    </row>
    <row r="16" spans="1:10" ht="12.75" customHeight="1" x14ac:dyDescent="0.25">
      <c r="A16" s="849"/>
      <c r="B16" s="856"/>
      <c r="C16" s="857"/>
      <c r="D16" s="859"/>
      <c r="E16" s="859"/>
      <c r="F16" s="859"/>
      <c r="G16" s="859"/>
      <c r="H16" s="859"/>
      <c r="I16" s="852"/>
      <c r="J16" s="843"/>
    </row>
    <row r="17" spans="1:10" ht="12.75" customHeight="1" x14ac:dyDescent="0.25">
      <c r="A17" s="849"/>
      <c r="B17" s="856"/>
      <c r="C17" s="857"/>
      <c r="D17" s="859"/>
      <c r="E17" s="859"/>
      <c r="F17" s="859"/>
      <c r="G17" s="859"/>
      <c r="H17" s="859"/>
      <c r="I17" s="852"/>
      <c r="J17" s="843"/>
    </row>
    <row r="18" spans="1:10" ht="12.75" customHeight="1" x14ac:dyDescent="0.25">
      <c r="A18" s="849"/>
      <c r="B18" s="856"/>
      <c r="C18" s="857"/>
      <c r="D18" s="859"/>
      <c r="E18" s="859"/>
      <c r="F18" s="859"/>
      <c r="G18" s="859"/>
      <c r="H18" s="859"/>
      <c r="I18" s="852"/>
      <c r="J18" s="843"/>
    </row>
    <row r="19" spans="1:10" ht="12.75" customHeight="1" x14ac:dyDescent="0.25">
      <c r="A19" s="849"/>
      <c r="B19" s="856"/>
      <c r="C19" s="857"/>
      <c r="D19" s="859"/>
      <c r="E19" s="859"/>
      <c r="F19" s="859"/>
      <c r="G19" s="859"/>
      <c r="H19" s="859"/>
      <c r="I19" s="852"/>
      <c r="J19" s="843"/>
    </row>
    <row r="20" spans="1:10" ht="12.75" customHeight="1" thickBot="1" x14ac:dyDescent="0.3">
      <c r="A20" s="849"/>
      <c r="B20" s="856"/>
      <c r="C20" s="857"/>
      <c r="D20" s="860"/>
      <c r="E20" s="860"/>
      <c r="F20" s="860"/>
      <c r="G20" s="860"/>
      <c r="H20" s="860"/>
      <c r="I20" s="853"/>
      <c r="J20" s="843"/>
    </row>
    <row r="21" spans="1:10" ht="12.75" customHeight="1" x14ac:dyDescent="0.25">
      <c r="A21" s="849"/>
      <c r="B21" s="854" t="s">
        <v>250</v>
      </c>
      <c r="C21" s="855"/>
      <c r="D21" s="858">
        <f>SUMIF('Detailed Expenditures'!$E12:$E22,"Other",'Detailed Expenditures'!$F12:$F22)</f>
        <v>0</v>
      </c>
      <c r="E21" s="858">
        <f>SUMIF('Detailed Expenditures'!$E33:$E43,"Other",'Detailed Expenditures'!$F33:$F43)</f>
        <v>0</v>
      </c>
      <c r="F21" s="858">
        <f>SUMIF('Detailed Expenditures'!$D54:$D64,"Other",'Detailed Expenditures'!$F54:$F64)</f>
        <v>0</v>
      </c>
      <c r="G21" s="858">
        <f>SUMIF('Detailed Expenditures'!$E75:$E85,"Other",'Detailed Expenditures'!$F75:$F85)</f>
        <v>0</v>
      </c>
      <c r="H21" s="858">
        <f>SUMIF('Detailed Expenditures'!$E96:$E106,"Other",'Detailed Expenditures'!$F96:$F106)</f>
        <v>0</v>
      </c>
      <c r="I21" s="851">
        <f>SUM(D21:H21)</f>
        <v>0</v>
      </c>
      <c r="J21" s="843"/>
    </row>
    <row r="22" spans="1:10" ht="12.75" customHeight="1" x14ac:dyDescent="0.25">
      <c r="A22" s="849"/>
      <c r="B22" s="856"/>
      <c r="C22" s="857"/>
      <c r="D22" s="859"/>
      <c r="E22" s="859"/>
      <c r="F22" s="859"/>
      <c r="G22" s="859"/>
      <c r="H22" s="859"/>
      <c r="I22" s="852"/>
      <c r="J22" s="843"/>
    </row>
    <row r="23" spans="1:10" x14ac:dyDescent="0.25">
      <c r="A23" s="849"/>
      <c r="B23" s="856"/>
      <c r="C23" s="857"/>
      <c r="D23" s="859"/>
      <c r="E23" s="859"/>
      <c r="F23" s="859"/>
      <c r="G23" s="859"/>
      <c r="H23" s="859"/>
      <c r="I23" s="852"/>
      <c r="J23" s="843"/>
    </row>
    <row r="24" spans="1:10" x14ac:dyDescent="0.25">
      <c r="A24" s="849"/>
      <c r="B24" s="856"/>
      <c r="C24" s="857"/>
      <c r="D24" s="859"/>
      <c r="E24" s="859"/>
      <c r="F24" s="859"/>
      <c r="G24" s="859"/>
      <c r="H24" s="859"/>
      <c r="I24" s="852"/>
      <c r="J24" s="843"/>
    </row>
    <row r="25" spans="1:10" x14ac:dyDescent="0.25">
      <c r="A25" s="849"/>
      <c r="B25" s="856"/>
      <c r="C25" s="857"/>
      <c r="D25" s="859"/>
      <c r="E25" s="859"/>
      <c r="F25" s="859"/>
      <c r="G25" s="859"/>
      <c r="H25" s="859"/>
      <c r="I25" s="852"/>
      <c r="J25" s="843"/>
    </row>
    <row r="26" spans="1:10" ht="13.8" thickBot="1" x14ac:dyDescent="0.3">
      <c r="A26" s="849"/>
      <c r="B26" s="856"/>
      <c r="C26" s="857"/>
      <c r="D26" s="860"/>
      <c r="E26" s="860"/>
      <c r="F26" s="860"/>
      <c r="G26" s="860"/>
      <c r="H26" s="860"/>
      <c r="I26" s="853"/>
      <c r="J26" s="843"/>
    </row>
    <row r="27" spans="1:10" ht="12.75" hidden="1" customHeight="1" x14ac:dyDescent="0.25">
      <c r="A27" s="849"/>
      <c r="B27" s="854"/>
      <c r="C27" s="855"/>
      <c r="D27" s="858"/>
      <c r="E27" s="858"/>
      <c r="F27" s="858"/>
      <c r="G27" s="858"/>
      <c r="H27" s="858"/>
      <c r="I27" s="851">
        <f>SUM(D27:H27)</f>
        <v>0</v>
      </c>
      <c r="J27" s="843"/>
    </row>
    <row r="28" spans="1:10" ht="12.75" hidden="1" customHeight="1" x14ac:dyDescent="0.25">
      <c r="A28" s="849"/>
      <c r="B28" s="856"/>
      <c r="C28" s="857"/>
      <c r="D28" s="859"/>
      <c r="E28" s="859"/>
      <c r="F28" s="859"/>
      <c r="G28" s="859"/>
      <c r="H28" s="859"/>
      <c r="I28" s="852"/>
      <c r="J28" s="843"/>
    </row>
    <row r="29" spans="1:10" ht="13.5" hidden="1" customHeight="1" thickBot="1" x14ac:dyDescent="0.3">
      <c r="A29" s="849"/>
      <c r="B29" s="856"/>
      <c r="C29" s="857"/>
      <c r="D29" s="859"/>
      <c r="E29" s="859"/>
      <c r="F29" s="859"/>
      <c r="G29" s="859"/>
      <c r="H29" s="859"/>
      <c r="I29" s="852"/>
      <c r="J29" s="843"/>
    </row>
    <row r="30" spans="1:10" ht="13.5" hidden="1" customHeight="1" thickBot="1" x14ac:dyDescent="0.3">
      <c r="A30" s="849"/>
      <c r="B30" s="856"/>
      <c r="C30" s="857"/>
      <c r="D30" s="859"/>
      <c r="E30" s="859"/>
      <c r="F30" s="859"/>
      <c r="G30" s="859"/>
      <c r="H30" s="859"/>
      <c r="I30" s="852"/>
      <c r="J30" s="843"/>
    </row>
    <row r="31" spans="1:10" ht="13.5" hidden="1" customHeight="1" thickBot="1" x14ac:dyDescent="0.3">
      <c r="A31" s="849"/>
      <c r="B31" s="856"/>
      <c r="C31" s="857"/>
      <c r="D31" s="859"/>
      <c r="E31" s="859"/>
      <c r="F31" s="859"/>
      <c r="G31" s="859"/>
      <c r="H31" s="859"/>
      <c r="I31" s="852"/>
      <c r="J31" s="843"/>
    </row>
    <row r="32" spans="1:10" ht="13.5" hidden="1" customHeight="1" thickBot="1" x14ac:dyDescent="0.3">
      <c r="A32" s="849"/>
      <c r="B32" s="856"/>
      <c r="C32" s="857"/>
      <c r="D32" s="860"/>
      <c r="E32" s="860"/>
      <c r="F32" s="860"/>
      <c r="G32" s="860"/>
      <c r="H32" s="860"/>
      <c r="I32" s="853"/>
      <c r="J32" s="843"/>
    </row>
    <row r="33" spans="1:10" ht="12.75" hidden="1" customHeight="1" x14ac:dyDescent="0.25">
      <c r="A33" s="849"/>
      <c r="B33" s="854"/>
      <c r="C33" s="855"/>
      <c r="D33" s="858"/>
      <c r="E33" s="858"/>
      <c r="F33" s="858"/>
      <c r="G33" s="858"/>
      <c r="H33" s="858"/>
      <c r="I33" s="851">
        <f>SUM(D33:H33)</f>
        <v>0</v>
      </c>
      <c r="J33" s="843"/>
    </row>
    <row r="34" spans="1:10" ht="12.75" hidden="1" customHeight="1" x14ac:dyDescent="0.25">
      <c r="A34" s="849"/>
      <c r="B34" s="856"/>
      <c r="C34" s="857"/>
      <c r="D34" s="859"/>
      <c r="E34" s="859"/>
      <c r="F34" s="859"/>
      <c r="G34" s="859"/>
      <c r="H34" s="859"/>
      <c r="I34" s="852"/>
      <c r="J34" s="843"/>
    </row>
    <row r="35" spans="1:10" ht="13.5" hidden="1" customHeight="1" thickBot="1" x14ac:dyDescent="0.3">
      <c r="A35" s="849"/>
      <c r="B35" s="856"/>
      <c r="C35" s="857"/>
      <c r="D35" s="859"/>
      <c r="E35" s="859"/>
      <c r="F35" s="859"/>
      <c r="G35" s="859"/>
      <c r="H35" s="859"/>
      <c r="I35" s="852"/>
      <c r="J35" s="843"/>
    </row>
    <row r="36" spans="1:10" ht="13.5" hidden="1" customHeight="1" thickBot="1" x14ac:dyDescent="0.3">
      <c r="A36" s="849"/>
      <c r="B36" s="856"/>
      <c r="C36" s="857"/>
      <c r="D36" s="859"/>
      <c r="E36" s="859"/>
      <c r="F36" s="859"/>
      <c r="G36" s="859"/>
      <c r="H36" s="859"/>
      <c r="I36" s="852"/>
      <c r="J36" s="843"/>
    </row>
    <row r="37" spans="1:10" ht="13.5" hidden="1" customHeight="1" thickBot="1" x14ac:dyDescent="0.3">
      <c r="A37" s="849"/>
      <c r="B37" s="856"/>
      <c r="C37" s="857"/>
      <c r="D37" s="859"/>
      <c r="E37" s="859"/>
      <c r="F37" s="859"/>
      <c r="G37" s="859"/>
      <c r="H37" s="859"/>
      <c r="I37" s="852"/>
      <c r="J37" s="843"/>
    </row>
    <row r="38" spans="1:10" ht="13.5" hidden="1" customHeight="1" thickBot="1" x14ac:dyDescent="0.3">
      <c r="A38" s="849"/>
      <c r="B38" s="856"/>
      <c r="C38" s="857"/>
      <c r="D38" s="860"/>
      <c r="E38" s="860"/>
      <c r="F38" s="860"/>
      <c r="G38" s="860"/>
      <c r="H38" s="860"/>
      <c r="I38" s="853"/>
      <c r="J38" s="843"/>
    </row>
    <row r="39" spans="1:10" ht="12.75" hidden="1" customHeight="1" x14ac:dyDescent="0.25">
      <c r="A39" s="849"/>
      <c r="B39" s="854"/>
      <c r="C39" s="855"/>
      <c r="D39" s="858"/>
      <c r="E39" s="858"/>
      <c r="F39" s="858"/>
      <c r="G39" s="858"/>
      <c r="H39" s="858"/>
      <c r="I39" s="851">
        <f>SUM(D39:H39)</f>
        <v>0</v>
      </c>
      <c r="J39" s="843"/>
    </row>
    <row r="40" spans="1:10" ht="12.75" hidden="1" customHeight="1" x14ac:dyDescent="0.25">
      <c r="A40" s="849"/>
      <c r="B40" s="856"/>
      <c r="C40" s="857"/>
      <c r="D40" s="859"/>
      <c r="E40" s="859"/>
      <c r="F40" s="859"/>
      <c r="G40" s="859"/>
      <c r="H40" s="859"/>
      <c r="I40" s="852"/>
      <c r="J40" s="843"/>
    </row>
    <row r="41" spans="1:10" ht="13.5" hidden="1" customHeight="1" thickBot="1" x14ac:dyDescent="0.3">
      <c r="A41" s="849"/>
      <c r="B41" s="856"/>
      <c r="C41" s="857"/>
      <c r="D41" s="859"/>
      <c r="E41" s="859"/>
      <c r="F41" s="859"/>
      <c r="G41" s="859"/>
      <c r="H41" s="859"/>
      <c r="I41" s="852"/>
      <c r="J41" s="843"/>
    </row>
    <row r="42" spans="1:10" ht="13.5" hidden="1" customHeight="1" thickBot="1" x14ac:dyDescent="0.3">
      <c r="A42" s="849"/>
      <c r="B42" s="856"/>
      <c r="C42" s="857"/>
      <c r="D42" s="859"/>
      <c r="E42" s="859"/>
      <c r="F42" s="859"/>
      <c r="G42" s="859"/>
      <c r="H42" s="859"/>
      <c r="I42" s="852"/>
      <c r="J42" s="843"/>
    </row>
    <row r="43" spans="1:10" ht="13.5" hidden="1" customHeight="1" thickBot="1" x14ac:dyDescent="0.3">
      <c r="A43" s="849"/>
      <c r="B43" s="856"/>
      <c r="C43" s="857"/>
      <c r="D43" s="859"/>
      <c r="E43" s="859"/>
      <c r="F43" s="859"/>
      <c r="G43" s="859"/>
      <c r="H43" s="859"/>
      <c r="I43" s="852"/>
      <c r="J43" s="843"/>
    </row>
    <row r="44" spans="1:10" ht="13.5" hidden="1" customHeight="1" thickBot="1" x14ac:dyDescent="0.3">
      <c r="A44" s="849"/>
      <c r="B44" s="856"/>
      <c r="C44" s="857"/>
      <c r="D44" s="860"/>
      <c r="E44" s="860"/>
      <c r="F44" s="860"/>
      <c r="G44" s="860"/>
      <c r="H44" s="860"/>
      <c r="I44" s="853"/>
      <c r="J44" s="843"/>
    </row>
    <row r="45" spans="1:10" ht="12.75" hidden="1" customHeight="1" x14ac:dyDescent="0.25">
      <c r="A45" s="849"/>
      <c r="B45" s="854" t="s">
        <v>250</v>
      </c>
      <c r="C45" s="855"/>
      <c r="D45" s="858"/>
      <c r="E45" s="858"/>
      <c r="F45" s="858"/>
      <c r="G45" s="858"/>
      <c r="H45" s="858"/>
      <c r="I45" s="851">
        <f>SUM(D45:H45)</f>
        <v>0</v>
      </c>
      <c r="J45" s="843"/>
    </row>
    <row r="46" spans="1:10" ht="12.75" hidden="1" customHeight="1" x14ac:dyDescent="0.25">
      <c r="A46" s="849"/>
      <c r="B46" s="856"/>
      <c r="C46" s="857"/>
      <c r="D46" s="859"/>
      <c r="E46" s="859"/>
      <c r="F46" s="859"/>
      <c r="G46" s="859"/>
      <c r="H46" s="859"/>
      <c r="I46" s="852"/>
      <c r="J46" s="843"/>
    </row>
    <row r="47" spans="1:10" ht="13.5" hidden="1" customHeight="1" thickBot="1" x14ac:dyDescent="0.3">
      <c r="A47" s="849"/>
      <c r="B47" s="856"/>
      <c r="C47" s="857"/>
      <c r="D47" s="859"/>
      <c r="E47" s="859"/>
      <c r="F47" s="859"/>
      <c r="G47" s="859"/>
      <c r="H47" s="859"/>
      <c r="I47" s="852"/>
      <c r="J47" s="843"/>
    </row>
    <row r="48" spans="1:10" ht="13.5" hidden="1" customHeight="1" thickBot="1" x14ac:dyDescent="0.3">
      <c r="A48" s="849"/>
      <c r="B48" s="856"/>
      <c r="C48" s="857"/>
      <c r="D48" s="859"/>
      <c r="E48" s="859"/>
      <c r="F48" s="859"/>
      <c r="G48" s="859"/>
      <c r="H48" s="859"/>
      <c r="I48" s="852"/>
      <c r="J48" s="843"/>
    </row>
    <row r="49" spans="1:10" ht="13.5" hidden="1" customHeight="1" thickBot="1" x14ac:dyDescent="0.3">
      <c r="A49" s="849"/>
      <c r="B49" s="856"/>
      <c r="C49" s="857"/>
      <c r="D49" s="859"/>
      <c r="E49" s="859"/>
      <c r="F49" s="859"/>
      <c r="G49" s="859"/>
      <c r="H49" s="859"/>
      <c r="I49" s="852"/>
      <c r="J49" s="843"/>
    </row>
    <row r="50" spans="1:10" ht="13.5" hidden="1" customHeight="1" thickBot="1" x14ac:dyDescent="0.3">
      <c r="A50" s="849"/>
      <c r="B50" s="856"/>
      <c r="C50" s="857"/>
      <c r="D50" s="860"/>
      <c r="E50" s="860"/>
      <c r="F50" s="860"/>
      <c r="G50" s="860"/>
      <c r="H50" s="860"/>
      <c r="I50" s="853"/>
      <c r="J50" s="843"/>
    </row>
    <row r="51" spans="1:10" ht="12.75" customHeight="1" x14ac:dyDescent="0.25">
      <c r="A51" s="849"/>
      <c r="B51" s="861" t="s">
        <v>167</v>
      </c>
      <c r="C51" s="862"/>
      <c r="D51" s="867">
        <f>SUM(D9:D26)</f>
        <v>0</v>
      </c>
      <c r="E51" s="867">
        <f>SUM(E9:E26)</f>
        <v>0</v>
      </c>
      <c r="F51" s="867">
        <f>SUM(F9:F26)</f>
        <v>0</v>
      </c>
      <c r="G51" s="867">
        <f>SUM(G9:G26)</f>
        <v>0</v>
      </c>
      <c r="H51" s="867">
        <f>SUM(H9:H26)</f>
        <v>0</v>
      </c>
      <c r="I51" s="867">
        <f>SUM(D51:H51)</f>
        <v>0</v>
      </c>
      <c r="J51" s="843"/>
    </row>
    <row r="52" spans="1:10" x14ac:dyDescent="0.25">
      <c r="A52" s="849"/>
      <c r="B52" s="863"/>
      <c r="C52" s="864"/>
      <c r="D52" s="868"/>
      <c r="E52" s="868"/>
      <c r="F52" s="868"/>
      <c r="G52" s="868"/>
      <c r="H52" s="868"/>
      <c r="I52" s="868"/>
      <c r="J52" s="843"/>
    </row>
    <row r="53" spans="1:10" x14ac:dyDescent="0.25">
      <c r="A53" s="849"/>
      <c r="B53" s="863"/>
      <c r="C53" s="864"/>
      <c r="D53" s="868"/>
      <c r="E53" s="868"/>
      <c r="F53" s="868"/>
      <c r="G53" s="868"/>
      <c r="H53" s="868"/>
      <c r="I53" s="868"/>
      <c r="J53" s="843"/>
    </row>
    <row r="54" spans="1:10" x14ac:dyDescent="0.25">
      <c r="A54" s="849"/>
      <c r="B54" s="863"/>
      <c r="C54" s="864"/>
      <c r="D54" s="868"/>
      <c r="E54" s="868"/>
      <c r="F54" s="868"/>
      <c r="G54" s="868"/>
      <c r="H54" s="868"/>
      <c r="I54" s="868"/>
      <c r="J54" s="843"/>
    </row>
    <row r="55" spans="1:10" x14ac:dyDescent="0.25">
      <c r="A55" s="849"/>
      <c r="B55" s="863"/>
      <c r="C55" s="864"/>
      <c r="D55" s="868"/>
      <c r="E55" s="868"/>
      <c r="F55" s="868"/>
      <c r="G55" s="868"/>
      <c r="H55" s="868"/>
      <c r="I55" s="868"/>
      <c r="J55" s="843"/>
    </row>
    <row r="56" spans="1:10" ht="13.8" thickBot="1" x14ac:dyDescent="0.3">
      <c r="A56" s="850"/>
      <c r="B56" s="865"/>
      <c r="C56" s="866"/>
      <c r="D56" s="869"/>
      <c r="E56" s="869"/>
      <c r="F56" s="869"/>
      <c r="G56" s="869"/>
      <c r="H56" s="869"/>
      <c r="I56" s="869"/>
      <c r="J56" s="844"/>
    </row>
    <row r="57" spans="1:10" ht="13.8" thickTop="1" x14ac:dyDescent="0.25"/>
  </sheetData>
  <sheetProtection password="97E3" sheet="1" objects="1" scenarios="1"/>
  <mergeCells count="66">
    <mergeCell ref="I45:I50"/>
    <mergeCell ref="B51:C56"/>
    <mergeCell ref="D51:D56"/>
    <mergeCell ref="E51:E56"/>
    <mergeCell ref="F51:F56"/>
    <mergeCell ref="G51:G56"/>
    <mergeCell ref="H51:H56"/>
    <mergeCell ref="I51:I56"/>
    <mergeCell ref="B45:C50"/>
    <mergeCell ref="D45:D50"/>
    <mergeCell ref="E45:E50"/>
    <mergeCell ref="F45:F50"/>
    <mergeCell ref="G45:G50"/>
    <mergeCell ref="H45:H50"/>
    <mergeCell ref="I33:I38"/>
    <mergeCell ref="B39:C44"/>
    <mergeCell ref="D39:D44"/>
    <mergeCell ref="E39:E44"/>
    <mergeCell ref="F39:F44"/>
    <mergeCell ref="G39:G44"/>
    <mergeCell ref="H39:H44"/>
    <mergeCell ref="I39:I44"/>
    <mergeCell ref="B33:C38"/>
    <mergeCell ref="D33:D38"/>
    <mergeCell ref="E33:E38"/>
    <mergeCell ref="F33:F38"/>
    <mergeCell ref="G33:G38"/>
    <mergeCell ref="H33:H38"/>
    <mergeCell ref="I21:I26"/>
    <mergeCell ref="B27:C32"/>
    <mergeCell ref="D27:D32"/>
    <mergeCell ref="E27:E32"/>
    <mergeCell ref="F27:F32"/>
    <mergeCell ref="G27:G32"/>
    <mergeCell ref="H27:H32"/>
    <mergeCell ref="I27:I32"/>
    <mergeCell ref="B21:C26"/>
    <mergeCell ref="D21:D26"/>
    <mergeCell ref="E21:E26"/>
    <mergeCell ref="F21:F26"/>
    <mergeCell ref="G21:G26"/>
    <mergeCell ref="H21:H26"/>
    <mergeCell ref="H15:H20"/>
    <mergeCell ref="I15:I20"/>
    <mergeCell ref="B9:C14"/>
    <mergeCell ref="D9:D14"/>
    <mergeCell ref="E9:E14"/>
    <mergeCell ref="F9:F14"/>
    <mergeCell ref="G9:G14"/>
    <mergeCell ref="H9:H14"/>
    <mergeCell ref="A1:C8"/>
    <mergeCell ref="D1:I4"/>
    <mergeCell ref="J1:J56"/>
    <mergeCell ref="D5:D8"/>
    <mergeCell ref="E5:E8"/>
    <mergeCell ref="F5:F8"/>
    <mergeCell ref="G5:G8"/>
    <mergeCell ref="H5:H8"/>
    <mergeCell ref="I5:I8"/>
    <mergeCell ref="A9:A56"/>
    <mergeCell ref="I9:I14"/>
    <mergeCell ref="B15:C20"/>
    <mergeCell ref="D15:D20"/>
    <mergeCell ref="E15:E20"/>
    <mergeCell ref="F15:F20"/>
    <mergeCell ref="G15:G20"/>
  </mergeCells>
  <conditionalFormatting sqref="J1">
    <cfRule type="cellIs" dxfId="0" priority="1" operator="equal">
      <formula>"The total amount for which you have budgeted does not match the total amount of funds from all sources being consolidated in the LEA's consolidated schoolwide program pool of funds."</formula>
    </cfRule>
  </conditionalFormatting>
  <pageMargins left="0.75" right="0.75" top="1" bottom="1" header="0.5" footer="0.5"/>
  <pageSetup scale="57" orientation="portrait" r:id="rId1"/>
  <headerFooter alignWithMargins="0">
    <oddHeader>&amp;LFFY 2010 Consolidated Application&amp;C&amp;A&amp;R&amp;P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C44"/>
  <sheetViews>
    <sheetView zoomScale="90" zoomScaleNormal="90" workbookViewId="0">
      <selection activeCell="C21" sqref="C21"/>
    </sheetView>
  </sheetViews>
  <sheetFormatPr defaultColWidth="8.88671875" defaultRowHeight="13.2" x14ac:dyDescent="0.25"/>
  <cols>
    <col min="1" max="1" width="42" style="227" customWidth="1"/>
    <col min="2" max="2" width="42.88671875" style="227" customWidth="1"/>
    <col min="3" max="3" width="44.6640625" style="227" customWidth="1"/>
    <col min="4" max="16384" width="8.88671875" style="227"/>
  </cols>
  <sheetData>
    <row r="1" spans="1:3" ht="31.5" customHeight="1" thickBot="1" x14ac:dyDescent="0.3">
      <c r="A1" s="870" t="s">
        <v>391</v>
      </c>
      <c r="B1" s="871"/>
      <c r="C1" s="872"/>
    </row>
    <row r="2" spans="1:3" ht="20.399999999999999" customHeight="1" thickBot="1" x14ac:dyDescent="0.35">
      <c r="A2" s="230" t="s">
        <v>392</v>
      </c>
      <c r="B2" s="231"/>
      <c r="C2" s="232"/>
    </row>
    <row r="3" spans="1:3" ht="13.8" x14ac:dyDescent="0.25">
      <c r="A3" s="233" t="s">
        <v>393</v>
      </c>
      <c r="B3" s="234"/>
      <c r="C3" s="235"/>
    </row>
    <row r="4" spans="1:3" ht="14.4" x14ac:dyDescent="0.25">
      <c r="A4" s="236" t="s">
        <v>394</v>
      </c>
      <c r="B4" s="237">
        <v>0</v>
      </c>
      <c r="C4" s="238"/>
    </row>
    <row r="5" spans="1:3" ht="14.4" x14ac:dyDescent="0.25">
      <c r="A5" s="236" t="s">
        <v>395</v>
      </c>
      <c r="B5" s="237">
        <v>0</v>
      </c>
      <c r="C5" s="238"/>
    </row>
    <row r="6" spans="1:3" ht="14.4" x14ac:dyDescent="0.25">
      <c r="A6" s="236" t="s">
        <v>396</v>
      </c>
      <c r="B6" s="237">
        <v>0</v>
      </c>
      <c r="C6" s="238"/>
    </row>
    <row r="7" spans="1:3" ht="14.4" x14ac:dyDescent="0.25">
      <c r="A7" s="236" t="s">
        <v>397</v>
      </c>
      <c r="B7" s="237">
        <v>0</v>
      </c>
      <c r="C7" s="238"/>
    </row>
    <row r="8" spans="1:3" ht="14.4" x14ac:dyDescent="0.25">
      <c r="A8" s="236" t="s">
        <v>398</v>
      </c>
      <c r="B8" s="237">
        <v>0</v>
      </c>
      <c r="C8" s="238"/>
    </row>
    <row r="9" spans="1:3" ht="14.4" x14ac:dyDescent="0.25">
      <c r="A9" s="236" t="s">
        <v>399</v>
      </c>
      <c r="B9" s="237">
        <v>0</v>
      </c>
      <c r="C9" s="238"/>
    </row>
    <row r="10" spans="1:3" ht="14.4" x14ac:dyDescent="0.25">
      <c r="A10" s="236" t="s">
        <v>399</v>
      </c>
      <c r="B10" s="237">
        <v>0</v>
      </c>
      <c r="C10" s="238"/>
    </row>
    <row r="11" spans="1:3" ht="14.4" x14ac:dyDescent="0.25">
      <c r="A11" s="236" t="s">
        <v>399</v>
      </c>
      <c r="B11" s="237">
        <v>0</v>
      </c>
      <c r="C11" s="238"/>
    </row>
    <row r="12" spans="1:3" ht="14.4" x14ac:dyDescent="0.25">
      <c r="A12" s="236" t="s">
        <v>399</v>
      </c>
      <c r="B12" s="237">
        <v>0</v>
      </c>
      <c r="C12" s="238"/>
    </row>
    <row r="13" spans="1:3" ht="14.4" x14ac:dyDescent="0.25">
      <c r="A13" s="236" t="s">
        <v>399</v>
      </c>
      <c r="B13" s="237">
        <v>0</v>
      </c>
      <c r="C13" s="238"/>
    </row>
    <row r="14" spans="1:3" ht="14.4" x14ac:dyDescent="0.25">
      <c r="A14" s="236" t="s">
        <v>399</v>
      </c>
      <c r="B14" s="237">
        <v>0</v>
      </c>
      <c r="C14" s="239"/>
    </row>
    <row r="15" spans="1:3" ht="15" thickBot="1" x14ac:dyDescent="0.3">
      <c r="A15" s="240" t="s">
        <v>400</v>
      </c>
      <c r="B15" s="241">
        <v>0</v>
      </c>
      <c r="C15" s="242">
        <v>0</v>
      </c>
    </row>
    <row r="16" spans="1:3" ht="13.8" x14ac:dyDescent="0.25">
      <c r="A16" s="243" t="s">
        <v>401</v>
      </c>
      <c r="B16" s="244"/>
      <c r="C16" s="245"/>
    </row>
    <row r="17" spans="1:3" ht="14.4" x14ac:dyDescent="0.25">
      <c r="A17" s="246" t="s">
        <v>402</v>
      </c>
      <c r="B17" s="237">
        <v>0</v>
      </c>
      <c r="C17" s="238"/>
    </row>
    <row r="18" spans="1:3" ht="14.4" x14ac:dyDescent="0.25">
      <c r="A18" s="247" t="s">
        <v>403</v>
      </c>
      <c r="B18" s="237">
        <v>0</v>
      </c>
      <c r="C18" s="238"/>
    </row>
    <row r="19" spans="1:3" ht="14.4" x14ac:dyDescent="0.25">
      <c r="A19" s="247" t="s">
        <v>404</v>
      </c>
      <c r="B19" s="237">
        <v>0</v>
      </c>
      <c r="C19" s="238"/>
    </row>
    <row r="20" spans="1:3" ht="14.4" x14ac:dyDescent="0.25">
      <c r="A20" s="247" t="s">
        <v>405</v>
      </c>
      <c r="B20" s="237">
        <v>0</v>
      </c>
      <c r="C20" s="238"/>
    </row>
    <row r="21" spans="1:3" ht="14.4" x14ac:dyDescent="0.25">
      <c r="A21" s="247" t="s">
        <v>406</v>
      </c>
      <c r="B21" s="237">
        <v>0</v>
      </c>
      <c r="C21" s="238"/>
    </row>
    <row r="22" spans="1:3" ht="14.4" x14ac:dyDescent="0.25">
      <c r="A22" s="247" t="s">
        <v>407</v>
      </c>
      <c r="B22" s="237">
        <v>0</v>
      </c>
      <c r="C22" s="238"/>
    </row>
    <row r="23" spans="1:3" ht="14.4" x14ac:dyDescent="0.25">
      <c r="A23" s="247" t="s">
        <v>408</v>
      </c>
      <c r="B23" s="237">
        <v>0</v>
      </c>
      <c r="C23" s="238"/>
    </row>
    <row r="24" spans="1:3" ht="14.4" x14ac:dyDescent="0.25">
      <c r="A24" s="247" t="s">
        <v>409</v>
      </c>
      <c r="B24" s="237">
        <v>0</v>
      </c>
      <c r="C24" s="238"/>
    </row>
    <row r="25" spans="1:3" ht="14.4" x14ac:dyDescent="0.25">
      <c r="A25" s="247" t="s">
        <v>410</v>
      </c>
      <c r="B25" s="237">
        <v>0</v>
      </c>
      <c r="C25" s="238"/>
    </row>
    <row r="26" spans="1:3" ht="14.4" x14ac:dyDescent="0.25">
      <c r="A26" s="247" t="s">
        <v>411</v>
      </c>
      <c r="B26" s="237">
        <v>0</v>
      </c>
      <c r="C26" s="238"/>
    </row>
    <row r="27" spans="1:3" ht="14.4" x14ac:dyDescent="0.25">
      <c r="A27" s="247" t="s">
        <v>412</v>
      </c>
      <c r="B27" s="237">
        <v>0</v>
      </c>
      <c r="C27" s="238"/>
    </row>
    <row r="28" spans="1:3" ht="14.4" x14ac:dyDescent="0.25">
      <c r="A28" s="247" t="s">
        <v>413</v>
      </c>
      <c r="B28" s="237">
        <v>0</v>
      </c>
      <c r="C28" s="238"/>
    </row>
    <row r="29" spans="1:3" ht="14.4" x14ac:dyDescent="0.25">
      <c r="A29" s="247" t="s">
        <v>414</v>
      </c>
      <c r="B29" s="237">
        <v>0</v>
      </c>
      <c r="C29" s="238"/>
    </row>
    <row r="30" spans="1:3" ht="14.4" x14ac:dyDescent="0.25">
      <c r="A30" s="247" t="s">
        <v>415</v>
      </c>
      <c r="B30" s="237">
        <v>0</v>
      </c>
      <c r="C30" s="238"/>
    </row>
    <row r="31" spans="1:3" ht="14.4" x14ac:dyDescent="0.25">
      <c r="A31" s="247" t="s">
        <v>416</v>
      </c>
      <c r="B31" s="237">
        <v>0</v>
      </c>
      <c r="C31" s="238"/>
    </row>
    <row r="32" spans="1:3" ht="14.4" x14ac:dyDescent="0.25">
      <c r="A32" s="247" t="s">
        <v>417</v>
      </c>
      <c r="B32" s="237">
        <v>0</v>
      </c>
      <c r="C32" s="238"/>
    </row>
    <row r="33" spans="1:3" ht="14.4" x14ac:dyDescent="0.25">
      <c r="A33" s="247" t="s">
        <v>418</v>
      </c>
      <c r="B33" s="237">
        <v>0</v>
      </c>
      <c r="C33" s="238"/>
    </row>
    <row r="34" spans="1:3" ht="14.4" x14ac:dyDescent="0.25">
      <c r="A34" s="247" t="s">
        <v>419</v>
      </c>
      <c r="B34" s="237">
        <v>0</v>
      </c>
      <c r="C34" s="238"/>
    </row>
    <row r="35" spans="1:3" ht="14.4" x14ac:dyDescent="0.25">
      <c r="A35" s="247" t="s">
        <v>420</v>
      </c>
      <c r="B35" s="237">
        <v>0</v>
      </c>
      <c r="C35" s="238"/>
    </row>
    <row r="36" spans="1:3" ht="14.4" x14ac:dyDescent="0.25">
      <c r="A36" s="247" t="s">
        <v>421</v>
      </c>
      <c r="B36" s="237">
        <v>0</v>
      </c>
      <c r="C36" s="238"/>
    </row>
    <row r="37" spans="1:3" ht="14.4" x14ac:dyDescent="0.25">
      <c r="A37" s="247" t="s">
        <v>422</v>
      </c>
      <c r="B37" s="237">
        <v>0</v>
      </c>
      <c r="C37" s="238"/>
    </row>
    <row r="38" spans="1:3" ht="14.4" x14ac:dyDescent="0.25">
      <c r="A38" s="247" t="s">
        <v>423</v>
      </c>
      <c r="B38" s="237">
        <v>0</v>
      </c>
      <c r="C38" s="238"/>
    </row>
    <row r="39" spans="1:3" ht="14.4" x14ac:dyDescent="0.25">
      <c r="A39" s="236" t="s">
        <v>424</v>
      </c>
      <c r="B39" s="237">
        <v>0</v>
      </c>
      <c r="C39" s="238"/>
    </row>
    <row r="40" spans="1:3" ht="14.4" x14ac:dyDescent="0.25">
      <c r="A40" s="236" t="s">
        <v>399</v>
      </c>
      <c r="B40" s="237">
        <v>0</v>
      </c>
      <c r="C40" s="238"/>
    </row>
    <row r="41" spans="1:3" ht="14.4" x14ac:dyDescent="0.25">
      <c r="A41" s="236" t="s">
        <v>399</v>
      </c>
      <c r="B41" s="237">
        <v>0</v>
      </c>
      <c r="C41" s="238"/>
    </row>
    <row r="42" spans="1:3" ht="14.4" x14ac:dyDescent="0.25">
      <c r="A42" s="236" t="s">
        <v>399</v>
      </c>
      <c r="B42" s="237">
        <v>0</v>
      </c>
      <c r="C42" s="238"/>
    </row>
    <row r="43" spans="1:3" ht="14.4" x14ac:dyDescent="0.25">
      <c r="A43" s="236" t="s">
        <v>399</v>
      </c>
      <c r="B43" s="237">
        <v>0</v>
      </c>
      <c r="C43" s="238"/>
    </row>
    <row r="44" spans="1:3" ht="14.4" thickBot="1" x14ac:dyDescent="0.3">
      <c r="A44" s="248" t="s">
        <v>425</v>
      </c>
      <c r="B44" s="249">
        <v>0</v>
      </c>
      <c r="C44" s="250">
        <v>0</v>
      </c>
    </row>
  </sheetData>
  <sheetProtection password="97E3" sheet="1" objects="1" scenarios="1"/>
  <mergeCells count="1">
    <mergeCell ref="A1:C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J79"/>
  <sheetViews>
    <sheetView zoomScale="90" zoomScaleNormal="90" workbookViewId="0">
      <selection activeCell="D18" sqref="D18:D20"/>
    </sheetView>
  </sheetViews>
  <sheetFormatPr defaultColWidth="8.88671875" defaultRowHeight="13.2" x14ac:dyDescent="0.25"/>
  <cols>
    <col min="1" max="1" width="3.33203125" style="118" customWidth="1"/>
    <col min="2" max="2" width="8.6640625" style="118" customWidth="1"/>
    <col min="3" max="3" width="21.88671875" style="118" customWidth="1"/>
    <col min="4" max="4" width="19.33203125" style="118" customWidth="1"/>
    <col min="5" max="7" width="17.6640625" style="118" customWidth="1"/>
    <col min="8" max="8" width="21.6640625" style="118" customWidth="1"/>
    <col min="9" max="9" width="23.33203125" style="118" customWidth="1"/>
    <col min="10" max="10" width="14" style="118" customWidth="1"/>
    <col min="11" max="16384" width="8.88671875" style="118"/>
  </cols>
  <sheetData>
    <row r="1" spans="1:10" ht="55.95" customHeight="1" x14ac:dyDescent="0.25">
      <c r="A1" s="873" t="s">
        <v>346</v>
      </c>
      <c r="B1" s="874"/>
      <c r="C1" s="874"/>
      <c r="D1" s="874"/>
      <c r="E1" s="874"/>
      <c r="F1" s="874"/>
      <c r="G1" s="874"/>
      <c r="H1" s="874"/>
      <c r="I1" s="874"/>
      <c r="J1" s="875"/>
    </row>
    <row r="2" spans="1:10" ht="13.2" customHeight="1" x14ac:dyDescent="0.25">
      <c r="A2" s="220"/>
      <c r="B2" s="220"/>
      <c r="C2" s="220"/>
      <c r="D2" s="220"/>
      <c r="E2" s="220"/>
      <c r="F2" s="220"/>
      <c r="G2" s="220"/>
      <c r="H2" s="220"/>
      <c r="I2" s="220"/>
      <c r="J2" s="221"/>
    </row>
    <row r="3" spans="1:10" x14ac:dyDescent="0.25">
      <c r="A3" s="134"/>
      <c r="B3" s="134"/>
      <c r="C3" s="134"/>
      <c r="D3" s="134"/>
      <c r="E3" s="134"/>
      <c r="F3" s="134"/>
      <c r="G3" s="134"/>
      <c r="H3" s="134"/>
      <c r="I3" s="134"/>
      <c r="J3" s="135"/>
    </row>
    <row r="4" spans="1:10" x14ac:dyDescent="0.25">
      <c r="A4" s="134"/>
      <c r="B4" s="134"/>
      <c r="C4" s="134"/>
      <c r="D4" s="134"/>
      <c r="E4" s="134"/>
      <c r="F4" s="134"/>
      <c r="G4" s="134"/>
      <c r="H4" s="134"/>
      <c r="I4" s="134"/>
      <c r="J4" s="135"/>
    </row>
    <row r="5" spans="1:10" x14ac:dyDescent="0.25">
      <c r="A5" s="134"/>
      <c r="B5" s="134"/>
      <c r="C5" s="134"/>
      <c r="D5" s="134"/>
      <c r="E5" s="134"/>
      <c r="F5" s="134"/>
      <c r="G5" s="134"/>
      <c r="H5" s="134"/>
      <c r="I5" s="134"/>
      <c r="J5" s="135"/>
    </row>
    <row r="6" spans="1:10" x14ac:dyDescent="0.25">
      <c r="A6" s="134"/>
      <c r="B6" s="134"/>
      <c r="C6" s="134"/>
      <c r="D6" s="134"/>
      <c r="E6" s="134"/>
      <c r="F6" s="134"/>
      <c r="G6" s="134"/>
      <c r="H6" s="134"/>
      <c r="I6" s="134"/>
      <c r="J6" s="135"/>
    </row>
    <row r="7" spans="1:10" x14ac:dyDescent="0.25">
      <c r="A7" s="134"/>
      <c r="B7" s="134"/>
      <c r="C7" s="134"/>
      <c r="D7" s="134"/>
      <c r="E7" s="134"/>
      <c r="F7" s="134"/>
      <c r="G7" s="134"/>
      <c r="H7" s="134"/>
      <c r="I7" s="134"/>
      <c r="J7" s="135"/>
    </row>
    <row r="8" spans="1:10" x14ac:dyDescent="0.25">
      <c r="A8" s="134"/>
      <c r="B8" s="134"/>
      <c r="C8" s="134"/>
      <c r="D8" s="134"/>
      <c r="E8" s="134"/>
      <c r="F8" s="134"/>
      <c r="G8" s="134"/>
      <c r="H8" s="134"/>
      <c r="I8" s="134"/>
      <c r="J8" s="135"/>
    </row>
    <row r="9" spans="1:10" ht="13.2" customHeight="1" x14ac:dyDescent="0.25">
      <c r="A9" s="134"/>
      <c r="B9" s="134"/>
      <c r="C9" s="134"/>
      <c r="D9" s="134"/>
      <c r="E9" s="134"/>
      <c r="F9" s="134"/>
      <c r="G9" s="134"/>
      <c r="H9" s="134"/>
      <c r="I9" s="134"/>
      <c r="J9" s="135"/>
    </row>
    <row r="10" spans="1:10" ht="13.2" customHeight="1" x14ac:dyDescent="0.25">
      <c r="A10" s="134"/>
      <c r="B10" s="134"/>
      <c r="C10" s="134"/>
      <c r="D10" s="134"/>
      <c r="E10" s="134"/>
      <c r="F10" s="134"/>
      <c r="G10" s="134"/>
      <c r="H10" s="134"/>
      <c r="I10" s="134"/>
      <c r="J10" s="135"/>
    </row>
    <row r="11" spans="1:10" x14ac:dyDescent="0.25">
      <c r="A11" s="134"/>
      <c r="B11" s="134"/>
      <c r="C11" s="134"/>
      <c r="D11" s="134"/>
      <c r="E11" s="134"/>
      <c r="F11" s="134"/>
      <c r="G11" s="134"/>
      <c r="H11" s="134"/>
      <c r="I11" s="134"/>
      <c r="J11" s="135"/>
    </row>
    <row r="12" spans="1:10" x14ac:dyDescent="0.25">
      <c r="A12" s="134"/>
      <c r="B12" s="134"/>
      <c r="C12" s="134"/>
      <c r="D12" s="134"/>
      <c r="E12" s="134"/>
      <c r="F12" s="134"/>
      <c r="G12" s="134"/>
      <c r="H12" s="134"/>
      <c r="I12" s="134"/>
      <c r="J12" s="135"/>
    </row>
    <row r="13" spans="1:10" ht="21.6" customHeight="1" x14ac:dyDescent="0.25">
      <c r="A13" s="134"/>
      <c r="B13" s="134"/>
      <c r="C13" s="134"/>
      <c r="D13" s="134"/>
      <c r="E13" s="134"/>
      <c r="F13" s="134"/>
      <c r="G13" s="134"/>
      <c r="H13" s="134"/>
      <c r="I13" s="134"/>
      <c r="J13" s="135"/>
    </row>
    <row r="14" spans="1:10" x14ac:dyDescent="0.25">
      <c r="A14" s="134"/>
      <c r="B14" s="134"/>
      <c r="C14" s="134"/>
      <c r="D14" s="134"/>
      <c r="E14" s="134"/>
      <c r="F14" s="134"/>
      <c r="G14" s="134"/>
      <c r="H14" s="134"/>
      <c r="I14" s="134"/>
      <c r="J14" s="135"/>
    </row>
    <row r="15" spans="1:10" x14ac:dyDescent="0.25">
      <c r="A15" s="134"/>
      <c r="B15" s="134"/>
      <c r="C15" s="134"/>
      <c r="D15" s="134"/>
      <c r="E15" s="134"/>
      <c r="F15" s="134"/>
      <c r="G15" s="134"/>
      <c r="H15" s="134"/>
      <c r="I15" s="134"/>
      <c r="J15" s="135"/>
    </row>
    <row r="16" spans="1:10" ht="13.8" thickBot="1" x14ac:dyDescent="0.3">
      <c r="A16" s="134"/>
      <c r="B16" s="134"/>
      <c r="C16" s="134"/>
      <c r="D16" s="134"/>
      <c r="E16" s="134"/>
      <c r="F16" s="134"/>
      <c r="G16" s="134"/>
      <c r="H16" s="134"/>
      <c r="I16" s="134"/>
      <c r="J16" s="135"/>
    </row>
    <row r="17" spans="1:10" ht="84.6" customHeight="1" thickBot="1" x14ac:dyDescent="0.3">
      <c r="A17" s="134"/>
      <c r="B17" s="134"/>
      <c r="C17" s="217" t="s">
        <v>354</v>
      </c>
      <c r="D17" s="217" t="s">
        <v>355</v>
      </c>
      <c r="E17" s="876" t="s">
        <v>356</v>
      </c>
      <c r="F17" s="877"/>
      <c r="G17" s="878"/>
      <c r="H17" s="881" t="s">
        <v>357</v>
      </c>
      <c r="I17" s="882"/>
      <c r="J17" s="135"/>
    </row>
    <row r="18" spans="1:10" ht="52.2" customHeight="1" thickBot="1" x14ac:dyDescent="0.3">
      <c r="A18" s="134"/>
      <c r="B18" s="134"/>
      <c r="C18" s="883" t="s">
        <v>367</v>
      </c>
      <c r="D18" s="883" t="s">
        <v>368</v>
      </c>
      <c r="E18" s="214" t="s">
        <v>359</v>
      </c>
      <c r="F18" s="214" t="s">
        <v>360</v>
      </c>
      <c r="G18" s="214" t="s">
        <v>361</v>
      </c>
      <c r="H18" s="879" t="s">
        <v>358</v>
      </c>
      <c r="I18" s="880"/>
      <c r="J18" s="135"/>
    </row>
    <row r="19" spans="1:10" ht="27.6" x14ac:dyDescent="0.25">
      <c r="A19" s="134"/>
      <c r="B19" s="134"/>
      <c r="C19" s="884"/>
      <c r="D19" s="884"/>
      <c r="E19" s="215" t="s">
        <v>362</v>
      </c>
      <c r="F19" s="215" t="s">
        <v>363</v>
      </c>
      <c r="G19" s="215" t="s">
        <v>364</v>
      </c>
      <c r="H19" s="213" t="s">
        <v>365</v>
      </c>
      <c r="I19" s="213" t="s">
        <v>366</v>
      </c>
      <c r="J19" s="135"/>
    </row>
    <row r="20" spans="1:10" ht="14.4" thickBot="1" x14ac:dyDescent="0.3">
      <c r="A20" s="134"/>
      <c r="B20" s="134"/>
      <c r="C20" s="885"/>
      <c r="D20" s="885"/>
      <c r="E20" s="216"/>
      <c r="F20" s="216"/>
      <c r="G20" s="216"/>
      <c r="H20" s="219"/>
      <c r="I20" s="218"/>
      <c r="J20" s="135"/>
    </row>
    <row r="21" spans="1:10" ht="32.4" customHeight="1" x14ac:dyDescent="0.25">
      <c r="A21" s="134"/>
      <c r="B21" s="134"/>
      <c r="C21" s="271"/>
      <c r="D21" s="272"/>
      <c r="E21" s="272"/>
      <c r="F21" s="272"/>
      <c r="G21" s="272"/>
      <c r="H21" s="273"/>
      <c r="I21" s="274"/>
      <c r="J21" s="135"/>
    </row>
    <row r="22" spans="1:10" ht="30" customHeight="1" x14ac:dyDescent="0.25">
      <c r="A22" s="134"/>
      <c r="B22" s="134"/>
      <c r="C22" s="275"/>
      <c r="D22" s="276"/>
      <c r="E22" s="276"/>
      <c r="F22" s="276"/>
      <c r="G22" s="276"/>
      <c r="H22" s="277"/>
      <c r="I22" s="278"/>
      <c r="J22" s="135"/>
    </row>
    <row r="23" spans="1:10" ht="30" customHeight="1" x14ac:dyDescent="0.25">
      <c r="A23" s="134"/>
      <c r="B23" s="134"/>
      <c r="C23" s="275"/>
      <c r="D23" s="276"/>
      <c r="E23" s="276"/>
      <c r="F23" s="276"/>
      <c r="G23" s="276"/>
      <c r="H23" s="277"/>
      <c r="I23" s="278"/>
      <c r="J23" s="135"/>
    </row>
    <row r="24" spans="1:10" ht="30" customHeight="1" x14ac:dyDescent="0.25">
      <c r="A24" s="134"/>
      <c r="B24" s="134"/>
      <c r="C24" s="279"/>
      <c r="D24" s="276"/>
      <c r="E24" s="276"/>
      <c r="F24" s="269"/>
      <c r="G24" s="276"/>
      <c r="H24" s="280"/>
      <c r="I24" s="281"/>
      <c r="J24" s="135"/>
    </row>
    <row r="25" spans="1:10" ht="30" customHeight="1" thickBot="1" x14ac:dyDescent="0.3">
      <c r="A25" s="134"/>
      <c r="B25" s="134"/>
      <c r="C25" s="282"/>
      <c r="D25" s="283"/>
      <c r="E25" s="283"/>
      <c r="F25" s="270"/>
      <c r="G25" s="283"/>
      <c r="H25" s="284"/>
      <c r="I25" s="285"/>
      <c r="J25" s="135"/>
    </row>
    <row r="26" spans="1:10" x14ac:dyDescent="0.25">
      <c r="A26" s="134"/>
      <c r="B26" s="134"/>
      <c r="C26" s="134"/>
      <c r="D26" s="134"/>
      <c r="E26" s="134"/>
      <c r="F26" s="134"/>
      <c r="G26" s="134"/>
      <c r="H26" s="134"/>
      <c r="I26" s="134"/>
      <c r="J26" s="135"/>
    </row>
    <row r="27" spans="1:10" ht="13.2" customHeight="1" x14ac:dyDescent="0.25">
      <c r="A27" s="220"/>
      <c r="B27" s="220"/>
      <c r="C27" s="220"/>
      <c r="D27" s="220"/>
      <c r="E27" s="220"/>
      <c r="F27" s="220"/>
      <c r="G27" s="220"/>
      <c r="H27" s="220"/>
      <c r="I27" s="220"/>
      <c r="J27" s="221"/>
    </row>
    <row r="28" spans="1:10" x14ac:dyDescent="0.25">
      <c r="A28" s="134"/>
      <c r="B28" s="134"/>
      <c r="C28" s="134"/>
      <c r="D28" s="134"/>
      <c r="E28" s="134"/>
      <c r="F28" s="134"/>
      <c r="G28" s="134"/>
      <c r="H28" s="134"/>
      <c r="I28" s="134"/>
      <c r="J28" s="135"/>
    </row>
    <row r="29" spans="1:10" x14ac:dyDescent="0.25">
      <c r="A29" s="134"/>
      <c r="B29" s="134"/>
      <c r="C29" s="134"/>
      <c r="D29" s="134"/>
      <c r="E29" s="134"/>
      <c r="F29" s="134"/>
      <c r="G29" s="134"/>
      <c r="H29" s="134"/>
      <c r="I29" s="134"/>
      <c r="J29" s="135"/>
    </row>
    <row r="30" spans="1:10" x14ac:dyDescent="0.25">
      <c r="A30" s="134"/>
      <c r="B30" s="134"/>
      <c r="C30" s="134"/>
      <c r="D30" s="134"/>
      <c r="E30" s="134"/>
      <c r="F30" s="134"/>
      <c r="G30" s="134"/>
      <c r="H30" s="134"/>
      <c r="I30" s="134"/>
      <c r="J30" s="135"/>
    </row>
    <row r="31" spans="1:10" x14ac:dyDescent="0.25">
      <c r="A31" s="134"/>
      <c r="B31" s="134"/>
      <c r="C31" s="134"/>
      <c r="D31" s="134"/>
      <c r="E31" s="134"/>
      <c r="F31" s="134"/>
      <c r="G31" s="134"/>
      <c r="H31" s="134"/>
      <c r="I31" s="134"/>
      <c r="J31" s="135"/>
    </row>
    <row r="32" spans="1:10" x14ac:dyDescent="0.25">
      <c r="A32" s="134"/>
      <c r="B32" s="134"/>
      <c r="C32" s="134"/>
      <c r="D32" s="134"/>
      <c r="E32" s="134"/>
      <c r="F32" s="134"/>
      <c r="G32" s="134"/>
      <c r="H32" s="134"/>
      <c r="I32" s="134"/>
      <c r="J32" s="135"/>
    </row>
    <row r="33" spans="1:10" x14ac:dyDescent="0.25">
      <c r="A33" s="134"/>
      <c r="B33" s="134"/>
      <c r="C33" s="134"/>
      <c r="D33" s="134"/>
      <c r="E33" s="134"/>
      <c r="F33" s="134"/>
      <c r="G33" s="134"/>
      <c r="H33" s="134"/>
      <c r="I33" s="134"/>
      <c r="J33" s="135"/>
    </row>
    <row r="34" spans="1:10" x14ac:dyDescent="0.25">
      <c r="A34" s="134"/>
      <c r="B34" s="134"/>
      <c r="C34" s="134"/>
      <c r="D34" s="134"/>
      <c r="E34" s="134"/>
      <c r="F34" s="134"/>
      <c r="G34" s="134"/>
      <c r="H34" s="134"/>
      <c r="I34" s="134"/>
      <c r="J34" s="135"/>
    </row>
    <row r="35" spans="1:10" x14ac:dyDescent="0.25">
      <c r="A35" s="134"/>
      <c r="B35" s="134"/>
      <c r="C35" s="134"/>
      <c r="D35" s="134"/>
      <c r="E35" s="134"/>
      <c r="F35" s="134"/>
      <c r="G35" s="134"/>
      <c r="H35" s="134"/>
      <c r="I35" s="134"/>
      <c r="J35" s="135"/>
    </row>
    <row r="36" spans="1:10" x14ac:dyDescent="0.25">
      <c r="A36" s="134"/>
      <c r="B36" s="134"/>
      <c r="C36" s="134"/>
      <c r="D36" s="134"/>
      <c r="E36" s="134"/>
      <c r="F36" s="134"/>
      <c r="G36" s="134"/>
      <c r="H36" s="134"/>
      <c r="I36" s="134"/>
      <c r="J36" s="135"/>
    </row>
    <row r="37" spans="1:10" x14ac:dyDescent="0.25">
      <c r="A37" s="134"/>
      <c r="B37" s="134"/>
      <c r="C37" s="134"/>
      <c r="D37" s="134"/>
      <c r="E37" s="134"/>
      <c r="F37" s="134"/>
      <c r="G37" s="134"/>
      <c r="H37" s="134"/>
      <c r="I37" s="134"/>
      <c r="J37" s="135"/>
    </row>
    <row r="38" spans="1:10" x14ac:dyDescent="0.25">
      <c r="A38" s="134"/>
      <c r="B38" s="134"/>
      <c r="C38" s="134"/>
      <c r="D38" s="134"/>
      <c r="E38" s="134"/>
      <c r="F38" s="134"/>
      <c r="G38" s="134"/>
      <c r="H38" s="134"/>
      <c r="I38" s="134"/>
      <c r="J38" s="135"/>
    </row>
    <row r="39" spans="1:10" x14ac:dyDescent="0.25">
      <c r="A39" s="134"/>
      <c r="B39" s="134"/>
      <c r="C39" s="134"/>
      <c r="D39" s="134"/>
      <c r="E39" s="134"/>
      <c r="F39" s="134"/>
      <c r="G39" s="134"/>
      <c r="H39" s="134"/>
      <c r="I39" s="134"/>
      <c r="J39" s="135"/>
    </row>
    <row r="40" spans="1:10" x14ac:dyDescent="0.25">
      <c r="A40" s="134"/>
      <c r="B40" s="134"/>
      <c r="C40" s="134"/>
      <c r="D40" s="134"/>
      <c r="E40" s="134"/>
      <c r="F40" s="134"/>
      <c r="G40" s="134"/>
      <c r="H40" s="134"/>
      <c r="I40" s="134"/>
      <c r="J40" s="135"/>
    </row>
    <row r="41" spans="1:10" x14ac:dyDescent="0.25">
      <c r="A41" s="134"/>
      <c r="B41" s="134"/>
      <c r="C41" s="134"/>
      <c r="D41" s="134"/>
      <c r="E41" s="134"/>
      <c r="F41" s="134"/>
      <c r="G41" s="134"/>
      <c r="H41" s="134"/>
      <c r="I41" s="134"/>
      <c r="J41" s="135"/>
    </row>
    <row r="42" spans="1:10" ht="13.8" thickBot="1" x14ac:dyDescent="0.3">
      <c r="A42" s="134"/>
      <c r="B42" s="134"/>
      <c r="C42" s="134"/>
      <c r="D42" s="134"/>
      <c r="E42" s="134"/>
      <c r="F42" s="134"/>
      <c r="G42" s="134"/>
      <c r="H42" s="134"/>
      <c r="I42" s="134"/>
      <c r="J42" s="135"/>
    </row>
    <row r="43" spans="1:10" ht="23.4" thickBot="1" x14ac:dyDescent="0.3">
      <c r="A43" s="134"/>
      <c r="B43" s="134"/>
      <c r="C43" s="217" t="s">
        <v>354</v>
      </c>
      <c r="D43" s="217" t="s">
        <v>355</v>
      </c>
      <c r="E43" s="876" t="s">
        <v>356</v>
      </c>
      <c r="F43" s="877"/>
      <c r="G43" s="878"/>
      <c r="H43" s="881" t="s">
        <v>357</v>
      </c>
      <c r="I43" s="882"/>
      <c r="J43" s="135"/>
    </row>
    <row r="44" spans="1:10" ht="24.6" customHeight="1" thickBot="1" x14ac:dyDescent="0.3">
      <c r="A44" s="134"/>
      <c r="B44" s="134"/>
      <c r="C44" s="883" t="s">
        <v>367</v>
      </c>
      <c r="D44" s="883" t="s">
        <v>368</v>
      </c>
      <c r="E44" s="214" t="s">
        <v>359</v>
      </c>
      <c r="F44" s="214" t="s">
        <v>360</v>
      </c>
      <c r="G44" s="214" t="s">
        <v>361</v>
      </c>
      <c r="H44" s="879" t="s">
        <v>358</v>
      </c>
      <c r="I44" s="880"/>
      <c r="J44" s="135"/>
    </row>
    <row r="45" spans="1:10" ht="27.6" x14ac:dyDescent="0.25">
      <c r="A45" s="134"/>
      <c r="B45" s="134"/>
      <c r="C45" s="884"/>
      <c r="D45" s="884"/>
      <c r="E45" s="215" t="s">
        <v>362</v>
      </c>
      <c r="F45" s="215" t="s">
        <v>363</v>
      </c>
      <c r="G45" s="215" t="s">
        <v>364</v>
      </c>
      <c r="H45" s="213" t="s">
        <v>365</v>
      </c>
      <c r="I45" s="213" t="s">
        <v>366</v>
      </c>
      <c r="J45" s="135"/>
    </row>
    <row r="46" spans="1:10" ht="14.4" thickBot="1" x14ac:dyDescent="0.3">
      <c r="A46" s="134"/>
      <c r="B46" s="134"/>
      <c r="C46" s="885"/>
      <c r="D46" s="885"/>
      <c r="E46" s="216"/>
      <c r="F46" s="216"/>
      <c r="G46" s="216"/>
      <c r="H46" s="219"/>
      <c r="I46" s="218"/>
      <c r="J46" s="135"/>
    </row>
    <row r="47" spans="1:10" ht="30" customHeight="1" x14ac:dyDescent="0.25">
      <c r="A47" s="134"/>
      <c r="B47" s="134"/>
      <c r="C47" s="271"/>
      <c r="D47" s="272"/>
      <c r="E47" s="272"/>
      <c r="F47" s="272"/>
      <c r="G47" s="272"/>
      <c r="H47" s="273"/>
      <c r="I47" s="274"/>
      <c r="J47" s="135"/>
    </row>
    <row r="48" spans="1:10" ht="30" customHeight="1" x14ac:dyDescent="0.25">
      <c r="A48" s="134"/>
      <c r="B48" s="134"/>
      <c r="C48" s="275"/>
      <c r="D48" s="276"/>
      <c r="E48" s="276"/>
      <c r="F48" s="276"/>
      <c r="G48" s="276"/>
      <c r="H48" s="277"/>
      <c r="I48" s="278"/>
      <c r="J48" s="135"/>
    </row>
    <row r="49" spans="1:10" ht="30" customHeight="1" x14ac:dyDescent="0.25">
      <c r="A49" s="134"/>
      <c r="B49" s="134"/>
      <c r="C49" s="275"/>
      <c r="D49" s="276"/>
      <c r="E49" s="276"/>
      <c r="F49" s="276"/>
      <c r="G49" s="276"/>
      <c r="H49" s="277"/>
      <c r="I49" s="278"/>
      <c r="J49" s="135"/>
    </row>
    <row r="50" spans="1:10" ht="30" customHeight="1" x14ac:dyDescent="0.25">
      <c r="A50" s="134"/>
      <c r="B50" s="134"/>
      <c r="C50" s="279"/>
      <c r="D50" s="276"/>
      <c r="E50" s="276"/>
      <c r="F50" s="269"/>
      <c r="G50" s="276"/>
      <c r="H50" s="280"/>
      <c r="I50" s="281"/>
      <c r="J50" s="135"/>
    </row>
    <row r="51" spans="1:10" ht="30" customHeight="1" thickBot="1" x14ac:dyDescent="0.3">
      <c r="A51" s="134"/>
      <c r="B51" s="134"/>
      <c r="C51" s="282"/>
      <c r="D51" s="283"/>
      <c r="E51" s="283"/>
      <c r="F51" s="270"/>
      <c r="G51" s="283"/>
      <c r="H51" s="284"/>
      <c r="I51" s="285"/>
      <c r="J51" s="135"/>
    </row>
    <row r="52" spans="1:10" x14ac:dyDescent="0.25">
      <c r="A52" s="134"/>
      <c r="B52" s="134"/>
      <c r="C52" s="134"/>
      <c r="D52" s="134"/>
      <c r="E52" s="134"/>
      <c r="F52" s="134"/>
      <c r="G52" s="134"/>
      <c r="H52" s="134"/>
      <c r="I52" s="134"/>
      <c r="J52" s="135"/>
    </row>
    <row r="53" spans="1:10" x14ac:dyDescent="0.25">
      <c r="A53" s="222"/>
      <c r="B53" s="222"/>
      <c r="C53" s="222"/>
      <c r="D53" s="222"/>
      <c r="E53" s="222"/>
      <c r="F53" s="222"/>
      <c r="G53" s="222"/>
      <c r="H53" s="222"/>
      <c r="I53" s="222"/>
      <c r="J53" s="223"/>
    </row>
    <row r="54" spans="1:10" x14ac:dyDescent="0.25">
      <c r="A54" s="134"/>
      <c r="B54" s="134"/>
      <c r="C54" s="134"/>
      <c r="D54" s="134"/>
      <c r="E54" s="134"/>
      <c r="F54" s="134"/>
      <c r="G54" s="134"/>
      <c r="H54" s="134"/>
      <c r="I54" s="134"/>
      <c r="J54" s="135"/>
    </row>
    <row r="55" spans="1:10" x14ac:dyDescent="0.25">
      <c r="A55" s="134"/>
      <c r="B55" s="134"/>
      <c r="C55" s="134"/>
      <c r="D55" s="134"/>
      <c r="E55" s="134"/>
      <c r="F55" s="134"/>
      <c r="G55" s="134"/>
      <c r="H55" s="134"/>
      <c r="I55" s="134"/>
      <c r="J55" s="135"/>
    </row>
    <row r="56" spans="1:10" x14ac:dyDescent="0.25">
      <c r="A56" s="134"/>
      <c r="B56" s="134"/>
      <c r="C56" s="134"/>
      <c r="D56" s="134"/>
      <c r="E56" s="134"/>
      <c r="F56" s="134"/>
      <c r="G56" s="134"/>
      <c r="H56" s="134"/>
      <c r="I56" s="134"/>
      <c r="J56" s="135"/>
    </row>
    <row r="57" spans="1:10" x14ac:dyDescent="0.25">
      <c r="A57" s="134"/>
      <c r="B57" s="134"/>
      <c r="C57" s="134"/>
      <c r="D57" s="134"/>
      <c r="E57" s="134"/>
      <c r="F57" s="134"/>
      <c r="G57" s="134"/>
      <c r="H57" s="134"/>
      <c r="I57" s="134"/>
      <c r="J57" s="135"/>
    </row>
    <row r="58" spans="1:10" x14ac:dyDescent="0.25">
      <c r="A58" s="134"/>
      <c r="B58" s="134"/>
      <c r="C58" s="134"/>
      <c r="D58" s="134"/>
      <c r="E58" s="134"/>
      <c r="F58" s="134"/>
      <c r="G58" s="134"/>
      <c r="H58" s="134"/>
      <c r="I58" s="134"/>
      <c r="J58" s="135"/>
    </row>
    <row r="59" spans="1:10" x14ac:dyDescent="0.25">
      <c r="A59" s="134"/>
      <c r="B59" s="134"/>
      <c r="C59" s="134"/>
      <c r="D59" s="134"/>
      <c r="E59" s="134"/>
      <c r="F59" s="134"/>
      <c r="G59" s="134"/>
      <c r="H59" s="134"/>
      <c r="I59" s="134"/>
      <c r="J59" s="135"/>
    </row>
    <row r="60" spans="1:10" x14ac:dyDescent="0.25">
      <c r="A60" s="134"/>
      <c r="B60" s="134"/>
      <c r="C60" s="134"/>
      <c r="D60" s="134"/>
      <c r="E60" s="134"/>
      <c r="F60" s="134"/>
      <c r="G60" s="134"/>
      <c r="H60" s="134"/>
      <c r="I60" s="134"/>
      <c r="J60" s="135"/>
    </row>
    <row r="61" spans="1:10" x14ac:dyDescent="0.25">
      <c r="A61" s="134"/>
      <c r="B61" s="134"/>
      <c r="C61" s="134"/>
      <c r="D61" s="134"/>
      <c r="E61" s="134"/>
      <c r="F61" s="134"/>
      <c r="G61" s="134"/>
      <c r="H61" s="134"/>
      <c r="I61" s="134"/>
      <c r="J61" s="135"/>
    </row>
    <row r="62" spans="1:10" x14ac:dyDescent="0.25">
      <c r="A62" s="134"/>
      <c r="B62" s="134"/>
      <c r="C62" s="134"/>
      <c r="D62" s="134"/>
      <c r="E62" s="134"/>
      <c r="F62" s="134"/>
      <c r="G62" s="134"/>
      <c r="H62" s="134"/>
      <c r="I62" s="134"/>
      <c r="J62" s="135"/>
    </row>
    <row r="63" spans="1:10" x14ac:dyDescent="0.25">
      <c r="A63" s="134"/>
      <c r="B63" s="134"/>
      <c r="C63" s="134"/>
      <c r="D63" s="134"/>
      <c r="E63" s="134"/>
      <c r="F63" s="134"/>
      <c r="G63" s="134"/>
      <c r="H63" s="134"/>
      <c r="I63" s="134"/>
      <c r="J63" s="135"/>
    </row>
    <row r="64" spans="1:10" x14ac:dyDescent="0.25">
      <c r="A64" s="134"/>
      <c r="B64" s="134"/>
      <c r="C64" s="134"/>
      <c r="D64" s="134"/>
      <c r="E64" s="134"/>
      <c r="F64" s="134"/>
      <c r="G64" s="134"/>
      <c r="H64" s="134"/>
      <c r="I64" s="134"/>
      <c r="J64" s="135"/>
    </row>
    <row r="65" spans="1:10" x14ac:dyDescent="0.25">
      <c r="A65" s="134"/>
      <c r="B65" s="134"/>
      <c r="C65" s="134"/>
      <c r="D65" s="134"/>
      <c r="E65" s="134"/>
      <c r="F65" s="134"/>
      <c r="G65" s="134"/>
      <c r="H65" s="134"/>
      <c r="I65" s="134"/>
      <c r="J65" s="135"/>
    </row>
    <row r="66" spans="1:10" x14ac:dyDescent="0.25">
      <c r="A66" s="134"/>
      <c r="B66" s="134"/>
      <c r="C66" s="134"/>
      <c r="D66" s="134"/>
      <c r="E66" s="134"/>
      <c r="F66" s="134"/>
      <c r="G66" s="134"/>
      <c r="H66" s="134"/>
      <c r="I66" s="134"/>
      <c r="J66" s="135"/>
    </row>
    <row r="67" spans="1:10" x14ac:dyDescent="0.25">
      <c r="A67" s="134"/>
      <c r="B67" s="134"/>
      <c r="C67" s="134"/>
      <c r="D67" s="134"/>
      <c r="E67" s="134"/>
      <c r="F67" s="134"/>
      <c r="G67" s="134"/>
      <c r="H67" s="134"/>
      <c r="I67" s="134"/>
      <c r="J67" s="135"/>
    </row>
    <row r="68" spans="1:10" ht="13.8" thickBot="1" x14ac:dyDescent="0.3">
      <c r="A68" s="134"/>
      <c r="B68" s="134"/>
      <c r="C68" s="134"/>
      <c r="D68" s="134"/>
      <c r="E68" s="134"/>
      <c r="F68" s="134"/>
      <c r="G68" s="134"/>
      <c r="H68" s="134"/>
      <c r="I68" s="134"/>
      <c r="J68" s="135"/>
    </row>
    <row r="69" spans="1:10" ht="23.4" thickBot="1" x14ac:dyDescent="0.3">
      <c r="A69" s="134"/>
      <c r="B69" s="134"/>
      <c r="C69" s="217" t="s">
        <v>354</v>
      </c>
      <c r="D69" s="217" t="s">
        <v>355</v>
      </c>
      <c r="E69" s="876" t="s">
        <v>356</v>
      </c>
      <c r="F69" s="877"/>
      <c r="G69" s="878"/>
      <c r="H69" s="881" t="s">
        <v>357</v>
      </c>
      <c r="I69" s="882"/>
      <c r="J69" s="135"/>
    </row>
    <row r="70" spans="1:10" ht="24.6" customHeight="1" thickBot="1" x14ac:dyDescent="0.3">
      <c r="A70" s="134"/>
      <c r="B70" s="134"/>
      <c r="C70" s="883" t="s">
        <v>367</v>
      </c>
      <c r="D70" s="883" t="s">
        <v>368</v>
      </c>
      <c r="E70" s="214" t="s">
        <v>359</v>
      </c>
      <c r="F70" s="214" t="s">
        <v>360</v>
      </c>
      <c r="G70" s="214" t="s">
        <v>361</v>
      </c>
      <c r="H70" s="879" t="s">
        <v>358</v>
      </c>
      <c r="I70" s="880"/>
      <c r="J70" s="135"/>
    </row>
    <row r="71" spans="1:10" ht="27.6" x14ac:dyDescent="0.25">
      <c r="A71" s="134"/>
      <c r="B71" s="134"/>
      <c r="C71" s="884"/>
      <c r="D71" s="884"/>
      <c r="E71" s="215" t="s">
        <v>362</v>
      </c>
      <c r="F71" s="215" t="s">
        <v>363</v>
      </c>
      <c r="G71" s="215" t="s">
        <v>364</v>
      </c>
      <c r="H71" s="213" t="s">
        <v>365</v>
      </c>
      <c r="I71" s="213" t="s">
        <v>366</v>
      </c>
      <c r="J71" s="135"/>
    </row>
    <row r="72" spans="1:10" ht="14.4" thickBot="1" x14ac:dyDescent="0.3">
      <c r="A72" s="134"/>
      <c r="B72" s="134"/>
      <c r="C72" s="885"/>
      <c r="D72" s="885"/>
      <c r="E72" s="216"/>
      <c r="F72" s="216"/>
      <c r="G72" s="216"/>
      <c r="H72" s="219"/>
      <c r="I72" s="218"/>
      <c r="J72" s="135"/>
    </row>
    <row r="73" spans="1:10" ht="30" customHeight="1" x14ac:dyDescent="0.25">
      <c r="A73" s="134"/>
      <c r="B73" s="134"/>
      <c r="C73" s="271"/>
      <c r="D73" s="272"/>
      <c r="E73" s="272"/>
      <c r="F73" s="272"/>
      <c r="G73" s="272"/>
      <c r="H73" s="273"/>
      <c r="I73" s="274"/>
      <c r="J73" s="135"/>
    </row>
    <row r="74" spans="1:10" ht="30" customHeight="1" x14ac:dyDescent="0.25">
      <c r="A74" s="134"/>
      <c r="B74" s="134"/>
      <c r="C74" s="275"/>
      <c r="D74" s="276"/>
      <c r="E74" s="276"/>
      <c r="F74" s="276"/>
      <c r="G74" s="276"/>
      <c r="H74" s="277"/>
      <c r="I74" s="278"/>
      <c r="J74" s="135"/>
    </row>
    <row r="75" spans="1:10" ht="30" customHeight="1" x14ac:dyDescent="0.25">
      <c r="A75" s="134"/>
      <c r="B75" s="134"/>
      <c r="C75" s="275"/>
      <c r="D75" s="276"/>
      <c r="E75" s="276"/>
      <c r="F75" s="276"/>
      <c r="G75" s="276"/>
      <c r="H75" s="277"/>
      <c r="I75" s="278"/>
      <c r="J75" s="135"/>
    </row>
    <row r="76" spans="1:10" ht="30" customHeight="1" x14ac:dyDescent="0.25">
      <c r="A76" s="134"/>
      <c r="B76" s="134"/>
      <c r="C76" s="279"/>
      <c r="D76" s="276"/>
      <c r="E76" s="276"/>
      <c r="F76" s="269"/>
      <c r="G76" s="276"/>
      <c r="H76" s="280"/>
      <c r="I76" s="281"/>
      <c r="J76" s="135"/>
    </row>
    <row r="77" spans="1:10" ht="30" customHeight="1" thickBot="1" x14ac:dyDescent="0.3">
      <c r="A77" s="134"/>
      <c r="B77" s="134"/>
      <c r="C77" s="282"/>
      <c r="D77" s="283"/>
      <c r="E77" s="283"/>
      <c r="F77" s="270"/>
      <c r="G77" s="283"/>
      <c r="H77" s="284"/>
      <c r="I77" s="285"/>
      <c r="J77" s="135"/>
    </row>
    <row r="78" spans="1:10" x14ac:dyDescent="0.25">
      <c r="A78" s="134"/>
      <c r="B78" s="134"/>
      <c r="C78" s="134"/>
      <c r="D78" s="134"/>
      <c r="E78" s="134"/>
      <c r="F78" s="134"/>
      <c r="G78" s="134"/>
      <c r="H78" s="134"/>
      <c r="I78" s="134"/>
      <c r="J78" s="135"/>
    </row>
    <row r="79" spans="1:10" ht="13.8" thickBot="1" x14ac:dyDescent="0.3">
      <c r="A79" s="142"/>
      <c r="B79" s="142"/>
      <c r="C79" s="142"/>
      <c r="D79" s="142"/>
      <c r="E79" s="142"/>
      <c r="F79" s="142"/>
      <c r="G79" s="142"/>
      <c r="H79" s="142"/>
      <c r="I79" s="142"/>
      <c r="J79" s="143"/>
    </row>
  </sheetData>
  <sheetProtection password="97E3" sheet="1" objects="1" scenarios="1" formatRows="0" insertHyperlinks="0"/>
  <mergeCells count="16">
    <mergeCell ref="C70:C72"/>
    <mergeCell ref="D70:D72"/>
    <mergeCell ref="H70:I70"/>
    <mergeCell ref="H43:I43"/>
    <mergeCell ref="C44:C46"/>
    <mergeCell ref="D44:D46"/>
    <mergeCell ref="H44:I44"/>
    <mergeCell ref="E69:G69"/>
    <mergeCell ref="H69:I69"/>
    <mergeCell ref="E43:G43"/>
    <mergeCell ref="A1:J1"/>
    <mergeCell ref="E17:G17"/>
    <mergeCell ref="H18:I18"/>
    <mergeCell ref="H17:I17"/>
    <mergeCell ref="D18:D20"/>
    <mergeCell ref="C18:C2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708"/>
  <sheetViews>
    <sheetView zoomScaleNormal="100" workbookViewId="0">
      <selection activeCell="O26" sqref="O26"/>
    </sheetView>
  </sheetViews>
  <sheetFormatPr defaultColWidth="8.88671875" defaultRowHeight="13.2" x14ac:dyDescent="0.25"/>
  <cols>
    <col min="1" max="1" width="16.33203125" style="118" customWidth="1"/>
    <col min="2" max="2" width="10.88671875" style="118" customWidth="1"/>
    <col min="3" max="3" width="5.109375" style="118" customWidth="1"/>
    <col min="4" max="8" width="8.88671875" style="118"/>
    <col min="9" max="9" width="11" style="118" customWidth="1"/>
    <col min="10" max="10" width="10.6640625" style="118" customWidth="1"/>
    <col min="11" max="16384" width="8.88671875" style="118"/>
  </cols>
  <sheetData>
    <row r="1" spans="1:10" ht="45" customHeight="1" x14ac:dyDescent="0.25">
      <c r="A1" s="891" t="s">
        <v>318</v>
      </c>
      <c r="B1" s="892"/>
      <c r="C1" s="892"/>
      <c r="D1" s="892"/>
      <c r="E1" s="892"/>
      <c r="F1" s="892"/>
      <c r="G1" s="892"/>
      <c r="H1" s="892"/>
      <c r="I1" s="892"/>
      <c r="J1" s="893"/>
    </row>
    <row r="2" spans="1:10" ht="28.8" customHeight="1" thickBot="1" x14ac:dyDescent="0.3">
      <c r="A2" s="886" t="s">
        <v>319</v>
      </c>
      <c r="B2" s="887"/>
      <c r="C2" s="887"/>
      <c r="D2" s="887"/>
      <c r="E2" s="887"/>
      <c r="F2" s="887"/>
      <c r="G2" s="887"/>
      <c r="H2" s="887"/>
      <c r="I2" s="887"/>
      <c r="J2" s="888"/>
    </row>
    <row r="3" spans="1:10" ht="13.8" thickBot="1" x14ac:dyDescent="0.3">
      <c r="A3" s="896"/>
      <c r="B3" s="897"/>
      <c r="C3" s="897"/>
      <c r="D3" s="897"/>
      <c r="E3" s="897"/>
      <c r="F3" s="897"/>
      <c r="G3" s="897"/>
      <c r="H3" s="897"/>
      <c r="I3" s="897"/>
      <c r="J3" s="898"/>
    </row>
    <row r="4" spans="1:10" ht="12.6" customHeight="1" thickBot="1" x14ac:dyDescent="0.3">
      <c r="A4" s="131" t="s">
        <v>320</v>
      </c>
      <c r="B4" s="132"/>
      <c r="C4" s="894"/>
      <c r="D4" s="889" t="s">
        <v>295</v>
      </c>
      <c r="E4" s="889"/>
      <c r="F4" s="889"/>
      <c r="G4" s="889"/>
      <c r="H4" s="889"/>
      <c r="I4" s="889"/>
      <c r="J4" s="890"/>
    </row>
    <row r="5" spans="1:10" ht="13.8" thickBot="1" x14ac:dyDescent="0.3">
      <c r="A5" s="131"/>
      <c r="B5" s="133"/>
      <c r="C5" s="894"/>
      <c r="D5" s="894"/>
      <c r="E5" s="894"/>
      <c r="F5" s="894"/>
      <c r="G5" s="894"/>
      <c r="H5" s="894"/>
      <c r="I5" s="894"/>
      <c r="J5" s="899"/>
    </row>
    <row r="6" spans="1:10" ht="13.8" thickBot="1" x14ac:dyDescent="0.3">
      <c r="A6" s="131" t="s">
        <v>321</v>
      </c>
      <c r="B6" s="132"/>
      <c r="C6" s="894"/>
      <c r="D6" s="889" t="s">
        <v>296</v>
      </c>
      <c r="E6" s="889"/>
      <c r="F6" s="889"/>
      <c r="G6" s="889"/>
      <c r="H6" s="889"/>
      <c r="I6" s="889"/>
      <c r="J6" s="890"/>
    </row>
    <row r="7" spans="1:10" ht="13.8" thickBot="1" x14ac:dyDescent="0.3">
      <c r="A7" s="131"/>
      <c r="B7" s="133"/>
      <c r="C7" s="894"/>
      <c r="D7" s="894"/>
      <c r="E7" s="894"/>
      <c r="F7" s="894"/>
      <c r="G7" s="894"/>
      <c r="H7" s="894"/>
      <c r="I7" s="134"/>
      <c r="J7" s="135"/>
    </row>
    <row r="8" spans="1:10" ht="13.8" thickBot="1" x14ac:dyDescent="0.3">
      <c r="A8" s="131" t="s">
        <v>322</v>
      </c>
      <c r="B8" s="132"/>
      <c r="C8" s="894"/>
      <c r="D8" s="889" t="s">
        <v>283</v>
      </c>
      <c r="E8" s="889"/>
      <c r="F8" s="889"/>
      <c r="G8" s="889"/>
      <c r="H8" s="889"/>
      <c r="I8" s="889"/>
      <c r="J8" s="890"/>
    </row>
    <row r="9" spans="1:10" ht="13.8" thickBot="1" x14ac:dyDescent="0.3">
      <c r="A9" s="131"/>
      <c r="B9" s="136"/>
      <c r="C9" s="894"/>
      <c r="D9" s="134"/>
      <c r="E9" s="134"/>
      <c r="F9" s="134"/>
      <c r="G9" s="134"/>
      <c r="H9" s="134"/>
      <c r="I9" s="134"/>
      <c r="J9" s="135"/>
    </row>
    <row r="10" spans="1:10" ht="14.4" customHeight="1" thickBot="1" x14ac:dyDescent="0.3">
      <c r="A10" s="131" t="s">
        <v>323</v>
      </c>
      <c r="B10" s="132"/>
      <c r="C10" s="894"/>
      <c r="D10" s="900" t="s">
        <v>435</v>
      </c>
      <c r="E10" s="900"/>
      <c r="F10" s="900"/>
      <c r="G10" s="900"/>
      <c r="H10" s="900"/>
      <c r="I10" s="900"/>
      <c r="J10" s="901"/>
    </row>
    <row r="11" spans="1:10" ht="13.8" thickBot="1" x14ac:dyDescent="0.3">
      <c r="A11" s="131"/>
      <c r="B11" s="133"/>
      <c r="C11" s="894"/>
      <c r="D11" s="134"/>
      <c r="E11" s="134"/>
      <c r="F11" s="134"/>
      <c r="G11" s="134"/>
      <c r="H11" s="134"/>
      <c r="I11" s="134"/>
      <c r="J11" s="135"/>
    </row>
    <row r="12" spans="1:10" ht="13.8" thickBot="1" x14ac:dyDescent="0.3">
      <c r="A12" s="131" t="s">
        <v>324</v>
      </c>
      <c r="B12" s="132"/>
      <c r="C12" s="894"/>
      <c r="D12" s="137" t="s">
        <v>326</v>
      </c>
      <c r="E12" s="134"/>
      <c r="F12" s="134"/>
      <c r="G12" s="134"/>
      <c r="H12" s="134"/>
      <c r="I12" s="134"/>
      <c r="J12" s="135"/>
    </row>
    <row r="13" spans="1:10" ht="13.8" thickBot="1" x14ac:dyDescent="0.3">
      <c r="A13" s="131"/>
      <c r="B13" s="133"/>
      <c r="C13" s="894"/>
      <c r="D13" s="134"/>
      <c r="E13" s="134"/>
      <c r="F13" s="134"/>
      <c r="G13" s="134"/>
      <c r="H13" s="134"/>
      <c r="I13" s="134"/>
      <c r="J13" s="135"/>
    </row>
    <row r="14" spans="1:10" ht="13.8" thickBot="1" x14ac:dyDescent="0.3">
      <c r="A14" s="131" t="s">
        <v>325</v>
      </c>
      <c r="B14" s="132"/>
      <c r="C14" s="894"/>
      <c r="D14" s="139" t="s">
        <v>436</v>
      </c>
      <c r="E14" s="134"/>
      <c r="F14" s="134"/>
      <c r="G14" s="134"/>
      <c r="H14" s="134"/>
      <c r="I14" s="134"/>
      <c r="J14" s="135"/>
    </row>
    <row r="15" spans="1:10" ht="13.8" thickBot="1" x14ac:dyDescent="0.3">
      <c r="A15" s="131"/>
      <c r="B15" s="251"/>
      <c r="C15" s="894"/>
      <c r="D15" s="139"/>
      <c r="E15" s="134"/>
      <c r="F15" s="134"/>
      <c r="G15" s="134"/>
      <c r="H15" s="134"/>
      <c r="I15" s="134"/>
      <c r="J15" s="135"/>
    </row>
    <row r="16" spans="1:10" ht="13.8" thickBot="1" x14ac:dyDescent="0.3">
      <c r="A16" s="131" t="s">
        <v>432</v>
      </c>
      <c r="B16" s="132"/>
      <c r="C16" s="894"/>
      <c r="D16" s="139" t="s">
        <v>437</v>
      </c>
      <c r="E16" s="134"/>
      <c r="F16" s="134"/>
      <c r="G16" s="134"/>
      <c r="H16" s="134"/>
      <c r="I16" s="134"/>
      <c r="J16" s="135"/>
    </row>
    <row r="17" spans="1:10" ht="13.8" thickBot="1" x14ac:dyDescent="0.3">
      <c r="A17" s="131"/>
      <c r="B17" s="251"/>
      <c r="C17" s="894"/>
      <c r="D17" s="139"/>
      <c r="E17" s="134"/>
      <c r="F17" s="134"/>
      <c r="G17" s="134"/>
      <c r="H17" s="134"/>
      <c r="I17" s="134"/>
      <c r="J17" s="135"/>
    </row>
    <row r="18" spans="1:10" ht="13.8" thickBot="1" x14ac:dyDescent="0.3">
      <c r="A18" s="131" t="s">
        <v>433</v>
      </c>
      <c r="B18" s="132"/>
      <c r="C18" s="894"/>
      <c r="D18" s="139" t="s">
        <v>438</v>
      </c>
      <c r="E18" s="134"/>
      <c r="F18" s="134"/>
      <c r="G18" s="134"/>
      <c r="H18" s="134"/>
      <c r="I18" s="134"/>
      <c r="J18" s="135"/>
    </row>
    <row r="19" spans="1:10" ht="13.8" thickBot="1" x14ac:dyDescent="0.3">
      <c r="A19" s="131"/>
      <c r="B19" s="251"/>
      <c r="C19" s="894"/>
      <c r="D19" s="139"/>
      <c r="E19" s="134"/>
      <c r="F19" s="134"/>
      <c r="G19" s="134"/>
      <c r="H19" s="134"/>
      <c r="I19" s="134"/>
      <c r="J19" s="135"/>
    </row>
    <row r="20" spans="1:10" ht="13.8" thickBot="1" x14ac:dyDescent="0.3">
      <c r="A20" s="131" t="s">
        <v>434</v>
      </c>
      <c r="B20" s="132"/>
      <c r="C20" s="894"/>
      <c r="D20" s="139" t="s">
        <v>439</v>
      </c>
      <c r="E20" s="134"/>
      <c r="F20" s="134"/>
      <c r="G20" s="134"/>
      <c r="H20" s="134"/>
      <c r="I20" s="134"/>
      <c r="J20" s="135"/>
    </row>
    <row r="21" spans="1:10" ht="13.8" thickBot="1" x14ac:dyDescent="0.3">
      <c r="A21" s="131"/>
      <c r="B21" s="251"/>
      <c r="C21" s="894"/>
      <c r="D21" s="139"/>
      <c r="E21" s="134"/>
      <c r="F21" s="134"/>
      <c r="G21" s="134"/>
      <c r="H21" s="134"/>
      <c r="I21" s="134"/>
      <c r="J21" s="135"/>
    </row>
    <row r="22" spans="1:10" ht="13.8" thickBot="1" x14ac:dyDescent="0.3">
      <c r="A22" s="131" t="s">
        <v>440</v>
      </c>
      <c r="B22" s="132"/>
      <c r="C22" s="894"/>
      <c r="D22" s="139" t="s">
        <v>284</v>
      </c>
      <c r="E22" s="134"/>
      <c r="F22" s="134"/>
      <c r="G22" s="134"/>
      <c r="H22" s="134"/>
      <c r="I22" s="134"/>
      <c r="J22" s="135"/>
    </row>
    <row r="23" spans="1:10" ht="13.8" thickBot="1" x14ac:dyDescent="0.3">
      <c r="A23" s="140"/>
      <c r="B23" s="141"/>
      <c r="C23" s="895"/>
      <c r="D23" s="142"/>
      <c r="E23" s="142"/>
      <c r="F23" s="142"/>
      <c r="G23" s="142"/>
      <c r="H23" s="142"/>
      <c r="I23" s="142"/>
      <c r="J23" s="143"/>
    </row>
    <row r="2708" spans="2:2" x14ac:dyDescent="0.25">
      <c r="B2708" s="118" t="s">
        <v>32</v>
      </c>
    </row>
  </sheetData>
  <sheetProtection password="97E3" sheet="1" objects="1" scenarios="1"/>
  <customSheetViews>
    <customSheetView guid="{88F0142F-8040-40EE-BB31-7FBDC567046B}">
      <pageMargins left="0.7" right="0.7" top="0.75" bottom="0.75" header="0.3" footer="0.3"/>
    </customSheetView>
    <customSheetView guid="{FEFC15B1-F17C-4CB7-A213-355BB844919A}" scale="130" topLeftCell="A8">
      <selection activeCell="C16" sqref="C16"/>
      <pageMargins left="0.7" right="0.7" top="0.75" bottom="0.75" header="0.3" footer="0.3"/>
    </customSheetView>
  </customSheetViews>
  <mergeCells count="10">
    <mergeCell ref="A2:J2"/>
    <mergeCell ref="D4:J4"/>
    <mergeCell ref="D6:J6"/>
    <mergeCell ref="A1:J1"/>
    <mergeCell ref="C4:C23"/>
    <mergeCell ref="A3:J3"/>
    <mergeCell ref="D5:J5"/>
    <mergeCell ref="D8:J8"/>
    <mergeCell ref="D10:J10"/>
    <mergeCell ref="D7:H7"/>
  </mergeCells>
  <dataValidations count="1">
    <dataValidation type="list" allowBlank="1" showInputMessage="1" showErrorMessage="1" sqref="B4 B6 B12 B10 B8 B14:B22">
      <formula1>$B$2707:$B$2708</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J67"/>
  <sheetViews>
    <sheetView zoomScale="90" zoomScaleNormal="90" workbookViewId="0">
      <selection activeCell="E1" sqref="E1:J50"/>
    </sheetView>
  </sheetViews>
  <sheetFormatPr defaultColWidth="8.88671875" defaultRowHeight="13.2" x14ac:dyDescent="0.25"/>
  <cols>
    <col min="1" max="1" width="41.33203125" style="118" customWidth="1"/>
    <col min="2" max="2" width="23.5546875" style="118" bestFit="1" customWidth="1"/>
    <col min="3" max="3" width="59.44140625" style="118" customWidth="1"/>
    <col min="4" max="16384" width="8.88671875" style="118"/>
  </cols>
  <sheetData>
    <row r="1" spans="1:10" s="130" customFormat="1" ht="13.95" customHeight="1" x14ac:dyDescent="0.25">
      <c r="A1" s="906" t="s">
        <v>311</v>
      </c>
      <c r="B1" s="906"/>
      <c r="C1" s="906"/>
      <c r="D1" s="907"/>
      <c r="E1" s="905"/>
      <c r="F1" s="905"/>
      <c r="G1" s="905"/>
      <c r="H1" s="905"/>
      <c r="I1" s="905"/>
      <c r="J1" s="905"/>
    </row>
    <row r="2" spans="1:10" s="130" customFormat="1" ht="13.95" customHeight="1" x14ac:dyDescent="0.25">
      <c r="A2" s="908"/>
      <c r="B2" s="908"/>
      <c r="C2" s="908"/>
      <c r="D2" s="909"/>
      <c r="E2" s="905"/>
      <c r="F2" s="905"/>
      <c r="G2" s="905"/>
      <c r="H2" s="905"/>
      <c r="I2" s="905"/>
      <c r="J2" s="905"/>
    </row>
    <row r="3" spans="1:10" s="130" customFormat="1" ht="13.95" customHeight="1" x14ac:dyDescent="0.25">
      <c r="A3" s="910" t="s">
        <v>480</v>
      </c>
      <c r="B3" s="910"/>
      <c r="C3" s="910"/>
      <c r="D3" s="911"/>
      <c r="E3" s="905"/>
      <c r="F3" s="905"/>
      <c r="G3" s="905"/>
      <c r="H3" s="905"/>
      <c r="I3" s="905"/>
      <c r="J3" s="905"/>
    </row>
    <row r="4" spans="1:10" s="130" customFormat="1" x14ac:dyDescent="0.25">
      <c r="A4" s="912"/>
      <c r="B4" s="912"/>
      <c r="C4" s="912"/>
      <c r="D4" s="913"/>
      <c r="E4" s="905"/>
      <c r="F4" s="905"/>
      <c r="G4" s="905"/>
      <c r="H4" s="905"/>
      <c r="I4" s="905"/>
      <c r="J4" s="905"/>
    </row>
    <row r="5" spans="1:10" s="130" customFormat="1" x14ac:dyDescent="0.25">
      <c r="A5" s="144"/>
      <c r="B5" s="144"/>
      <c r="C5" s="144"/>
      <c r="D5" s="145"/>
      <c r="E5" s="905"/>
      <c r="F5" s="905"/>
      <c r="G5" s="905"/>
      <c r="H5" s="905"/>
      <c r="I5" s="905"/>
      <c r="J5" s="905"/>
    </row>
    <row r="6" spans="1:10" s="130" customFormat="1" ht="13.8" thickBot="1" x14ac:dyDescent="0.3">
      <c r="A6" s="146"/>
      <c r="B6" s="146"/>
      <c r="C6" s="146"/>
      <c r="D6" s="147"/>
      <c r="E6" s="905"/>
      <c r="F6" s="905"/>
      <c r="G6" s="905"/>
      <c r="H6" s="905"/>
      <c r="I6" s="905"/>
      <c r="J6" s="905"/>
    </row>
    <row r="7" spans="1:10" ht="18" thickBot="1" x14ac:dyDescent="0.35">
      <c r="A7" s="902" t="s">
        <v>257</v>
      </c>
      <c r="B7" s="903"/>
      <c r="C7" s="903"/>
      <c r="D7" s="904"/>
      <c r="E7" s="905"/>
      <c r="F7" s="905"/>
      <c r="G7" s="905"/>
      <c r="H7" s="905"/>
      <c r="I7" s="905"/>
      <c r="J7" s="905"/>
    </row>
    <row r="8" spans="1:10" ht="13.8" x14ac:dyDescent="0.25">
      <c r="A8" s="148"/>
      <c r="B8" s="149"/>
      <c r="C8" s="149"/>
      <c r="D8" s="150"/>
      <c r="E8" s="905"/>
      <c r="F8" s="905"/>
      <c r="G8" s="905"/>
      <c r="H8" s="905"/>
      <c r="I8" s="905"/>
      <c r="J8" s="905"/>
    </row>
    <row r="9" spans="1:10" ht="15.6" x14ac:dyDescent="0.3">
      <c r="A9" s="151" t="s">
        <v>272</v>
      </c>
      <c r="B9" s="152" t="s">
        <v>271</v>
      </c>
      <c r="D9" s="153"/>
      <c r="E9" s="905"/>
      <c r="F9" s="905"/>
      <c r="G9" s="905"/>
      <c r="H9" s="905"/>
      <c r="I9" s="905"/>
      <c r="J9" s="905"/>
    </row>
    <row r="10" spans="1:10" ht="15.6" thickBot="1" x14ac:dyDescent="0.3">
      <c r="A10" s="154"/>
      <c r="B10" s="155"/>
      <c r="C10" s="155"/>
      <c r="D10" s="153"/>
      <c r="E10" s="905"/>
      <c r="F10" s="905"/>
      <c r="G10" s="905"/>
      <c r="H10" s="905"/>
      <c r="I10" s="905"/>
      <c r="J10" s="905"/>
    </row>
    <row r="11" spans="1:10" ht="16.2" thickBot="1" x14ac:dyDescent="0.3">
      <c r="A11" s="156" t="s">
        <v>312</v>
      </c>
      <c r="B11" s="132"/>
      <c r="C11" s="169" t="s">
        <v>431</v>
      </c>
      <c r="D11" s="153"/>
      <c r="E11" s="905"/>
      <c r="F11" s="905"/>
      <c r="G11" s="905"/>
      <c r="H11" s="905"/>
      <c r="I11" s="905"/>
      <c r="J11" s="905"/>
    </row>
    <row r="12" spans="1:10" ht="16.2" thickBot="1" x14ac:dyDescent="0.3">
      <c r="A12" s="156"/>
      <c r="B12" s="155"/>
      <c r="C12" s="157"/>
      <c r="D12" s="153"/>
      <c r="E12" s="905"/>
      <c r="F12" s="905"/>
      <c r="G12" s="905"/>
      <c r="H12" s="905"/>
      <c r="I12" s="905"/>
      <c r="J12" s="905"/>
    </row>
    <row r="13" spans="1:10" ht="16.2" thickBot="1" x14ac:dyDescent="0.35">
      <c r="A13" s="151" t="s">
        <v>258</v>
      </c>
      <c r="B13" s="158"/>
      <c r="C13" s="132"/>
      <c r="D13" s="153"/>
      <c r="E13" s="905"/>
      <c r="F13" s="905"/>
      <c r="G13" s="905"/>
      <c r="H13" s="905"/>
      <c r="I13" s="905"/>
      <c r="J13" s="905"/>
    </row>
    <row r="14" spans="1:10" ht="16.2" thickBot="1" x14ac:dyDescent="0.35">
      <c r="A14" s="156"/>
      <c r="B14" s="158"/>
      <c r="C14" s="157"/>
      <c r="D14" s="153"/>
      <c r="E14" s="905"/>
      <c r="F14" s="905"/>
      <c r="G14" s="905"/>
      <c r="H14" s="905"/>
      <c r="I14" s="905"/>
      <c r="J14" s="905"/>
    </row>
    <row r="15" spans="1:10" ht="16.2" thickBot="1" x14ac:dyDescent="0.35">
      <c r="A15" s="151" t="s">
        <v>259</v>
      </c>
      <c r="B15" s="158"/>
      <c r="C15" s="132"/>
      <c r="D15" s="153"/>
      <c r="E15" s="905"/>
      <c r="F15" s="905"/>
      <c r="G15" s="905"/>
      <c r="H15" s="905"/>
      <c r="I15" s="905"/>
      <c r="J15" s="905"/>
    </row>
    <row r="16" spans="1:10" ht="16.2" thickBot="1" x14ac:dyDescent="0.35">
      <c r="A16" s="156"/>
      <c r="B16" s="158"/>
      <c r="C16" s="157"/>
      <c r="D16" s="153"/>
      <c r="E16" s="905"/>
      <c r="F16" s="905"/>
      <c r="G16" s="905"/>
      <c r="H16" s="905"/>
      <c r="I16" s="905"/>
      <c r="J16" s="905"/>
    </row>
    <row r="17" spans="1:10" ht="16.2" thickBot="1" x14ac:dyDescent="0.35">
      <c r="A17" s="151" t="s">
        <v>260</v>
      </c>
      <c r="B17" s="158"/>
      <c r="C17" s="132"/>
      <c r="D17" s="153"/>
      <c r="E17" s="905"/>
      <c r="F17" s="905"/>
      <c r="G17" s="905"/>
      <c r="H17" s="905"/>
      <c r="I17" s="905"/>
      <c r="J17" s="905"/>
    </row>
    <row r="18" spans="1:10" ht="16.2" thickBot="1" x14ac:dyDescent="0.35">
      <c r="A18" s="156"/>
      <c r="B18" s="158"/>
      <c r="C18" s="157"/>
      <c r="D18" s="153"/>
      <c r="E18" s="905"/>
      <c r="F18" s="905"/>
      <c r="G18" s="905"/>
      <c r="H18" s="905"/>
      <c r="I18" s="905"/>
      <c r="J18" s="905"/>
    </row>
    <row r="19" spans="1:10" ht="16.2" thickBot="1" x14ac:dyDescent="0.35">
      <c r="A19" s="151" t="s">
        <v>261</v>
      </c>
      <c r="B19" s="158"/>
      <c r="C19" s="132"/>
      <c r="D19" s="153"/>
      <c r="E19" s="905"/>
      <c r="F19" s="905"/>
      <c r="G19" s="905"/>
      <c r="H19" s="905"/>
      <c r="I19" s="905"/>
      <c r="J19" s="905"/>
    </row>
    <row r="20" spans="1:10" ht="16.2" thickBot="1" x14ac:dyDescent="0.35">
      <c r="A20" s="151"/>
      <c r="B20" s="158"/>
      <c r="C20" s="157"/>
      <c r="D20" s="153"/>
      <c r="E20" s="905"/>
      <c r="F20" s="905"/>
      <c r="G20" s="905"/>
      <c r="H20" s="905"/>
      <c r="I20" s="905"/>
      <c r="J20" s="905"/>
    </row>
    <row r="21" spans="1:10" ht="16.2" thickBot="1" x14ac:dyDescent="0.35">
      <c r="A21" s="151" t="s">
        <v>262</v>
      </c>
      <c r="B21" s="158"/>
      <c r="C21" s="132"/>
      <c r="D21" s="153"/>
      <c r="E21" s="905"/>
      <c r="F21" s="905"/>
      <c r="G21" s="905"/>
      <c r="H21" s="905"/>
      <c r="I21" s="905"/>
      <c r="J21" s="905"/>
    </row>
    <row r="22" spans="1:10" ht="16.2" thickBot="1" x14ac:dyDescent="0.35">
      <c r="A22" s="151"/>
      <c r="B22" s="158"/>
      <c r="C22" s="157"/>
      <c r="D22" s="153"/>
      <c r="E22" s="905"/>
      <c r="F22" s="905"/>
      <c r="G22" s="905"/>
      <c r="H22" s="905"/>
      <c r="I22" s="905"/>
      <c r="J22" s="905"/>
    </row>
    <row r="23" spans="1:10" ht="16.2" thickBot="1" x14ac:dyDescent="0.35">
      <c r="A23" s="151" t="s">
        <v>263</v>
      </c>
      <c r="B23" s="158"/>
      <c r="C23" s="132"/>
      <c r="D23" s="153"/>
      <c r="E23" s="905"/>
      <c r="F23" s="905"/>
      <c r="G23" s="905"/>
      <c r="H23" s="905"/>
      <c r="I23" s="905"/>
      <c r="J23" s="905"/>
    </row>
    <row r="24" spans="1:10" ht="16.2" thickBot="1" x14ac:dyDescent="0.35">
      <c r="A24" s="151"/>
      <c r="B24" s="158"/>
      <c r="C24" s="157"/>
      <c r="D24" s="153"/>
      <c r="E24" s="905"/>
      <c r="F24" s="905"/>
      <c r="G24" s="905"/>
      <c r="H24" s="905"/>
      <c r="I24" s="905"/>
      <c r="J24" s="905"/>
    </row>
    <row r="25" spans="1:10" ht="16.2" thickBot="1" x14ac:dyDescent="0.35">
      <c r="A25" s="159" t="s">
        <v>264</v>
      </c>
      <c r="B25" s="158"/>
      <c r="C25" s="132"/>
      <c r="D25" s="153"/>
      <c r="E25" s="905"/>
      <c r="F25" s="905"/>
      <c r="G25" s="905"/>
      <c r="H25" s="905"/>
      <c r="I25" s="905"/>
      <c r="J25" s="905"/>
    </row>
    <row r="26" spans="1:10" ht="16.2" thickBot="1" x14ac:dyDescent="0.35">
      <c r="A26" s="151"/>
      <c r="B26" s="158"/>
      <c r="C26" s="157"/>
      <c r="D26" s="153"/>
      <c r="E26" s="905"/>
      <c r="F26" s="905"/>
      <c r="G26" s="905"/>
      <c r="H26" s="905"/>
      <c r="I26" s="905"/>
      <c r="J26" s="905"/>
    </row>
    <row r="27" spans="1:10" ht="16.2" thickBot="1" x14ac:dyDescent="0.35">
      <c r="A27" s="159" t="s">
        <v>265</v>
      </c>
      <c r="B27" s="158"/>
      <c r="C27" s="132"/>
      <c r="D27" s="153"/>
      <c r="E27" s="905"/>
      <c r="F27" s="905"/>
      <c r="G27" s="905"/>
      <c r="H27" s="905"/>
      <c r="I27" s="905"/>
      <c r="J27" s="905"/>
    </row>
    <row r="28" spans="1:10" ht="16.2" thickBot="1" x14ac:dyDescent="0.35">
      <c r="A28" s="151"/>
      <c r="B28" s="158"/>
      <c r="C28" s="157"/>
      <c r="D28" s="153"/>
      <c r="E28" s="905"/>
      <c r="F28" s="905"/>
      <c r="G28" s="905"/>
      <c r="H28" s="905"/>
      <c r="I28" s="905"/>
      <c r="J28" s="905"/>
    </row>
    <row r="29" spans="1:10" ht="31.8" thickBot="1" x14ac:dyDescent="0.35">
      <c r="A29" s="160" t="s">
        <v>348</v>
      </c>
      <c r="B29" s="161"/>
      <c r="C29" s="132"/>
      <c r="D29" s="153"/>
      <c r="E29" s="905"/>
      <c r="F29" s="905"/>
      <c r="G29" s="905"/>
      <c r="H29" s="905"/>
      <c r="I29" s="905"/>
      <c r="J29" s="905"/>
    </row>
    <row r="30" spans="1:10" ht="16.2" thickBot="1" x14ac:dyDescent="0.35">
      <c r="A30" s="151"/>
      <c r="B30" s="158"/>
      <c r="C30" s="157"/>
      <c r="D30" s="153"/>
      <c r="E30" s="905"/>
      <c r="F30" s="905"/>
      <c r="G30" s="905"/>
      <c r="H30" s="905"/>
      <c r="I30" s="905"/>
      <c r="J30" s="905"/>
    </row>
    <row r="31" spans="1:10" ht="16.2" thickBot="1" x14ac:dyDescent="0.35">
      <c r="A31" s="159" t="s">
        <v>266</v>
      </c>
      <c r="B31" s="158"/>
      <c r="C31" s="132"/>
      <c r="D31" s="153"/>
      <c r="E31" s="905"/>
      <c r="F31" s="905"/>
      <c r="G31" s="905"/>
      <c r="H31" s="905"/>
      <c r="I31" s="905"/>
      <c r="J31" s="905"/>
    </row>
    <row r="32" spans="1:10" ht="16.2" thickBot="1" x14ac:dyDescent="0.35">
      <c r="A32" s="151"/>
      <c r="B32" s="158"/>
      <c r="C32" s="157"/>
      <c r="D32" s="153"/>
      <c r="E32" s="905"/>
      <c r="F32" s="905"/>
      <c r="G32" s="905"/>
      <c r="H32" s="905"/>
      <c r="I32" s="905"/>
      <c r="J32" s="905"/>
    </row>
    <row r="33" spans="1:10" ht="16.2" thickBot="1" x14ac:dyDescent="0.35">
      <c r="A33" s="159" t="s">
        <v>264</v>
      </c>
      <c r="B33" s="158"/>
      <c r="C33" s="132"/>
      <c r="D33" s="153"/>
      <c r="E33" s="905"/>
      <c r="F33" s="905"/>
      <c r="G33" s="905"/>
      <c r="H33" s="905"/>
      <c r="I33" s="905"/>
      <c r="J33" s="905"/>
    </row>
    <row r="34" spans="1:10" ht="16.2" thickBot="1" x14ac:dyDescent="0.35">
      <c r="A34" s="151"/>
      <c r="B34" s="158"/>
      <c r="C34" s="157"/>
      <c r="D34" s="153"/>
      <c r="E34" s="905"/>
      <c r="F34" s="905"/>
      <c r="G34" s="905"/>
      <c r="H34" s="905"/>
      <c r="I34" s="905"/>
      <c r="J34" s="905"/>
    </row>
    <row r="35" spans="1:10" ht="16.2" thickBot="1" x14ac:dyDescent="0.35">
      <c r="A35" s="159" t="s">
        <v>265</v>
      </c>
      <c r="B35" s="158"/>
      <c r="C35" s="132"/>
      <c r="D35" s="153"/>
      <c r="E35" s="905"/>
      <c r="F35" s="905"/>
      <c r="G35" s="905"/>
      <c r="H35" s="905"/>
      <c r="I35" s="905"/>
      <c r="J35" s="905"/>
    </row>
    <row r="36" spans="1:10" ht="15.6" x14ac:dyDescent="0.3">
      <c r="A36" s="151"/>
      <c r="B36" s="158"/>
      <c r="C36" s="157"/>
      <c r="D36" s="153"/>
      <c r="E36" s="905"/>
      <c r="F36" s="905"/>
      <c r="G36" s="905"/>
      <c r="H36" s="905"/>
      <c r="I36" s="905"/>
      <c r="J36" s="905"/>
    </row>
    <row r="37" spans="1:10" ht="16.2" thickBot="1" x14ac:dyDescent="0.35">
      <c r="A37" s="151" t="s">
        <v>267</v>
      </c>
      <c r="B37" s="158"/>
      <c r="C37" s="286"/>
      <c r="D37" s="153"/>
      <c r="E37" s="905"/>
      <c r="F37" s="905"/>
      <c r="G37" s="905"/>
      <c r="H37" s="905"/>
      <c r="I37" s="905"/>
      <c r="J37" s="905"/>
    </row>
    <row r="38" spans="1:10" ht="15.6" x14ac:dyDescent="0.3">
      <c r="A38" s="151"/>
      <c r="B38" s="158"/>
      <c r="C38" s="157"/>
      <c r="D38" s="153"/>
      <c r="E38" s="905"/>
      <c r="F38" s="905"/>
      <c r="G38" s="905"/>
      <c r="H38" s="905"/>
      <c r="I38" s="905"/>
      <c r="J38" s="905"/>
    </row>
    <row r="39" spans="1:10" ht="16.2" thickBot="1" x14ac:dyDescent="0.35">
      <c r="A39" s="151" t="s">
        <v>268</v>
      </c>
      <c r="B39" s="158"/>
      <c r="C39" s="286"/>
      <c r="D39" s="153"/>
      <c r="E39" s="905"/>
      <c r="F39" s="905"/>
      <c r="G39" s="905"/>
      <c r="H39" s="905"/>
      <c r="I39" s="905"/>
      <c r="J39" s="905"/>
    </row>
    <row r="40" spans="1:10" ht="15.6" x14ac:dyDescent="0.3">
      <c r="A40" s="151"/>
      <c r="B40" s="158"/>
      <c r="C40" s="157"/>
      <c r="D40" s="153"/>
      <c r="E40" s="905"/>
      <c r="F40" s="905"/>
      <c r="G40" s="905"/>
      <c r="H40" s="905"/>
      <c r="I40" s="905"/>
      <c r="J40" s="905"/>
    </row>
    <row r="41" spans="1:10" ht="23.4" customHeight="1" thickBot="1" x14ac:dyDescent="0.35">
      <c r="A41" s="151" t="s">
        <v>269</v>
      </c>
      <c r="B41" s="158"/>
      <c r="C41" s="286"/>
      <c r="D41" s="153"/>
      <c r="E41" s="905"/>
      <c r="F41" s="905"/>
      <c r="G41" s="905"/>
      <c r="H41" s="905"/>
      <c r="I41" s="905"/>
      <c r="J41" s="905"/>
    </row>
    <row r="42" spans="1:10" ht="25.95" customHeight="1" thickBot="1" x14ac:dyDescent="0.35">
      <c r="A42" s="151" t="s">
        <v>270</v>
      </c>
      <c r="B42" s="158"/>
      <c r="C42" s="286"/>
      <c r="D42" s="153"/>
      <c r="E42" s="905"/>
      <c r="F42" s="905"/>
      <c r="G42" s="905"/>
      <c r="H42" s="905"/>
      <c r="I42" s="905"/>
      <c r="J42" s="905"/>
    </row>
    <row r="43" spans="1:10" ht="15.6" thickBot="1" x14ac:dyDescent="0.3">
      <c r="A43" s="163"/>
      <c r="B43" s="164"/>
      <c r="C43" s="162"/>
      <c r="D43" s="165"/>
      <c r="E43" s="905"/>
      <c r="F43" s="905"/>
      <c r="G43" s="905"/>
      <c r="H43" s="905"/>
      <c r="I43" s="905"/>
      <c r="J43" s="905"/>
    </row>
    <row r="44" spans="1:10" ht="15.6" x14ac:dyDescent="0.3">
      <c r="A44" s="151"/>
      <c r="B44" s="149"/>
      <c r="C44" s="166"/>
      <c r="D44" s="167"/>
      <c r="E44" s="905"/>
      <c r="F44" s="905"/>
      <c r="G44" s="905"/>
      <c r="H44" s="905"/>
      <c r="I44" s="905"/>
      <c r="J44" s="905"/>
    </row>
    <row r="45" spans="1:10" ht="15" x14ac:dyDescent="0.25">
      <c r="B45" s="149"/>
      <c r="C45" s="166"/>
      <c r="D45" s="155"/>
      <c r="E45" s="905"/>
      <c r="F45" s="905"/>
      <c r="G45" s="905"/>
      <c r="H45" s="905"/>
      <c r="I45" s="905"/>
      <c r="J45" s="905"/>
    </row>
    <row r="46" spans="1:10" ht="15.6" x14ac:dyDescent="0.3">
      <c r="A46" s="151"/>
      <c r="B46" s="149"/>
      <c r="C46" s="166"/>
      <c r="D46" s="155"/>
      <c r="E46" s="905"/>
      <c r="F46" s="905"/>
      <c r="G46" s="905"/>
      <c r="H46" s="905"/>
      <c r="I46" s="905"/>
      <c r="J46" s="905"/>
    </row>
    <row r="47" spans="1:10" ht="15" x14ac:dyDescent="0.25">
      <c r="A47" s="168"/>
      <c r="B47" s="149"/>
      <c r="C47" s="166"/>
      <c r="D47" s="155"/>
      <c r="E47" s="905"/>
      <c r="F47" s="905"/>
      <c r="G47" s="905"/>
      <c r="H47" s="905"/>
      <c r="I47" s="905"/>
      <c r="J47" s="905"/>
    </row>
    <row r="48" spans="1:10" ht="25.95" customHeight="1" x14ac:dyDescent="0.25">
      <c r="A48" s="168"/>
      <c r="B48" s="149"/>
      <c r="C48" s="166"/>
      <c r="D48" s="155"/>
      <c r="E48" s="905"/>
      <c r="F48" s="905"/>
      <c r="G48" s="905"/>
      <c r="H48" s="905"/>
      <c r="I48" s="905"/>
      <c r="J48" s="905"/>
    </row>
    <row r="49" spans="1:10" ht="13.8" x14ac:dyDescent="0.25">
      <c r="A49" s="168"/>
      <c r="B49" s="149"/>
      <c r="C49" s="166"/>
      <c r="D49" s="168"/>
      <c r="E49" s="905"/>
      <c r="F49" s="905"/>
      <c r="G49" s="905"/>
      <c r="H49" s="905"/>
      <c r="I49" s="905"/>
      <c r="J49" s="905"/>
    </row>
    <row r="50" spans="1:10" ht="13.8" x14ac:dyDescent="0.25">
      <c r="A50" s="149"/>
      <c r="B50" s="149"/>
      <c r="C50" s="149"/>
      <c r="D50" s="149"/>
      <c r="E50" s="905"/>
      <c r="F50" s="905"/>
      <c r="G50" s="905"/>
      <c r="H50" s="905"/>
      <c r="I50" s="905"/>
      <c r="J50" s="905"/>
    </row>
    <row r="51" spans="1:10" ht="13.8" x14ac:dyDescent="0.25">
      <c r="A51" s="149"/>
      <c r="B51" s="149"/>
      <c r="C51" s="149"/>
      <c r="D51" s="149"/>
      <c r="E51" s="149"/>
      <c r="F51" s="149"/>
      <c r="G51" s="149"/>
      <c r="H51" s="149"/>
      <c r="I51" s="149"/>
      <c r="J51" s="168"/>
    </row>
    <row r="52" spans="1:10" ht="13.8" x14ac:dyDescent="0.25">
      <c r="A52" s="149"/>
      <c r="B52" s="149"/>
      <c r="C52" s="149"/>
      <c r="D52" s="149"/>
      <c r="E52" s="149"/>
      <c r="F52" s="149"/>
      <c r="G52" s="149"/>
      <c r="H52" s="149"/>
      <c r="I52" s="149"/>
      <c r="J52" s="168"/>
    </row>
    <row r="53" spans="1:10" ht="13.8" x14ac:dyDescent="0.25">
      <c r="A53" s="149"/>
      <c r="B53" s="149"/>
      <c r="C53" s="149"/>
      <c r="D53" s="149"/>
      <c r="E53" s="149"/>
      <c r="F53" s="149"/>
      <c r="G53" s="149"/>
      <c r="H53" s="149"/>
      <c r="I53" s="149"/>
      <c r="J53" s="168"/>
    </row>
    <row r="54" spans="1:10" ht="13.8" x14ac:dyDescent="0.25">
      <c r="A54" s="149"/>
      <c r="B54" s="149"/>
      <c r="C54" s="149"/>
      <c r="D54" s="149"/>
      <c r="E54" s="149"/>
      <c r="F54" s="149"/>
      <c r="G54" s="149"/>
      <c r="H54" s="149"/>
      <c r="I54" s="149"/>
      <c r="J54" s="168"/>
    </row>
    <row r="55" spans="1:10" ht="13.8" x14ac:dyDescent="0.25">
      <c r="A55" s="149"/>
      <c r="B55" s="168"/>
      <c r="C55" s="168"/>
      <c r="D55" s="149"/>
      <c r="E55" s="149"/>
      <c r="F55" s="149"/>
      <c r="G55" s="149"/>
      <c r="H55" s="149"/>
      <c r="I55" s="149"/>
      <c r="J55" s="168"/>
    </row>
    <row r="56" spans="1:10" ht="13.8" x14ac:dyDescent="0.25">
      <c r="A56" s="149"/>
      <c r="B56" s="168"/>
      <c r="C56" s="168"/>
      <c r="D56" s="149"/>
      <c r="E56" s="149"/>
      <c r="F56" s="149"/>
      <c r="G56" s="149"/>
      <c r="H56" s="149"/>
      <c r="I56" s="149"/>
      <c r="J56" s="168"/>
    </row>
    <row r="57" spans="1:10" ht="13.8" x14ac:dyDescent="0.25">
      <c r="A57" s="149"/>
      <c r="B57" s="168"/>
      <c r="C57" s="168"/>
      <c r="D57" s="149"/>
      <c r="E57" s="149"/>
      <c r="F57" s="149"/>
      <c r="G57" s="149"/>
      <c r="H57" s="149"/>
      <c r="I57" s="149"/>
      <c r="J57" s="168"/>
    </row>
    <row r="58" spans="1:10" ht="13.8" x14ac:dyDescent="0.25">
      <c r="A58" s="149"/>
      <c r="B58" s="168"/>
      <c r="C58" s="168"/>
      <c r="D58" s="149"/>
      <c r="E58" s="149"/>
      <c r="F58" s="149"/>
      <c r="G58" s="149"/>
      <c r="H58" s="149"/>
      <c r="I58" s="149"/>
      <c r="J58" s="168"/>
    </row>
    <row r="59" spans="1:10" ht="13.8" x14ac:dyDescent="0.25">
      <c r="A59" s="149"/>
      <c r="B59" s="168"/>
      <c r="C59" s="168"/>
      <c r="D59" s="149"/>
      <c r="E59" s="149"/>
      <c r="F59" s="149"/>
      <c r="G59" s="149"/>
      <c r="H59" s="149"/>
      <c r="I59" s="149"/>
      <c r="J59" s="168"/>
    </row>
    <row r="60" spans="1:10" ht="13.8" x14ac:dyDescent="0.25">
      <c r="A60" s="149"/>
      <c r="B60" s="168"/>
      <c r="C60" s="168"/>
      <c r="D60" s="149"/>
      <c r="E60" s="149"/>
      <c r="F60" s="149"/>
      <c r="G60" s="149"/>
      <c r="H60" s="149"/>
      <c r="I60" s="149"/>
      <c r="J60" s="168"/>
    </row>
    <row r="61" spans="1:10" x14ac:dyDescent="0.25">
      <c r="A61" s="168"/>
      <c r="B61" s="168"/>
      <c r="C61" s="168"/>
      <c r="D61" s="168"/>
      <c r="E61" s="168"/>
      <c r="F61" s="168"/>
      <c r="G61" s="168"/>
      <c r="H61" s="168"/>
      <c r="I61" s="168"/>
      <c r="J61" s="168"/>
    </row>
    <row r="62" spans="1:10" x14ac:dyDescent="0.25">
      <c r="A62" s="168"/>
      <c r="B62" s="168"/>
      <c r="C62" s="168"/>
      <c r="D62" s="168"/>
      <c r="E62" s="168"/>
      <c r="F62" s="168"/>
      <c r="G62" s="168"/>
      <c r="H62" s="168"/>
      <c r="I62" s="168"/>
      <c r="J62" s="168"/>
    </row>
    <row r="63" spans="1:10" x14ac:dyDescent="0.25">
      <c r="A63" s="168"/>
      <c r="B63" s="168"/>
      <c r="C63" s="168"/>
      <c r="D63" s="168"/>
      <c r="E63" s="168"/>
      <c r="F63" s="168"/>
      <c r="G63" s="168"/>
      <c r="H63" s="168"/>
      <c r="I63" s="168"/>
      <c r="J63" s="168"/>
    </row>
    <row r="64" spans="1:10" x14ac:dyDescent="0.25">
      <c r="A64" s="168"/>
      <c r="B64" s="168"/>
      <c r="C64" s="168"/>
      <c r="D64" s="168"/>
      <c r="E64" s="168"/>
      <c r="F64" s="168"/>
      <c r="G64" s="168"/>
      <c r="H64" s="168"/>
      <c r="I64" s="168"/>
      <c r="J64" s="168"/>
    </row>
    <row r="65" spans="1:10" x14ac:dyDescent="0.25">
      <c r="A65" s="168"/>
      <c r="B65" s="168"/>
      <c r="C65" s="168"/>
      <c r="D65" s="168"/>
      <c r="E65" s="168"/>
      <c r="F65" s="168"/>
      <c r="G65" s="168"/>
      <c r="H65" s="168"/>
      <c r="I65" s="168"/>
      <c r="J65" s="168"/>
    </row>
    <row r="66" spans="1:10" x14ac:dyDescent="0.25">
      <c r="A66" s="168"/>
      <c r="B66" s="168"/>
      <c r="C66" s="168"/>
      <c r="D66" s="168"/>
      <c r="E66" s="168"/>
      <c r="F66" s="168"/>
      <c r="G66" s="168"/>
      <c r="H66" s="168"/>
      <c r="I66" s="168"/>
      <c r="J66" s="168"/>
    </row>
    <row r="67" spans="1:10" x14ac:dyDescent="0.25">
      <c r="E67" s="168"/>
      <c r="F67" s="168"/>
      <c r="G67" s="168"/>
      <c r="H67" s="168"/>
      <c r="I67" s="168"/>
      <c r="J67" s="168"/>
    </row>
  </sheetData>
  <sheetProtection password="97E3" sheet="1" objects="1" scenarios="1"/>
  <customSheetViews>
    <customSheetView guid="{88F0142F-8040-40EE-BB31-7FBDC567046B}">
      <selection activeCell="H17" sqref="H17"/>
      <pageMargins left="0.7" right="0.7" top="0.75" bottom="0.75" header="0.3" footer="0.3"/>
    </customSheetView>
    <customSheetView guid="{FEFC15B1-F17C-4CB7-A213-355BB844919A}">
      <selection activeCell="H15" sqref="H15"/>
      <pageMargins left="0.7" right="0.7" top="0.75" bottom="0.75" header="0.3" footer="0.3"/>
    </customSheetView>
  </customSheetViews>
  <mergeCells count="4">
    <mergeCell ref="A7:D7"/>
    <mergeCell ref="E1:J50"/>
    <mergeCell ref="A1:D2"/>
    <mergeCell ref="A3:D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6"/>
  <sheetViews>
    <sheetView zoomScale="90" zoomScaleNormal="90" workbookViewId="0">
      <selection activeCell="H19" sqref="H19:I21"/>
    </sheetView>
  </sheetViews>
  <sheetFormatPr defaultColWidth="8.88671875" defaultRowHeight="13.2" x14ac:dyDescent="0.25"/>
  <cols>
    <col min="1" max="1" width="2.33203125" style="80" customWidth="1"/>
    <col min="2" max="2" width="16.109375" style="80" customWidth="1"/>
    <col min="3" max="3" width="19.88671875" style="80" customWidth="1"/>
    <col min="4" max="4" width="13.6640625" style="80" customWidth="1"/>
    <col min="5" max="5" width="9.6640625" style="80" customWidth="1"/>
    <col min="6" max="6" width="14.6640625" style="80" customWidth="1"/>
    <col min="7" max="7" width="20.6640625" style="80" customWidth="1"/>
    <col min="8" max="8" width="13.6640625" style="80" customWidth="1"/>
    <col min="9" max="9" width="11.33203125" style="80" customWidth="1"/>
    <col min="10" max="10" width="14.6640625" style="80" customWidth="1"/>
    <col min="11" max="11" width="18" style="80" customWidth="1"/>
    <col min="12" max="12" width="4.6640625" style="80" customWidth="1"/>
    <col min="13" max="14" width="4.6640625" style="80" hidden="1" customWidth="1"/>
    <col min="15" max="52" width="4.6640625" style="80" customWidth="1"/>
    <col min="53" max="16384" width="8.88671875" style="80"/>
  </cols>
  <sheetData>
    <row r="1" spans="1:13" ht="15" customHeight="1" thickTop="1" x14ac:dyDescent="0.25">
      <c r="A1" s="224"/>
      <c r="B1" s="301" t="s">
        <v>40</v>
      </c>
      <c r="C1" s="302"/>
      <c r="D1" s="302"/>
      <c r="E1" s="302"/>
      <c r="F1" s="302"/>
      <c r="G1" s="302"/>
      <c r="H1" s="302"/>
      <c r="I1" s="302"/>
      <c r="J1" s="302"/>
      <c r="K1" s="303"/>
    </row>
    <row r="2" spans="1:13" ht="15" customHeight="1" x14ac:dyDescent="0.25">
      <c r="A2" s="224"/>
      <c r="B2" s="304"/>
      <c r="C2" s="305"/>
      <c r="D2" s="305"/>
      <c r="E2" s="305"/>
      <c r="F2" s="305"/>
      <c r="G2" s="305"/>
      <c r="H2" s="305"/>
      <c r="I2" s="305"/>
      <c r="J2" s="305"/>
      <c r="K2" s="306"/>
    </row>
    <row r="3" spans="1:13" ht="15" customHeight="1" x14ac:dyDescent="0.25">
      <c r="A3" s="224"/>
      <c r="B3" s="307" t="s">
        <v>273</v>
      </c>
      <c r="C3" s="308"/>
      <c r="D3" s="308"/>
      <c r="E3" s="308"/>
      <c r="F3" s="308"/>
      <c r="G3" s="319" t="s">
        <v>333</v>
      </c>
      <c r="H3" s="320"/>
      <c r="I3" s="321"/>
      <c r="J3" s="319" t="s">
        <v>334</v>
      </c>
      <c r="K3" s="322"/>
    </row>
    <row r="4" spans="1:13" ht="15" customHeight="1" x14ac:dyDescent="0.25">
      <c r="A4" s="224"/>
      <c r="B4" s="309"/>
      <c r="C4" s="310"/>
      <c r="D4" s="310"/>
      <c r="E4" s="310"/>
      <c r="F4" s="310"/>
      <c r="G4" s="311"/>
      <c r="H4" s="312"/>
      <c r="I4" s="313"/>
      <c r="J4" s="312"/>
      <c r="K4" s="317"/>
    </row>
    <row r="5" spans="1:13" ht="15" customHeight="1" x14ac:dyDescent="0.25">
      <c r="A5" s="224"/>
      <c r="B5" s="309"/>
      <c r="C5" s="310"/>
      <c r="D5" s="310"/>
      <c r="E5" s="310"/>
      <c r="F5" s="310"/>
      <c r="G5" s="314"/>
      <c r="H5" s="315"/>
      <c r="I5" s="316"/>
      <c r="J5" s="315"/>
      <c r="K5" s="318"/>
    </row>
    <row r="6" spans="1:13" ht="15" customHeight="1" x14ac:dyDescent="0.25">
      <c r="A6" s="224"/>
      <c r="B6" s="307" t="s">
        <v>274</v>
      </c>
      <c r="C6" s="308"/>
      <c r="D6" s="308"/>
      <c r="E6" s="308"/>
      <c r="F6" s="308"/>
      <c r="G6" s="308" t="s">
        <v>275</v>
      </c>
      <c r="H6" s="308"/>
      <c r="I6" s="308"/>
      <c r="J6" s="308"/>
      <c r="K6" s="323"/>
    </row>
    <row r="7" spans="1:13" ht="15" customHeight="1" x14ac:dyDescent="0.25">
      <c r="A7" s="224"/>
      <c r="B7" s="309"/>
      <c r="C7" s="310"/>
      <c r="D7" s="310"/>
      <c r="E7" s="310"/>
      <c r="F7" s="310"/>
      <c r="G7" s="324"/>
      <c r="H7" s="310"/>
      <c r="I7" s="310"/>
      <c r="J7" s="310"/>
      <c r="K7" s="325"/>
    </row>
    <row r="8" spans="1:13" ht="15" customHeight="1" x14ac:dyDescent="0.25">
      <c r="A8" s="224"/>
      <c r="B8" s="309"/>
      <c r="C8" s="310"/>
      <c r="D8" s="310"/>
      <c r="E8" s="310"/>
      <c r="F8" s="310"/>
      <c r="G8" s="310"/>
      <c r="H8" s="310"/>
      <c r="I8" s="310"/>
      <c r="J8" s="310"/>
      <c r="K8" s="325"/>
    </row>
    <row r="9" spans="1:13" ht="15" customHeight="1" x14ac:dyDescent="0.25">
      <c r="A9" s="224"/>
      <c r="B9" s="307" t="s">
        <v>276</v>
      </c>
      <c r="C9" s="308"/>
      <c r="D9" s="308"/>
      <c r="E9" s="308"/>
      <c r="F9" s="308"/>
      <c r="G9" s="308" t="s">
        <v>277</v>
      </c>
      <c r="H9" s="308"/>
      <c r="I9" s="308"/>
      <c r="J9" s="308"/>
      <c r="K9" s="323"/>
    </row>
    <row r="10" spans="1:13" ht="15" customHeight="1" x14ac:dyDescent="0.25">
      <c r="A10" s="224"/>
      <c r="B10" s="309"/>
      <c r="C10" s="310"/>
      <c r="D10" s="310"/>
      <c r="E10" s="310"/>
      <c r="F10" s="310"/>
      <c r="G10" s="310"/>
      <c r="H10" s="310"/>
      <c r="I10" s="310"/>
      <c r="J10" s="310"/>
      <c r="K10" s="325"/>
    </row>
    <row r="11" spans="1:13" ht="15" customHeight="1" x14ac:dyDescent="0.25">
      <c r="A11" s="224"/>
      <c r="B11" s="309"/>
      <c r="C11" s="310"/>
      <c r="D11" s="310"/>
      <c r="E11" s="310"/>
      <c r="F11" s="310"/>
      <c r="G11" s="310"/>
      <c r="H11" s="310"/>
      <c r="I11" s="310"/>
      <c r="J11" s="310"/>
      <c r="K11" s="325"/>
    </row>
    <row r="12" spans="1:13" ht="15" customHeight="1" x14ac:dyDescent="0.25">
      <c r="A12" s="224"/>
      <c r="B12" s="971" t="s">
        <v>342</v>
      </c>
      <c r="C12" s="972"/>
      <c r="D12" s="972"/>
      <c r="E12" s="972"/>
      <c r="F12" s="972"/>
      <c r="G12" s="308" t="s">
        <v>343</v>
      </c>
      <c r="H12" s="308"/>
      <c r="I12" s="308"/>
      <c r="J12" s="308"/>
      <c r="K12" s="323"/>
    </row>
    <row r="13" spans="1:13" ht="15" customHeight="1" x14ac:dyDescent="0.25">
      <c r="A13" s="224"/>
      <c r="B13" s="338"/>
      <c r="C13" s="339"/>
      <c r="D13" s="339"/>
      <c r="E13" s="339"/>
      <c r="F13" s="339"/>
      <c r="G13" s="310" t="s">
        <v>285</v>
      </c>
      <c r="H13" s="310"/>
      <c r="I13" s="310"/>
      <c r="J13" s="310"/>
      <c r="K13" s="325"/>
    </row>
    <row r="14" spans="1:13" ht="14.25" customHeight="1" x14ac:dyDescent="0.25">
      <c r="A14" s="224"/>
      <c r="B14" s="338"/>
      <c r="C14" s="339"/>
      <c r="D14" s="339"/>
      <c r="E14" s="339"/>
      <c r="F14" s="339"/>
      <c r="G14" s="310"/>
      <c r="H14" s="310"/>
      <c r="I14" s="310"/>
      <c r="J14" s="310"/>
      <c r="K14" s="325"/>
    </row>
    <row r="15" spans="1:13" ht="15" customHeight="1" x14ac:dyDescent="0.25">
      <c r="A15" s="224"/>
      <c r="B15" s="330" t="s">
        <v>279</v>
      </c>
      <c r="C15" s="331"/>
      <c r="D15" s="331"/>
      <c r="E15" s="331"/>
      <c r="F15" s="331"/>
      <c r="G15" s="331"/>
      <c r="H15" s="331"/>
      <c r="I15" s="331"/>
      <c r="J15" s="331"/>
      <c r="K15" s="332"/>
      <c r="M15" s="80" t="s">
        <v>285</v>
      </c>
    </row>
    <row r="16" spans="1:13" ht="15" customHeight="1" x14ac:dyDescent="0.25">
      <c r="A16" s="224"/>
      <c r="B16" s="330"/>
      <c r="C16" s="331"/>
      <c r="D16" s="331"/>
      <c r="E16" s="331"/>
      <c r="F16" s="331"/>
      <c r="G16" s="331"/>
      <c r="H16" s="331"/>
      <c r="I16" s="331"/>
      <c r="J16" s="331"/>
      <c r="K16" s="332"/>
    </row>
    <row r="17" spans="1:11" ht="15" customHeight="1" x14ac:dyDescent="0.25">
      <c r="A17" s="224"/>
      <c r="B17" s="330"/>
      <c r="C17" s="331"/>
      <c r="D17" s="331"/>
      <c r="E17" s="331"/>
      <c r="F17" s="331"/>
      <c r="G17" s="331"/>
      <c r="H17" s="331"/>
      <c r="I17" s="331"/>
      <c r="J17" s="331"/>
      <c r="K17" s="332"/>
    </row>
    <row r="18" spans="1:11" ht="39" customHeight="1" x14ac:dyDescent="0.25">
      <c r="A18" s="224"/>
      <c r="B18" s="333" t="s">
        <v>379</v>
      </c>
      <c r="C18" s="334"/>
      <c r="D18" s="334"/>
      <c r="E18" s="334"/>
      <c r="F18" s="334"/>
      <c r="G18" s="334"/>
      <c r="H18" s="334"/>
      <c r="I18" s="334"/>
      <c r="J18" s="334"/>
      <c r="K18" s="335"/>
    </row>
    <row r="19" spans="1:11" ht="35.4" customHeight="1" x14ac:dyDescent="0.25">
      <c r="A19" s="224"/>
      <c r="B19" s="336"/>
      <c r="C19" s="337"/>
      <c r="D19" s="346"/>
      <c r="E19" s="347"/>
      <c r="F19" s="340" t="s">
        <v>378</v>
      </c>
      <c r="G19" s="341"/>
      <c r="H19" s="352"/>
      <c r="I19" s="353"/>
      <c r="J19" s="337"/>
      <c r="K19" s="360"/>
    </row>
    <row r="20" spans="1:11" ht="15" customHeight="1" x14ac:dyDescent="0.25">
      <c r="A20" s="224"/>
      <c r="B20" s="358"/>
      <c r="C20" s="326"/>
      <c r="D20" s="348"/>
      <c r="E20" s="349"/>
      <c r="F20" s="342">
        <v>0</v>
      </c>
      <c r="G20" s="343"/>
      <c r="H20" s="354"/>
      <c r="I20" s="355"/>
      <c r="J20" s="326"/>
      <c r="K20" s="327"/>
    </row>
    <row r="21" spans="1:11" ht="21" customHeight="1" x14ac:dyDescent="0.25">
      <c r="A21" s="224"/>
      <c r="B21" s="359"/>
      <c r="C21" s="328"/>
      <c r="D21" s="350"/>
      <c r="E21" s="351"/>
      <c r="F21" s="344"/>
      <c r="G21" s="345"/>
      <c r="H21" s="356"/>
      <c r="I21" s="357"/>
      <c r="J21" s="328"/>
      <c r="K21" s="329"/>
    </row>
    <row r="22" spans="1:11" ht="29.4" customHeight="1" x14ac:dyDescent="0.4">
      <c r="A22" s="224"/>
      <c r="B22" s="81"/>
      <c r="C22" s="82"/>
      <c r="D22" s="82"/>
      <c r="E22" s="82"/>
      <c r="F22" s="83" t="s">
        <v>278</v>
      </c>
      <c r="G22" s="82"/>
      <c r="H22" s="82"/>
      <c r="I22" s="82"/>
      <c r="J22" s="82"/>
      <c r="K22" s="84"/>
    </row>
    <row r="23" spans="1:11" ht="15" customHeight="1" x14ac:dyDescent="0.25">
      <c r="A23" s="224"/>
      <c r="B23" s="383"/>
      <c r="C23" s="384"/>
      <c r="D23" s="384"/>
      <c r="E23" s="384"/>
      <c r="F23" s="384"/>
      <c r="G23" s="384"/>
      <c r="H23" s="384"/>
      <c r="I23" s="384"/>
      <c r="J23" s="384"/>
      <c r="K23" s="385"/>
    </row>
    <row r="24" spans="1:11" ht="17.399999999999999" x14ac:dyDescent="0.3">
      <c r="A24" s="224"/>
      <c r="B24" s="386" t="s">
        <v>58</v>
      </c>
      <c r="C24" s="387"/>
      <c r="D24" s="387"/>
      <c r="E24" s="387"/>
      <c r="F24" s="387"/>
      <c r="G24" s="387"/>
      <c r="H24" s="387"/>
      <c r="I24" s="387"/>
      <c r="J24" s="387"/>
      <c r="K24" s="388"/>
    </row>
    <row r="25" spans="1:11" ht="17.399999999999999" x14ac:dyDescent="0.3">
      <c r="A25" s="224"/>
      <c r="B25" s="389" t="s">
        <v>280</v>
      </c>
      <c r="C25" s="390"/>
      <c r="D25" s="390"/>
      <c r="E25" s="390"/>
      <c r="F25" s="390"/>
      <c r="G25" s="390"/>
      <c r="H25" s="390"/>
      <c r="I25" s="390"/>
      <c r="J25" s="390"/>
      <c r="K25" s="391"/>
    </row>
    <row r="26" spans="1:11" ht="17.399999999999999" x14ac:dyDescent="0.3">
      <c r="A26" s="224"/>
      <c r="B26" s="386" t="s">
        <v>41</v>
      </c>
      <c r="C26" s="387"/>
      <c r="D26" s="387"/>
      <c r="E26" s="387"/>
      <c r="F26" s="387"/>
      <c r="G26" s="387"/>
      <c r="H26" s="387"/>
      <c r="I26" s="387"/>
      <c r="J26" s="387"/>
      <c r="K26" s="388"/>
    </row>
    <row r="27" spans="1:11" x14ac:dyDescent="0.25">
      <c r="A27" s="224"/>
      <c r="B27" s="380"/>
      <c r="C27" s="381"/>
      <c r="D27" s="381"/>
      <c r="E27" s="381"/>
      <c r="F27" s="381"/>
      <c r="G27" s="381"/>
      <c r="H27" s="381"/>
      <c r="I27" s="381"/>
      <c r="J27" s="381"/>
      <c r="K27" s="382"/>
    </row>
    <row r="28" spans="1:11" s="90" customFormat="1" x14ac:dyDescent="0.25">
      <c r="A28" s="225"/>
      <c r="B28" s="85" t="s">
        <v>329</v>
      </c>
      <c r="C28" s="87"/>
      <c r="D28" s="86" t="s">
        <v>330</v>
      </c>
      <c r="E28" s="86"/>
      <c r="F28" s="87"/>
      <c r="G28" s="88" t="s">
        <v>331</v>
      </c>
      <c r="H28" s="86"/>
      <c r="I28" s="87"/>
      <c r="J28" s="86" t="s">
        <v>332</v>
      </c>
      <c r="K28" s="89"/>
    </row>
    <row r="29" spans="1:11" x14ac:dyDescent="0.25">
      <c r="A29" s="224"/>
      <c r="B29" s="364"/>
      <c r="C29" s="365"/>
      <c r="D29" s="370"/>
      <c r="E29" s="371"/>
      <c r="F29" s="365"/>
      <c r="G29" s="371"/>
      <c r="H29" s="371"/>
      <c r="I29" s="365"/>
      <c r="J29" s="376"/>
      <c r="K29" s="377"/>
    </row>
    <row r="30" spans="1:11" x14ac:dyDescent="0.25">
      <c r="A30" s="224"/>
      <c r="B30" s="366"/>
      <c r="C30" s="367"/>
      <c r="D30" s="372"/>
      <c r="E30" s="373"/>
      <c r="F30" s="367"/>
      <c r="G30" s="373"/>
      <c r="H30" s="373"/>
      <c r="I30" s="367"/>
      <c r="J30" s="372"/>
      <c r="K30" s="378"/>
    </row>
    <row r="31" spans="1:11" x14ac:dyDescent="0.25">
      <c r="A31" s="224"/>
      <c r="B31" s="366"/>
      <c r="C31" s="367"/>
      <c r="D31" s="372"/>
      <c r="E31" s="373"/>
      <c r="F31" s="367"/>
      <c r="G31" s="373"/>
      <c r="H31" s="373"/>
      <c r="I31" s="367"/>
      <c r="J31" s="372"/>
      <c r="K31" s="378"/>
    </row>
    <row r="32" spans="1:11" x14ac:dyDescent="0.25">
      <c r="A32" s="224"/>
      <c r="B32" s="368"/>
      <c r="C32" s="369"/>
      <c r="D32" s="374"/>
      <c r="E32" s="375"/>
      <c r="F32" s="369"/>
      <c r="G32" s="375"/>
      <c r="H32" s="375"/>
      <c r="I32" s="369"/>
      <c r="J32" s="374"/>
      <c r="K32" s="379"/>
    </row>
    <row r="33" spans="1:11" ht="15" customHeight="1" x14ac:dyDescent="0.25">
      <c r="A33" s="224"/>
      <c r="B33" s="361"/>
      <c r="C33" s="362"/>
      <c r="D33" s="362"/>
      <c r="E33" s="362"/>
      <c r="F33" s="362"/>
      <c r="G33" s="362"/>
      <c r="H33" s="362"/>
      <c r="I33" s="362"/>
      <c r="J33" s="362"/>
      <c r="K33" s="363"/>
    </row>
    <row r="36" spans="1:11" hidden="1" x14ac:dyDescent="0.25">
      <c r="B36" s="80" t="s">
        <v>32</v>
      </c>
    </row>
  </sheetData>
  <sheetProtection password="97E3" sheet="1" objects="1" scenarios="1"/>
  <customSheetViews>
    <customSheetView guid="{FEFC15B1-F17C-4CB7-A213-355BB844919A}" scale="90" showPageBreaks="1" fitToPage="1" printArea="1" hiddenRows="1" hiddenColumns="1">
      <selection activeCell="P25" sqref="P25"/>
      <pageMargins left="0.7" right="0.7" top="0.75" bottom="0.75" header="0.3" footer="0.3"/>
      <pageSetup scale="63" orientation="portrait" r:id="rId1"/>
      <headerFooter alignWithMargins="0">
        <oddHeader>&amp;LTab &amp;A: Page &amp;P of &amp;N</oddHeader>
      </headerFooter>
    </customSheetView>
  </customSheetViews>
  <mergeCells count="39">
    <mergeCell ref="B27:K27"/>
    <mergeCell ref="B23:K23"/>
    <mergeCell ref="B24:K24"/>
    <mergeCell ref="B25:K25"/>
    <mergeCell ref="B26:K26"/>
    <mergeCell ref="B33:K33"/>
    <mergeCell ref="B29:C32"/>
    <mergeCell ref="D29:F32"/>
    <mergeCell ref="G29:I32"/>
    <mergeCell ref="J29:K32"/>
    <mergeCell ref="J20:K21"/>
    <mergeCell ref="B15:K17"/>
    <mergeCell ref="B18:K18"/>
    <mergeCell ref="B19:C19"/>
    <mergeCell ref="B10:F11"/>
    <mergeCell ref="G10:K11"/>
    <mergeCell ref="B12:F12"/>
    <mergeCell ref="G12:K12"/>
    <mergeCell ref="B13:F14"/>
    <mergeCell ref="G13:K14"/>
    <mergeCell ref="F19:G19"/>
    <mergeCell ref="F20:G21"/>
    <mergeCell ref="D19:E21"/>
    <mergeCell ref="H19:I21"/>
    <mergeCell ref="B20:C21"/>
    <mergeCell ref="J19:K19"/>
    <mergeCell ref="B6:F6"/>
    <mergeCell ref="G6:K6"/>
    <mergeCell ref="B7:F8"/>
    <mergeCell ref="G7:K8"/>
    <mergeCell ref="B9:F9"/>
    <mergeCell ref="G9:K9"/>
    <mergeCell ref="B1:K2"/>
    <mergeCell ref="B3:F3"/>
    <mergeCell ref="B4:F5"/>
    <mergeCell ref="G4:I5"/>
    <mergeCell ref="J4:K5"/>
    <mergeCell ref="G3:I3"/>
    <mergeCell ref="J3:K3"/>
  </mergeCells>
  <dataValidations xWindow="332" yWindow="874" count="8">
    <dataValidation allowBlank="1" showInputMessage="1" showErrorMessage="1" promptTitle="Directions" prompt="Please insert the amount you are requesting from OSSE for this grant funding." sqref="B20:C21 J20:K21 F20"/>
    <dataValidation allowBlank="1" showInputMessage="1" showErrorMessage="1" promptTitle="Name" prompt="Input the name of the person certifying this application." sqref="B29:C32"/>
    <dataValidation allowBlank="1" showInputMessage="1" showErrorMessage="1" promptTitle="Title" prompt="Input the Position Title of the person certifying this application." sqref="D29:F32"/>
    <dataValidation allowBlank="1" showInputMessage="1" showErrorMessage="1" promptTitle="Date" prompt="Input the date the application was certified by signature." sqref="J29:K32"/>
    <dataValidation type="list" allowBlank="1" showInputMessage="1" showErrorMessage="1" promptTitle="Identification" prompt="Please select what type of organization the applicant represents." sqref="G13:K14">
      <formula1>$M$14:$M$15</formula1>
    </dataValidation>
    <dataValidation allowBlank="1" showInputMessage="1" showErrorMessage="1" promptTitle="Name" prompt="Input the name of the person to whom the applicant designates responsibility for the application." sqref="G4"/>
    <dataValidation allowBlank="1" showInputMessage="1" showErrorMessage="1" promptTitle="Title" prompt="Input the Position Title of the person to whom the applicant designates responsibility for the application." sqref="J4"/>
    <dataValidation allowBlank="1" showInputMessage="1" showErrorMessage="1" promptTitle="Alternate Contact" prompt="Please list additional contacts for the grant application. (Optional)." sqref="B13:F14"/>
  </dataValidations>
  <pageMargins left="0.7" right="0.7" top="0.75" bottom="0.75" header="0.3" footer="0.3"/>
  <pageSetup scale="65" orientation="portrait" r:id="rId2"/>
  <headerFooter alignWithMargins="0">
    <oddHeader>&amp;LTab &amp;A: 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79"/>
  <sheetViews>
    <sheetView zoomScale="90" zoomScaleNormal="90" workbookViewId="0">
      <selection activeCell="B33" sqref="B33"/>
    </sheetView>
  </sheetViews>
  <sheetFormatPr defaultColWidth="8.88671875" defaultRowHeight="13.2" x14ac:dyDescent="0.25"/>
  <cols>
    <col min="1" max="1" width="17.44140625" style="130" customWidth="1"/>
    <col min="2" max="2" width="15.6640625" style="130" customWidth="1"/>
    <col min="3" max="3" width="13.88671875" style="130" customWidth="1"/>
    <col min="4" max="10" width="15.6640625" style="130" customWidth="1"/>
    <col min="11" max="32" width="4.6640625" style="130" customWidth="1"/>
    <col min="33" max="33" width="4.6640625" style="130" hidden="1" customWidth="1"/>
    <col min="34" max="51" width="4.6640625" style="130" customWidth="1"/>
    <col min="52" max="16384" width="8.88671875" style="130"/>
  </cols>
  <sheetData>
    <row r="1" spans="1:33" x14ac:dyDescent="0.25">
      <c r="A1" s="922" t="s">
        <v>256</v>
      </c>
      <c r="B1" s="906"/>
      <c r="C1" s="906"/>
      <c r="D1" s="906"/>
      <c r="E1" s="906"/>
      <c r="F1" s="906"/>
      <c r="G1" s="906"/>
      <c r="H1" s="906"/>
      <c r="I1" s="906"/>
      <c r="J1" s="923"/>
    </row>
    <row r="2" spans="1:33" x14ac:dyDescent="0.25">
      <c r="A2" s="924"/>
      <c r="B2" s="925"/>
      <c r="C2" s="925"/>
      <c r="D2" s="925"/>
      <c r="E2" s="925"/>
      <c r="F2" s="925"/>
      <c r="G2" s="925"/>
      <c r="H2" s="925"/>
      <c r="I2" s="925"/>
      <c r="J2" s="926"/>
    </row>
    <row r="3" spans="1:33" x14ac:dyDescent="0.25">
      <c r="A3" s="927" t="s">
        <v>303</v>
      </c>
      <c r="B3" s="910"/>
      <c r="C3" s="910"/>
      <c r="D3" s="910"/>
      <c r="E3" s="910"/>
      <c r="F3" s="910"/>
      <c r="G3" s="910"/>
      <c r="H3" s="910"/>
      <c r="I3" s="910"/>
      <c r="J3" s="928"/>
    </row>
    <row r="4" spans="1:33" x14ac:dyDescent="0.25">
      <c r="A4" s="929"/>
      <c r="B4" s="912"/>
      <c r="C4" s="912"/>
      <c r="D4" s="912"/>
      <c r="E4" s="912"/>
      <c r="F4" s="912"/>
      <c r="G4" s="912"/>
      <c r="H4" s="912"/>
      <c r="I4" s="912"/>
      <c r="J4" s="930"/>
    </row>
    <row r="5" spans="1:33" ht="18.75" customHeight="1" x14ac:dyDescent="0.3">
      <c r="A5" s="171"/>
      <c r="B5" s="172"/>
      <c r="C5" s="173"/>
      <c r="D5" s="936" t="s">
        <v>290</v>
      </c>
      <c r="E5" s="936"/>
      <c r="F5" s="936"/>
      <c r="G5" s="936"/>
      <c r="H5" s="936"/>
      <c r="I5" s="936"/>
      <c r="J5" s="937"/>
    </row>
    <row r="6" spans="1:33" ht="12.75" customHeight="1" x14ac:dyDescent="0.3">
      <c r="A6" s="171"/>
      <c r="B6" s="173"/>
      <c r="C6" s="173"/>
      <c r="D6" s="936"/>
      <c r="E6" s="936"/>
      <c r="F6" s="936"/>
      <c r="G6" s="936"/>
      <c r="H6" s="936"/>
      <c r="I6" s="936"/>
      <c r="J6" s="937"/>
    </row>
    <row r="7" spans="1:33" ht="12.75" customHeight="1" x14ac:dyDescent="0.3">
      <c r="A7" s="171"/>
      <c r="B7" s="173"/>
      <c r="C7" s="173"/>
      <c r="D7" s="173"/>
      <c r="E7" s="173"/>
      <c r="F7" s="173"/>
      <c r="G7" s="173"/>
      <c r="H7" s="173"/>
      <c r="I7" s="173"/>
      <c r="J7" s="174"/>
    </row>
    <row r="8" spans="1:33" ht="13.8" thickBot="1" x14ac:dyDescent="0.3">
      <c r="A8" s="171"/>
      <c r="B8" s="175"/>
      <c r="C8" s="175"/>
      <c r="D8" s="175"/>
      <c r="E8" s="175"/>
      <c r="F8" s="175"/>
      <c r="G8" s="175"/>
      <c r="H8" s="175"/>
      <c r="I8" s="175"/>
      <c r="J8" s="176"/>
      <c r="AG8" s="177" t="s">
        <v>32</v>
      </c>
    </row>
    <row r="9" spans="1:33" ht="13.5" customHeight="1" thickBot="1" x14ac:dyDescent="0.3">
      <c r="A9" s="178" t="s">
        <v>91</v>
      </c>
      <c r="B9" s="132"/>
      <c r="C9" s="179"/>
      <c r="D9" s="915" t="s">
        <v>301</v>
      </c>
      <c r="E9" s="915"/>
      <c r="F9" s="915"/>
      <c r="G9" s="915"/>
      <c r="H9" s="915"/>
      <c r="I9" s="915"/>
      <c r="J9" s="931"/>
      <c r="AG9" s="177"/>
    </row>
    <row r="10" spans="1:33" x14ac:dyDescent="0.25">
      <c r="A10" s="180"/>
      <c r="B10" s="133"/>
      <c r="C10" s="179"/>
      <c r="D10" s="915"/>
      <c r="E10" s="915"/>
      <c r="F10" s="915"/>
      <c r="G10" s="915"/>
      <c r="H10" s="915"/>
      <c r="I10" s="915"/>
      <c r="J10" s="931"/>
    </row>
    <row r="11" spans="1:33" ht="12.75" hidden="1" customHeight="1" x14ac:dyDescent="0.25">
      <c r="A11" s="178"/>
      <c r="B11" s="181"/>
      <c r="C11" s="179"/>
      <c r="D11" s="915"/>
      <c r="E11" s="915"/>
      <c r="F11" s="915"/>
      <c r="G11" s="915"/>
      <c r="H11" s="915"/>
      <c r="I11" s="915"/>
      <c r="J11" s="931"/>
    </row>
    <row r="12" spans="1:33" ht="12.75" customHeight="1" thickBot="1" x14ac:dyDescent="0.3">
      <c r="A12" s="178"/>
      <c r="B12" s="133"/>
      <c r="C12" s="179"/>
      <c r="D12" s="179"/>
      <c r="E12" s="179"/>
      <c r="F12" s="179"/>
      <c r="G12" s="179"/>
      <c r="H12" s="179"/>
      <c r="I12" s="179"/>
      <c r="J12" s="182"/>
    </row>
    <row r="13" spans="1:33" ht="13.5" customHeight="1" thickBot="1" x14ac:dyDescent="0.3">
      <c r="A13" s="178" t="s">
        <v>92</v>
      </c>
      <c r="B13" s="183"/>
      <c r="C13" s="179"/>
      <c r="D13" s="915" t="s">
        <v>291</v>
      </c>
      <c r="E13" s="915"/>
      <c r="F13" s="915"/>
      <c r="G13" s="915"/>
      <c r="H13" s="915"/>
      <c r="I13" s="915"/>
      <c r="J13" s="931"/>
    </row>
    <row r="14" spans="1:33" x14ac:dyDescent="0.25">
      <c r="A14" s="178"/>
      <c r="B14" s="184"/>
      <c r="C14" s="179"/>
      <c r="D14" s="915"/>
      <c r="E14" s="915"/>
      <c r="F14" s="915"/>
      <c r="G14" s="915"/>
      <c r="H14" s="915"/>
      <c r="I14" s="915"/>
      <c r="J14" s="931"/>
    </row>
    <row r="15" spans="1:33" ht="13.8" thickBot="1" x14ac:dyDescent="0.3">
      <c r="A15" s="178"/>
      <c r="B15" s="136"/>
      <c r="C15" s="179"/>
      <c r="D15" s="185"/>
      <c r="E15" s="185"/>
      <c r="F15" s="185"/>
      <c r="G15" s="185"/>
      <c r="H15" s="185"/>
      <c r="I15" s="185"/>
      <c r="J15" s="186"/>
    </row>
    <row r="16" spans="1:33" ht="13.8" thickBot="1" x14ac:dyDescent="0.3">
      <c r="A16" s="178" t="s">
        <v>94</v>
      </c>
      <c r="B16" s="132"/>
      <c r="C16" s="179"/>
      <c r="D16" s="938" t="s">
        <v>481</v>
      </c>
      <c r="E16" s="938"/>
      <c r="F16" s="938"/>
      <c r="G16" s="938"/>
      <c r="H16" s="938"/>
      <c r="I16" s="938"/>
      <c r="J16" s="939"/>
    </row>
    <row r="17" spans="1:10" ht="24" customHeight="1" thickBot="1" x14ac:dyDescent="0.3">
      <c r="A17" s="178"/>
      <c r="B17" s="133"/>
      <c r="C17" s="179"/>
      <c r="D17" s="938"/>
      <c r="E17" s="938"/>
      <c r="F17" s="938"/>
      <c r="G17" s="938"/>
      <c r="H17" s="938"/>
      <c r="I17" s="938"/>
      <c r="J17" s="939"/>
    </row>
    <row r="18" spans="1:10" ht="13.8" hidden="1" thickBot="1" x14ac:dyDescent="0.3">
      <c r="A18" s="178"/>
      <c r="B18" s="133"/>
      <c r="C18" s="179"/>
      <c r="D18" s="187"/>
      <c r="E18" s="179"/>
      <c r="F18" s="179"/>
      <c r="G18" s="179"/>
      <c r="H18" s="179"/>
      <c r="I18" s="179"/>
      <c r="J18" s="182"/>
    </row>
    <row r="19" spans="1:10" ht="13.5" customHeight="1" thickBot="1" x14ac:dyDescent="0.3">
      <c r="A19" s="178" t="s">
        <v>93</v>
      </c>
      <c r="B19" s="132"/>
      <c r="C19" s="179"/>
      <c r="D19" s="938" t="s">
        <v>306</v>
      </c>
      <c r="E19" s="938"/>
      <c r="F19" s="938"/>
      <c r="G19" s="938"/>
      <c r="H19" s="938"/>
      <c r="I19" s="938"/>
      <c r="J19" s="939"/>
    </row>
    <row r="20" spans="1:10" ht="28.5" customHeight="1" thickBot="1" x14ac:dyDescent="0.3">
      <c r="A20" s="178"/>
      <c r="B20" s="133"/>
      <c r="C20" s="179"/>
      <c r="D20" s="938"/>
      <c r="E20" s="938"/>
      <c r="F20" s="938"/>
      <c r="G20" s="938"/>
      <c r="H20" s="938"/>
      <c r="I20" s="938"/>
      <c r="J20" s="939"/>
    </row>
    <row r="21" spans="1:10" ht="13.8" thickBot="1" x14ac:dyDescent="0.3">
      <c r="A21" s="178" t="s">
        <v>95</v>
      </c>
      <c r="B21" s="132"/>
      <c r="C21" s="179"/>
      <c r="D21" s="915" t="s">
        <v>307</v>
      </c>
      <c r="E21" s="915"/>
      <c r="F21" s="915"/>
      <c r="G21" s="915"/>
      <c r="H21" s="915"/>
      <c r="I21" s="915"/>
      <c r="J21" s="931"/>
    </row>
    <row r="22" spans="1:10" x14ac:dyDescent="0.25">
      <c r="A22" s="178"/>
      <c r="B22" s="181"/>
      <c r="C22" s="179"/>
      <c r="D22" s="915"/>
      <c r="E22" s="915"/>
      <c r="F22" s="915"/>
      <c r="G22" s="915"/>
      <c r="H22" s="915"/>
      <c r="I22" s="915"/>
      <c r="J22" s="931"/>
    </row>
    <row r="23" spans="1:10" ht="13.8" hidden="1" thickBot="1" x14ac:dyDescent="0.3">
      <c r="A23" s="178"/>
      <c r="B23" s="133"/>
      <c r="C23" s="179"/>
      <c r="D23" s="179"/>
      <c r="E23" s="179"/>
      <c r="F23" s="179"/>
      <c r="G23" s="179"/>
      <c r="H23" s="179"/>
      <c r="I23" s="179"/>
      <c r="J23" s="182"/>
    </row>
    <row r="24" spans="1:10" ht="13.8" hidden="1" thickBot="1" x14ac:dyDescent="0.3">
      <c r="A24" s="178" t="s">
        <v>98</v>
      </c>
      <c r="B24" s="132"/>
      <c r="C24" s="179"/>
      <c r="D24" s="932"/>
      <c r="E24" s="932"/>
      <c r="F24" s="932"/>
      <c r="G24" s="932"/>
      <c r="H24" s="932"/>
      <c r="I24" s="932"/>
      <c r="J24" s="933"/>
    </row>
    <row r="25" spans="1:10" hidden="1" x14ac:dyDescent="0.25">
      <c r="A25" s="178"/>
      <c r="B25" s="181"/>
      <c r="C25" s="179"/>
      <c r="D25" s="932"/>
      <c r="E25" s="932"/>
      <c r="F25" s="932"/>
      <c r="G25" s="932"/>
      <c r="H25" s="932"/>
      <c r="I25" s="932"/>
      <c r="J25" s="933"/>
    </row>
    <row r="26" spans="1:10" ht="13.8" thickBot="1" x14ac:dyDescent="0.3">
      <c r="A26" s="178"/>
      <c r="B26" s="133"/>
      <c r="C26" s="179"/>
      <c r="D26" s="138"/>
      <c r="E26" s="138"/>
      <c r="F26" s="138"/>
      <c r="G26" s="138"/>
      <c r="H26" s="138"/>
      <c r="I26" s="138"/>
      <c r="J26" s="188"/>
    </row>
    <row r="27" spans="1:10" ht="13.8" thickBot="1" x14ac:dyDescent="0.3">
      <c r="A27" s="178" t="s">
        <v>96</v>
      </c>
      <c r="B27" s="132"/>
      <c r="C27" s="179"/>
      <c r="D27" s="915" t="s">
        <v>297</v>
      </c>
      <c r="E27" s="915"/>
      <c r="F27" s="915"/>
      <c r="G27" s="915"/>
      <c r="H27" s="915"/>
      <c r="I27" s="915"/>
      <c r="J27" s="931"/>
    </row>
    <row r="28" spans="1:10" x14ac:dyDescent="0.25">
      <c r="A28" s="178"/>
      <c r="B28" s="181"/>
      <c r="C28" s="179"/>
      <c r="D28" s="915"/>
      <c r="E28" s="915"/>
      <c r="F28" s="915"/>
      <c r="G28" s="915"/>
      <c r="H28" s="915"/>
      <c r="I28" s="915"/>
      <c r="J28" s="931"/>
    </row>
    <row r="29" spans="1:10" ht="13.8" thickBot="1" x14ac:dyDescent="0.3">
      <c r="A29" s="178"/>
      <c r="B29" s="133"/>
      <c r="C29" s="179"/>
      <c r="D29" s="138"/>
      <c r="E29" s="138"/>
      <c r="F29" s="138"/>
      <c r="G29" s="138"/>
      <c r="H29" s="138"/>
      <c r="I29" s="138"/>
      <c r="J29" s="188"/>
    </row>
    <row r="30" spans="1:10" ht="13.5" customHeight="1" thickBot="1" x14ac:dyDescent="0.3">
      <c r="A30" s="178" t="s">
        <v>97</v>
      </c>
      <c r="B30" s="132"/>
      <c r="C30" s="179"/>
      <c r="D30" s="938" t="s">
        <v>298</v>
      </c>
      <c r="E30" s="938"/>
      <c r="F30" s="938"/>
      <c r="G30" s="938"/>
      <c r="H30" s="938"/>
      <c r="I30" s="938"/>
      <c r="J30" s="939"/>
    </row>
    <row r="31" spans="1:10" ht="17.399999999999999" customHeight="1" x14ac:dyDescent="0.25">
      <c r="A31" s="178"/>
      <c r="B31" s="138"/>
      <c r="C31" s="179"/>
      <c r="D31" s="938"/>
      <c r="E31" s="938"/>
      <c r="F31" s="938"/>
      <c r="G31" s="938"/>
      <c r="H31" s="938"/>
      <c r="I31" s="938"/>
      <c r="J31" s="939"/>
    </row>
    <row r="32" spans="1:10" ht="10.95" customHeight="1" thickBot="1" x14ac:dyDescent="0.3">
      <c r="A32" s="178"/>
      <c r="B32" s="138"/>
      <c r="C32" s="179"/>
      <c r="D32" s="189"/>
      <c r="E32" s="189"/>
      <c r="F32" s="189"/>
      <c r="G32" s="189"/>
      <c r="H32" s="189"/>
      <c r="I32" s="189"/>
      <c r="J32" s="190"/>
    </row>
    <row r="33" spans="1:10" ht="13.8" thickBot="1" x14ac:dyDescent="0.3">
      <c r="A33" s="178" t="s">
        <v>98</v>
      </c>
      <c r="B33" s="132"/>
      <c r="C33" s="179"/>
      <c r="D33" s="915" t="s">
        <v>299</v>
      </c>
      <c r="E33" s="915"/>
      <c r="F33" s="915"/>
      <c r="G33" s="915"/>
      <c r="H33" s="915"/>
      <c r="I33" s="915"/>
      <c r="J33" s="931"/>
    </row>
    <row r="34" spans="1:10" x14ac:dyDescent="0.25">
      <c r="A34" s="178"/>
      <c r="B34" s="181"/>
      <c r="C34" s="179"/>
      <c r="D34" s="915"/>
      <c r="E34" s="915"/>
      <c r="F34" s="915"/>
      <c r="G34" s="915"/>
      <c r="H34" s="915"/>
      <c r="I34" s="915"/>
      <c r="J34" s="931"/>
    </row>
    <row r="35" spans="1:10" ht="13.8" thickBot="1" x14ac:dyDescent="0.3">
      <c r="A35" s="178"/>
      <c r="B35" s="181"/>
      <c r="C35" s="179"/>
      <c r="D35" s="138"/>
      <c r="E35" s="138"/>
      <c r="F35" s="138"/>
      <c r="G35" s="138"/>
      <c r="H35" s="138"/>
      <c r="I35" s="138"/>
      <c r="J35" s="188"/>
    </row>
    <row r="36" spans="1:10" ht="13.8" thickBot="1" x14ac:dyDescent="0.3">
      <c r="A36" s="191" t="s">
        <v>99</v>
      </c>
      <c r="B36" s="192"/>
      <c r="C36" s="193"/>
      <c r="D36" s="934" t="s">
        <v>300</v>
      </c>
      <c r="E36" s="934"/>
      <c r="F36" s="934"/>
      <c r="G36" s="934"/>
      <c r="H36" s="934"/>
      <c r="I36" s="934"/>
      <c r="J36" s="935"/>
    </row>
    <row r="37" spans="1:10" x14ac:dyDescent="0.25">
      <c r="A37" s="191"/>
      <c r="B37" s="181"/>
      <c r="C37" s="193"/>
      <c r="D37" s="934"/>
      <c r="E37" s="934"/>
      <c r="F37" s="934"/>
      <c r="G37" s="934"/>
      <c r="H37" s="934"/>
      <c r="I37" s="934"/>
      <c r="J37" s="935"/>
    </row>
    <row r="38" spans="1:10" x14ac:dyDescent="0.25">
      <c r="A38" s="191"/>
      <c r="B38" s="193"/>
      <c r="C38" s="193"/>
      <c r="D38" s="934"/>
      <c r="E38" s="934"/>
      <c r="F38" s="934"/>
      <c r="G38" s="934"/>
      <c r="H38" s="934"/>
      <c r="I38" s="934"/>
      <c r="J38" s="935"/>
    </row>
    <row r="39" spans="1:10" ht="13.8" thickBot="1" x14ac:dyDescent="0.3">
      <c r="A39" s="191"/>
      <c r="B39" s="194"/>
      <c r="C39" s="193"/>
      <c r="D39" s="193"/>
      <c r="E39" s="193"/>
      <c r="F39" s="193"/>
      <c r="G39" s="193"/>
      <c r="H39" s="193"/>
      <c r="I39" s="193"/>
      <c r="J39" s="195"/>
    </row>
    <row r="40" spans="1:10" ht="13.5" customHeight="1" thickBot="1" x14ac:dyDescent="0.3">
      <c r="A40" s="191" t="s">
        <v>11</v>
      </c>
      <c r="B40" s="192"/>
      <c r="C40" s="193"/>
      <c r="D40" s="934" t="s">
        <v>308</v>
      </c>
      <c r="E40" s="934"/>
      <c r="F40" s="934"/>
      <c r="G40" s="934"/>
      <c r="H40" s="934"/>
      <c r="I40" s="934"/>
      <c r="J40" s="935"/>
    </row>
    <row r="41" spans="1:10" x14ac:dyDescent="0.25">
      <c r="A41" s="191"/>
      <c r="B41" s="196"/>
      <c r="C41" s="193"/>
      <c r="D41" s="934"/>
      <c r="E41" s="934"/>
      <c r="F41" s="934"/>
      <c r="G41" s="934"/>
      <c r="H41" s="934"/>
      <c r="I41" s="934"/>
      <c r="J41" s="935"/>
    </row>
    <row r="42" spans="1:10" x14ac:dyDescent="0.25">
      <c r="A42" s="191"/>
      <c r="B42" s="196"/>
      <c r="C42" s="193"/>
      <c r="D42" s="934"/>
      <c r="E42" s="934"/>
      <c r="F42" s="934"/>
      <c r="G42" s="934"/>
      <c r="H42" s="934"/>
      <c r="I42" s="934"/>
      <c r="J42" s="935"/>
    </row>
    <row r="43" spans="1:10" ht="13.8" thickBot="1" x14ac:dyDescent="0.3">
      <c r="A43" s="191"/>
      <c r="B43" s="194"/>
      <c r="C43" s="193"/>
      <c r="D43" s="193"/>
      <c r="E43" s="193"/>
      <c r="F43" s="193"/>
      <c r="G43" s="193"/>
      <c r="H43" s="193"/>
      <c r="I43" s="193"/>
      <c r="J43" s="195"/>
    </row>
    <row r="44" spans="1:10" ht="13.5" customHeight="1" thickBot="1" x14ac:dyDescent="0.3">
      <c r="A44" s="191" t="s">
        <v>12</v>
      </c>
      <c r="B44" s="192"/>
      <c r="C44" s="193"/>
      <c r="D44" s="934" t="s">
        <v>294</v>
      </c>
      <c r="E44" s="934"/>
      <c r="F44" s="934"/>
      <c r="G44" s="934"/>
      <c r="H44" s="934"/>
      <c r="I44" s="934"/>
      <c r="J44" s="935"/>
    </row>
    <row r="45" spans="1:10" ht="12.75" customHeight="1" x14ac:dyDescent="0.25">
      <c r="A45" s="191"/>
      <c r="B45" s="196"/>
      <c r="C45" s="193"/>
      <c r="D45" s="934"/>
      <c r="E45" s="934"/>
      <c r="F45" s="934"/>
      <c r="G45" s="934"/>
      <c r="H45" s="934"/>
      <c r="I45" s="934"/>
      <c r="J45" s="935"/>
    </row>
    <row r="46" spans="1:10" ht="13.8" thickBot="1" x14ac:dyDescent="0.3">
      <c r="A46" s="191"/>
      <c r="B46" s="194"/>
      <c r="C46" s="193"/>
      <c r="D46" s="193"/>
      <c r="E46" s="193"/>
      <c r="F46" s="193"/>
      <c r="G46" s="193"/>
      <c r="H46" s="193"/>
      <c r="I46" s="193"/>
      <c r="J46" s="195"/>
    </row>
    <row r="47" spans="1:10" ht="13.5" customHeight="1" thickBot="1" x14ac:dyDescent="0.3">
      <c r="A47" s="191" t="s">
        <v>66</v>
      </c>
      <c r="B47" s="192"/>
      <c r="C47" s="193"/>
      <c r="D47" s="934" t="s">
        <v>293</v>
      </c>
      <c r="E47" s="934"/>
      <c r="F47" s="934"/>
      <c r="G47" s="934"/>
      <c r="H47" s="934"/>
      <c r="I47" s="934"/>
      <c r="J47" s="935"/>
    </row>
    <row r="48" spans="1:10" ht="12.75" customHeight="1" x14ac:dyDescent="0.25">
      <c r="A48" s="191"/>
      <c r="B48" s="196"/>
      <c r="C48" s="193"/>
      <c r="D48" s="934"/>
      <c r="E48" s="934"/>
      <c r="F48" s="934"/>
      <c r="G48" s="934"/>
      <c r="H48" s="934"/>
      <c r="I48" s="934"/>
      <c r="J48" s="935"/>
    </row>
    <row r="49" spans="1:11" ht="12.75" customHeight="1" x14ac:dyDescent="0.25">
      <c r="A49" s="191"/>
      <c r="B49" s="196"/>
      <c r="C49" s="193"/>
      <c r="D49" s="934"/>
      <c r="E49" s="934"/>
      <c r="F49" s="934"/>
      <c r="G49" s="934"/>
      <c r="H49" s="934"/>
      <c r="I49" s="934"/>
      <c r="J49" s="935"/>
    </row>
    <row r="50" spans="1:11" ht="13.8" thickBot="1" x14ac:dyDescent="0.3">
      <c r="A50" s="191"/>
      <c r="B50" s="194"/>
      <c r="C50" s="193"/>
      <c r="D50" s="193"/>
      <c r="E50" s="193"/>
      <c r="F50" s="193"/>
      <c r="G50" s="193"/>
      <c r="H50" s="193"/>
      <c r="I50" s="193"/>
      <c r="J50" s="195"/>
    </row>
    <row r="51" spans="1:11" ht="13.8" thickBot="1" x14ac:dyDescent="0.3">
      <c r="A51" s="197" t="s">
        <v>67</v>
      </c>
      <c r="B51" s="192"/>
      <c r="C51" s="193"/>
      <c r="D51" s="915" t="s">
        <v>302</v>
      </c>
      <c r="E51" s="915"/>
      <c r="F51" s="915"/>
      <c r="G51" s="915"/>
      <c r="H51" s="915"/>
      <c r="I51" s="915"/>
      <c r="J51" s="915"/>
      <c r="K51" s="198"/>
    </row>
    <row r="52" spans="1:11" x14ac:dyDescent="0.25">
      <c r="A52" s="199"/>
      <c r="B52" s="193"/>
      <c r="C52" s="193"/>
      <c r="D52" s="915"/>
      <c r="E52" s="915"/>
      <c r="F52" s="915"/>
      <c r="G52" s="915"/>
      <c r="H52" s="915"/>
      <c r="I52" s="915"/>
      <c r="J52" s="915"/>
      <c r="K52" s="198"/>
    </row>
    <row r="53" spans="1:11" ht="13.8" thickBot="1" x14ac:dyDescent="0.3">
      <c r="A53" s="199"/>
      <c r="B53" s="193"/>
      <c r="C53" s="193"/>
      <c r="D53" s="138"/>
      <c r="E53" s="138"/>
      <c r="F53" s="138"/>
      <c r="G53" s="138"/>
      <c r="H53" s="138"/>
      <c r="I53" s="138"/>
      <c r="J53" s="138"/>
      <c r="K53" s="198"/>
    </row>
    <row r="54" spans="1:11" ht="13.8" thickBot="1" x14ac:dyDescent="0.3">
      <c r="A54" s="197" t="s">
        <v>68</v>
      </c>
      <c r="B54" s="192"/>
      <c r="C54" s="193"/>
      <c r="D54" s="915" t="s">
        <v>292</v>
      </c>
      <c r="E54" s="915"/>
      <c r="F54" s="915"/>
      <c r="G54" s="915"/>
      <c r="H54" s="915"/>
      <c r="I54" s="915"/>
      <c r="J54" s="915"/>
      <c r="K54" s="198"/>
    </row>
    <row r="55" spans="1:11" ht="13.8" thickBot="1" x14ac:dyDescent="0.3">
      <c r="A55" s="199"/>
      <c r="B55" s="193"/>
      <c r="C55" s="193"/>
      <c r="D55" s="138"/>
      <c r="E55" s="138"/>
      <c r="F55" s="138"/>
      <c r="G55" s="138"/>
      <c r="H55" s="138"/>
      <c r="I55" s="138"/>
      <c r="J55" s="138"/>
      <c r="K55" s="198"/>
    </row>
    <row r="56" spans="1:11" ht="13.8" thickBot="1" x14ac:dyDescent="0.3">
      <c r="A56" s="197" t="s">
        <v>69</v>
      </c>
      <c r="B56" s="192"/>
      <c r="C56" s="193"/>
      <c r="D56" s="914" t="s">
        <v>309</v>
      </c>
      <c r="E56" s="914"/>
      <c r="F56" s="914"/>
      <c r="G56" s="914"/>
      <c r="H56" s="914"/>
      <c r="I56" s="914"/>
      <c r="J56" s="914"/>
      <c r="K56" s="198"/>
    </row>
    <row r="57" spans="1:11" ht="13.8" thickBot="1" x14ac:dyDescent="0.3">
      <c r="A57" s="197"/>
      <c r="B57" s="200"/>
      <c r="C57" s="193"/>
      <c r="D57" s="187"/>
      <c r="E57" s="187"/>
      <c r="F57" s="187"/>
      <c r="G57" s="187"/>
      <c r="H57" s="187"/>
      <c r="I57" s="187"/>
      <c r="J57" s="187"/>
      <c r="K57" s="198"/>
    </row>
    <row r="58" spans="1:11" ht="13.8" thickBot="1" x14ac:dyDescent="0.3">
      <c r="A58" s="197" t="s">
        <v>70</v>
      </c>
      <c r="B58" s="192"/>
      <c r="C58" s="193"/>
      <c r="D58" s="914" t="s">
        <v>310</v>
      </c>
      <c r="E58" s="914"/>
      <c r="F58" s="914"/>
      <c r="G58" s="914"/>
      <c r="H58" s="914"/>
      <c r="I58" s="914"/>
      <c r="J58" s="914"/>
      <c r="K58" s="198"/>
    </row>
    <row r="59" spans="1:11" ht="13.8" thickBot="1" x14ac:dyDescent="0.3">
      <c r="A59" s="197"/>
      <c r="B59" s="201"/>
      <c r="C59" s="193"/>
      <c r="D59" s="187"/>
      <c r="E59" s="187"/>
      <c r="F59" s="187"/>
      <c r="G59" s="187"/>
      <c r="H59" s="187"/>
      <c r="I59" s="187"/>
      <c r="J59" s="202"/>
      <c r="K59" s="203"/>
    </row>
    <row r="60" spans="1:11" ht="13.8" thickBot="1" x14ac:dyDescent="0.3">
      <c r="A60" s="197" t="s">
        <v>281</v>
      </c>
      <c r="B60" s="192"/>
      <c r="C60" s="193"/>
      <c r="D60" s="920" t="s">
        <v>482</v>
      </c>
      <c r="E60" s="920"/>
      <c r="F60" s="920"/>
      <c r="G60" s="920"/>
      <c r="H60" s="920"/>
      <c r="I60" s="920"/>
      <c r="J60" s="921"/>
      <c r="K60" s="203"/>
    </row>
    <row r="61" spans="1:11" x14ac:dyDescent="0.25">
      <c r="A61" s="197"/>
      <c r="B61" s="200"/>
      <c r="C61" s="193"/>
      <c r="D61" s="920"/>
      <c r="E61" s="920"/>
      <c r="F61" s="920"/>
      <c r="G61" s="920"/>
      <c r="H61" s="920"/>
      <c r="I61" s="920"/>
      <c r="J61" s="921"/>
      <c r="K61" s="203"/>
    </row>
    <row r="62" spans="1:11" ht="13.8" thickBot="1" x14ac:dyDescent="0.3">
      <c r="A62" s="197"/>
      <c r="B62" s="201"/>
      <c r="C62" s="193"/>
      <c r="D62" s="187"/>
      <c r="E62" s="187"/>
      <c r="F62" s="187"/>
      <c r="G62" s="187"/>
      <c r="H62" s="187"/>
      <c r="I62" s="187"/>
      <c r="J62" s="202"/>
      <c r="K62" s="203"/>
    </row>
    <row r="63" spans="1:11" ht="13.8" thickBot="1" x14ac:dyDescent="0.3">
      <c r="A63" s="191" t="s">
        <v>282</v>
      </c>
      <c r="B63" s="192"/>
      <c r="C63" s="193"/>
      <c r="D63" s="918" t="s">
        <v>441</v>
      </c>
      <c r="E63" s="918"/>
      <c r="F63" s="918"/>
      <c r="G63" s="918"/>
      <c r="H63" s="918"/>
      <c r="I63" s="918"/>
      <c r="J63" s="919"/>
    </row>
    <row r="64" spans="1:11" ht="13.8" thickBot="1" x14ac:dyDescent="0.3">
      <c r="A64" s="204"/>
      <c r="B64" s="193"/>
      <c r="C64" s="193"/>
      <c r="D64" s="205"/>
      <c r="E64" s="205"/>
      <c r="F64" s="205"/>
      <c r="G64" s="205"/>
      <c r="H64" s="205"/>
      <c r="I64" s="205"/>
      <c r="J64" s="206"/>
    </row>
    <row r="65" spans="1:10" ht="15" customHeight="1" thickBot="1" x14ac:dyDescent="0.3">
      <c r="A65" s="191" t="s">
        <v>341</v>
      </c>
      <c r="B65" s="192"/>
      <c r="C65" s="193"/>
      <c r="D65" s="918" t="s">
        <v>483</v>
      </c>
      <c r="E65" s="918"/>
      <c r="F65" s="918"/>
      <c r="G65" s="918"/>
      <c r="H65" s="918"/>
      <c r="I65" s="918"/>
      <c r="J65" s="919"/>
    </row>
    <row r="66" spans="1:10" x14ac:dyDescent="0.25">
      <c r="A66" s="204"/>
      <c r="B66" s="193"/>
      <c r="C66" s="193"/>
      <c r="D66" s="918"/>
      <c r="E66" s="918"/>
      <c r="F66" s="918"/>
      <c r="G66" s="918"/>
      <c r="H66" s="918"/>
      <c r="I66" s="918"/>
      <c r="J66" s="919"/>
    </row>
    <row r="67" spans="1:10" ht="27" customHeight="1" x14ac:dyDescent="0.25">
      <c r="A67" s="204"/>
      <c r="B67" s="193"/>
      <c r="C67" s="193"/>
      <c r="D67" s="918"/>
      <c r="E67" s="918"/>
      <c r="F67" s="918"/>
      <c r="G67" s="918"/>
      <c r="H67" s="918"/>
      <c r="I67" s="918"/>
      <c r="J67" s="919"/>
    </row>
    <row r="68" spans="1:10" x14ac:dyDescent="0.25">
      <c r="A68" s="207"/>
      <c r="B68" s="208"/>
      <c r="C68" s="208"/>
      <c r="D68" s="916"/>
      <c r="E68" s="916"/>
      <c r="F68" s="916"/>
      <c r="G68" s="916"/>
      <c r="H68" s="916"/>
      <c r="I68" s="916"/>
      <c r="J68" s="917"/>
    </row>
    <row r="69" spans="1:10" x14ac:dyDescent="0.25">
      <c r="A69" s="209"/>
    </row>
    <row r="71" spans="1:10" x14ac:dyDescent="0.25">
      <c r="D71" s="138"/>
      <c r="E71" s="138"/>
      <c r="F71" s="138"/>
      <c r="G71" s="138"/>
      <c r="H71" s="138"/>
      <c r="I71" s="138"/>
      <c r="J71" s="138"/>
    </row>
    <row r="72" spans="1:10" x14ac:dyDescent="0.25">
      <c r="D72" s="138"/>
      <c r="E72" s="138"/>
      <c r="F72" s="138"/>
      <c r="G72" s="138"/>
      <c r="H72" s="138"/>
      <c r="I72" s="138"/>
      <c r="J72" s="138"/>
    </row>
    <row r="76" spans="1:10" x14ac:dyDescent="0.25">
      <c r="A76" s="209"/>
    </row>
    <row r="78" spans="1:10" x14ac:dyDescent="0.25">
      <c r="A78" s="210"/>
    </row>
    <row r="79" spans="1:10" x14ac:dyDescent="0.25">
      <c r="A79" s="211"/>
      <c r="D79" s="212"/>
      <c r="E79" s="212"/>
      <c r="F79" s="212"/>
      <c r="G79" s="212"/>
      <c r="H79" s="212"/>
    </row>
  </sheetData>
  <sheetProtection password="97E3" sheet="1" objects="1" scenarios="1"/>
  <customSheetViews>
    <customSheetView guid="{88F0142F-8040-40EE-BB31-7FBDC567046B}" fitToPage="1" hiddenRows="1" hiddenColumns="1">
      <selection activeCell="T73" sqref="T73"/>
      <pageMargins left="0.75" right="0.75" top="1" bottom="1" header="0.5" footer="0.5"/>
      <headerFooter alignWithMargins="0">
        <oddHeader>&amp;LTab &amp;A: Page &amp;P of &amp;N</oddHeader>
      </headerFooter>
    </customSheetView>
    <customSheetView guid="{FEFC15B1-F17C-4CB7-A213-355BB844919A}" scale="110" fitToPage="1" hiddenRows="1" hiddenColumns="1">
      <selection activeCell="L62" sqref="L62"/>
      <pageMargins left="0.75" right="0.75" top="1" bottom="1" header="0.5" footer="0.5"/>
      <headerFooter alignWithMargins="0">
        <oddHeader>&amp;LTab &amp;A: Page &amp;P of &amp;N</oddHeader>
      </headerFooter>
    </customSheetView>
  </customSheetViews>
  <mergeCells count="25">
    <mergeCell ref="D44:J45"/>
    <mergeCell ref="D51:J52"/>
    <mergeCell ref="D5:J6"/>
    <mergeCell ref="D36:J38"/>
    <mergeCell ref="D40:J42"/>
    <mergeCell ref="D47:J49"/>
    <mergeCell ref="D33:J34"/>
    <mergeCell ref="D16:J17"/>
    <mergeCell ref="D19:J20"/>
    <mergeCell ref="D30:J31"/>
    <mergeCell ref="D9:J10"/>
    <mergeCell ref="A1:J2"/>
    <mergeCell ref="A3:J4"/>
    <mergeCell ref="D21:J22"/>
    <mergeCell ref="D27:J28"/>
    <mergeCell ref="D24:J25"/>
    <mergeCell ref="D11:J11"/>
    <mergeCell ref="D13:J14"/>
    <mergeCell ref="D58:J58"/>
    <mergeCell ref="D54:J54"/>
    <mergeCell ref="D68:J68"/>
    <mergeCell ref="D56:J56"/>
    <mergeCell ref="D63:J63"/>
    <mergeCell ref="D60:J61"/>
    <mergeCell ref="D65:J67"/>
  </mergeCells>
  <phoneticPr fontId="31" type="noConversion"/>
  <dataValidations count="1">
    <dataValidation type="list" allowBlank="1" showInputMessage="1" showErrorMessage="1" sqref="B30 B54 B9 B24 B36 B40 B51 B33 B16 B13 B44 B47 B19 B21 B27 B56:B63 B65">
      <formula1>$AG$8:$AG$9</formula1>
    </dataValidation>
  </dataValidations>
  <pageMargins left="0.75" right="0.75" top="1" bottom="1" header="0.5" footer="0.5"/>
  <pageSetup orientation="portrait" r:id="rId1"/>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00D5"/>
    <pageSetUpPr fitToPage="1"/>
  </sheetPr>
  <dimension ref="A1:J90"/>
  <sheetViews>
    <sheetView zoomScale="90" zoomScaleNormal="90" workbookViewId="0">
      <selection sqref="A1:I2"/>
    </sheetView>
  </sheetViews>
  <sheetFormatPr defaultColWidth="8.88671875" defaultRowHeight="13.2" x14ac:dyDescent="0.25"/>
  <cols>
    <col min="1" max="10" width="15.6640625" style="118" customWidth="1"/>
    <col min="11" max="16384" width="8.88671875" style="118"/>
  </cols>
  <sheetData>
    <row r="1" spans="1:10" x14ac:dyDescent="0.25">
      <c r="A1" s="955" t="s">
        <v>43</v>
      </c>
      <c r="B1" s="955"/>
      <c r="C1" s="955"/>
      <c r="D1" s="955"/>
      <c r="E1" s="955"/>
      <c r="F1" s="955"/>
      <c r="G1" s="955"/>
      <c r="H1" s="955"/>
      <c r="I1" s="955"/>
      <c r="J1" s="170"/>
    </row>
    <row r="2" spans="1:10" x14ac:dyDescent="0.25">
      <c r="A2" s="955"/>
      <c r="B2" s="955"/>
      <c r="C2" s="955"/>
      <c r="D2" s="955"/>
      <c r="E2" s="955"/>
      <c r="F2" s="955"/>
      <c r="G2" s="955"/>
      <c r="H2" s="955"/>
      <c r="I2" s="955"/>
      <c r="J2" s="170"/>
    </row>
    <row r="3" spans="1:10" x14ac:dyDescent="0.25">
      <c r="A3" s="956" t="s">
        <v>484</v>
      </c>
      <c r="B3" s="956"/>
      <c r="C3" s="956"/>
      <c r="D3" s="956"/>
      <c r="E3" s="956"/>
      <c r="F3" s="956"/>
      <c r="G3" s="956"/>
      <c r="H3" s="956"/>
      <c r="I3" s="956"/>
      <c r="J3" s="170"/>
    </row>
    <row r="4" spans="1:10" x14ac:dyDescent="0.25">
      <c r="A4" s="956"/>
      <c r="B4" s="956"/>
      <c r="C4" s="956"/>
      <c r="D4" s="956"/>
      <c r="E4" s="956"/>
      <c r="F4" s="956"/>
      <c r="G4" s="956"/>
      <c r="H4" s="956"/>
      <c r="I4" s="956"/>
      <c r="J4" s="170"/>
    </row>
    <row r="5" spans="1:10" x14ac:dyDescent="0.25">
      <c r="A5" s="956"/>
      <c r="B5" s="956"/>
      <c r="C5" s="956"/>
      <c r="D5" s="956"/>
      <c r="E5" s="956"/>
      <c r="F5" s="956"/>
      <c r="G5" s="956"/>
      <c r="H5" s="956"/>
      <c r="I5" s="956"/>
      <c r="J5" s="170"/>
    </row>
    <row r="6" spans="1:10" x14ac:dyDescent="0.25">
      <c r="A6" s="956"/>
      <c r="B6" s="956"/>
      <c r="C6" s="956"/>
      <c r="D6" s="956"/>
      <c r="E6" s="956"/>
      <c r="F6" s="956"/>
      <c r="G6" s="956"/>
      <c r="H6" s="956"/>
      <c r="I6" s="956"/>
      <c r="J6" s="170"/>
    </row>
    <row r="7" spans="1:10" x14ac:dyDescent="0.25">
      <c r="A7" s="956"/>
      <c r="B7" s="956"/>
      <c r="C7" s="956"/>
      <c r="D7" s="956"/>
      <c r="E7" s="956"/>
      <c r="F7" s="956"/>
      <c r="G7" s="956"/>
      <c r="H7" s="956"/>
      <c r="I7" s="956"/>
      <c r="J7" s="170"/>
    </row>
    <row r="8" spans="1:10" x14ac:dyDescent="0.25">
      <c r="A8" s="956"/>
      <c r="B8" s="956"/>
      <c r="C8" s="956"/>
      <c r="D8" s="956"/>
      <c r="E8" s="956"/>
      <c r="F8" s="956"/>
      <c r="G8" s="956"/>
      <c r="H8" s="956"/>
      <c r="I8" s="956"/>
      <c r="J8" s="170"/>
    </row>
    <row r="9" spans="1:10" x14ac:dyDescent="0.25">
      <c r="A9" s="962" t="s">
        <v>33</v>
      </c>
      <c r="B9" s="963"/>
      <c r="C9" s="964"/>
      <c r="D9" s="957" t="s">
        <v>0</v>
      </c>
      <c r="E9" s="957"/>
      <c r="F9" s="957"/>
      <c r="G9" s="957"/>
      <c r="H9" s="957"/>
      <c r="I9" s="957"/>
      <c r="J9" s="170"/>
    </row>
    <row r="10" spans="1:10" x14ac:dyDescent="0.25">
      <c r="A10" s="965"/>
      <c r="B10" s="966"/>
      <c r="C10" s="967"/>
      <c r="D10" s="957"/>
      <c r="E10" s="957"/>
      <c r="F10" s="957"/>
      <c r="G10" s="957"/>
      <c r="H10" s="957"/>
      <c r="I10" s="957"/>
      <c r="J10" s="170"/>
    </row>
    <row r="11" spans="1:10" x14ac:dyDescent="0.25">
      <c r="A11" s="965"/>
      <c r="B11" s="966"/>
      <c r="C11" s="967"/>
      <c r="D11" s="957"/>
      <c r="E11" s="957"/>
      <c r="F11" s="957"/>
      <c r="G11" s="957"/>
      <c r="H11" s="957"/>
      <c r="I11" s="957"/>
      <c r="J11" s="170"/>
    </row>
    <row r="12" spans="1:10" x14ac:dyDescent="0.25">
      <c r="A12" s="965"/>
      <c r="B12" s="966"/>
      <c r="C12" s="967"/>
      <c r="D12" s="957"/>
      <c r="E12" s="957"/>
      <c r="F12" s="957"/>
      <c r="G12" s="957"/>
      <c r="H12" s="957"/>
      <c r="I12" s="957"/>
      <c r="J12" s="170"/>
    </row>
    <row r="13" spans="1:10" x14ac:dyDescent="0.25">
      <c r="A13" s="965"/>
      <c r="B13" s="966"/>
      <c r="C13" s="967"/>
      <c r="D13" s="957"/>
      <c r="E13" s="957"/>
      <c r="F13" s="957"/>
      <c r="G13" s="957"/>
      <c r="H13" s="957"/>
      <c r="I13" s="957"/>
      <c r="J13" s="170"/>
    </row>
    <row r="14" spans="1:10" ht="15" customHeight="1" x14ac:dyDescent="0.25">
      <c r="A14" s="965"/>
      <c r="B14" s="966"/>
      <c r="C14" s="967"/>
      <c r="D14" s="958" t="s">
        <v>1</v>
      </c>
      <c r="E14" s="961" t="s">
        <v>2</v>
      </c>
      <c r="F14" s="961" t="s">
        <v>50</v>
      </c>
      <c r="G14" s="961" t="s">
        <v>3</v>
      </c>
      <c r="H14" s="961" t="s">
        <v>4</v>
      </c>
      <c r="I14" s="961" t="s">
        <v>51</v>
      </c>
      <c r="J14" s="170"/>
    </row>
    <row r="15" spans="1:10" ht="15" customHeight="1" x14ac:dyDescent="0.25">
      <c r="A15" s="965"/>
      <c r="B15" s="966"/>
      <c r="C15" s="967"/>
      <c r="D15" s="959"/>
      <c r="E15" s="961"/>
      <c r="F15" s="961"/>
      <c r="G15" s="961"/>
      <c r="H15" s="961"/>
      <c r="I15" s="961"/>
      <c r="J15" s="170"/>
    </row>
    <row r="16" spans="1:10" ht="15" customHeight="1" x14ac:dyDescent="0.25">
      <c r="A16" s="968"/>
      <c r="B16" s="969"/>
      <c r="C16" s="970"/>
      <c r="D16" s="960"/>
      <c r="E16" s="961"/>
      <c r="F16" s="961"/>
      <c r="G16" s="961"/>
      <c r="H16" s="961"/>
      <c r="I16" s="961"/>
      <c r="J16" s="170"/>
    </row>
    <row r="17" spans="1:10" ht="12.75" customHeight="1" x14ac:dyDescent="0.25">
      <c r="A17" s="940" t="s">
        <v>5</v>
      </c>
      <c r="B17" s="941" t="s">
        <v>349</v>
      </c>
      <c r="C17" s="942"/>
      <c r="D17" s="949" t="s">
        <v>6</v>
      </c>
      <c r="E17" s="947" t="s">
        <v>7</v>
      </c>
      <c r="F17" s="947" t="s">
        <v>8</v>
      </c>
      <c r="G17" s="947" t="s">
        <v>35</v>
      </c>
      <c r="H17" s="947" t="s">
        <v>36</v>
      </c>
      <c r="I17" s="947" t="s">
        <v>37</v>
      </c>
      <c r="J17" s="170"/>
    </row>
    <row r="18" spans="1:10" x14ac:dyDescent="0.25">
      <c r="A18" s="940"/>
      <c r="B18" s="943"/>
      <c r="C18" s="944"/>
      <c r="D18" s="950"/>
      <c r="E18" s="947"/>
      <c r="F18" s="947"/>
      <c r="G18" s="947"/>
      <c r="H18" s="947"/>
      <c r="I18" s="947"/>
      <c r="J18" s="170"/>
    </row>
    <row r="19" spans="1:10" x14ac:dyDescent="0.25">
      <c r="A19" s="940"/>
      <c r="B19" s="943"/>
      <c r="C19" s="944"/>
      <c r="D19" s="950"/>
      <c r="E19" s="947"/>
      <c r="F19" s="947"/>
      <c r="G19" s="947"/>
      <c r="H19" s="947"/>
      <c r="I19" s="947"/>
      <c r="J19" s="170"/>
    </row>
    <row r="20" spans="1:10" x14ac:dyDescent="0.25">
      <c r="A20" s="940"/>
      <c r="B20" s="943"/>
      <c r="C20" s="944"/>
      <c r="D20" s="950"/>
      <c r="E20" s="947"/>
      <c r="F20" s="947"/>
      <c r="G20" s="947"/>
      <c r="H20" s="947"/>
      <c r="I20" s="947"/>
      <c r="J20" s="170"/>
    </row>
    <row r="21" spans="1:10" x14ac:dyDescent="0.25">
      <c r="A21" s="940"/>
      <c r="B21" s="943"/>
      <c r="C21" s="944"/>
      <c r="D21" s="950"/>
      <c r="E21" s="947"/>
      <c r="F21" s="947"/>
      <c r="G21" s="947"/>
      <c r="H21" s="947"/>
      <c r="I21" s="947"/>
      <c r="J21" s="170"/>
    </row>
    <row r="22" spans="1:10" x14ac:dyDescent="0.25">
      <c r="A22" s="940"/>
      <c r="B22" s="943"/>
      <c r="C22" s="944"/>
      <c r="D22" s="950"/>
      <c r="E22" s="947"/>
      <c r="F22" s="947"/>
      <c r="G22" s="947"/>
      <c r="H22" s="947"/>
      <c r="I22" s="947"/>
      <c r="J22" s="170"/>
    </row>
    <row r="23" spans="1:10" x14ac:dyDescent="0.25">
      <c r="A23" s="940"/>
      <c r="B23" s="943"/>
      <c r="C23" s="944"/>
      <c r="D23" s="950"/>
      <c r="E23" s="947"/>
      <c r="F23" s="947"/>
      <c r="G23" s="947"/>
      <c r="H23" s="947"/>
      <c r="I23" s="947"/>
      <c r="J23" s="170"/>
    </row>
    <row r="24" spans="1:10" x14ac:dyDescent="0.25">
      <c r="A24" s="940"/>
      <c r="B24" s="943"/>
      <c r="C24" s="944"/>
      <c r="D24" s="950"/>
      <c r="E24" s="947"/>
      <c r="F24" s="947"/>
      <c r="G24" s="947"/>
      <c r="H24" s="947"/>
      <c r="I24" s="947"/>
      <c r="J24" s="170"/>
    </row>
    <row r="25" spans="1:10" x14ac:dyDescent="0.25">
      <c r="A25" s="940"/>
      <c r="B25" s="943"/>
      <c r="C25" s="944"/>
      <c r="D25" s="950"/>
      <c r="E25" s="947"/>
      <c r="F25" s="947"/>
      <c r="G25" s="947"/>
      <c r="H25" s="947"/>
      <c r="I25" s="947"/>
      <c r="J25" s="170"/>
    </row>
    <row r="26" spans="1:10" x14ac:dyDescent="0.25">
      <c r="A26" s="940"/>
      <c r="B26" s="943"/>
      <c r="C26" s="944"/>
      <c r="D26" s="950"/>
      <c r="E26" s="947"/>
      <c r="F26" s="947"/>
      <c r="G26" s="947"/>
      <c r="H26" s="947"/>
      <c r="I26" s="947"/>
      <c r="J26" s="170"/>
    </row>
    <row r="27" spans="1:10" x14ac:dyDescent="0.25">
      <c r="A27" s="940"/>
      <c r="B27" s="943"/>
      <c r="C27" s="944"/>
      <c r="D27" s="950"/>
      <c r="E27" s="947"/>
      <c r="F27" s="947"/>
      <c r="G27" s="947"/>
      <c r="H27" s="947"/>
      <c r="I27" s="947"/>
      <c r="J27" s="170"/>
    </row>
    <row r="28" spans="1:10" x14ac:dyDescent="0.25">
      <c r="A28" s="940"/>
      <c r="B28" s="943"/>
      <c r="C28" s="944"/>
      <c r="D28" s="950"/>
      <c r="E28" s="947"/>
      <c r="F28" s="947"/>
      <c r="G28" s="947"/>
      <c r="H28" s="947"/>
      <c r="I28" s="947"/>
      <c r="J28" s="170"/>
    </row>
    <row r="29" spans="1:10" x14ac:dyDescent="0.25">
      <c r="A29" s="940"/>
      <c r="B29" s="943"/>
      <c r="C29" s="944"/>
      <c r="D29" s="950"/>
      <c r="E29" s="947"/>
      <c r="F29" s="947"/>
      <c r="G29" s="947"/>
      <c r="H29" s="947"/>
      <c r="I29" s="947"/>
      <c r="J29" s="170"/>
    </row>
    <row r="30" spans="1:10" x14ac:dyDescent="0.25">
      <c r="A30" s="940"/>
      <c r="B30" s="943"/>
      <c r="C30" s="944"/>
      <c r="D30" s="950"/>
      <c r="E30" s="947"/>
      <c r="F30" s="947"/>
      <c r="G30" s="947"/>
      <c r="H30" s="947"/>
      <c r="I30" s="947"/>
      <c r="J30" s="170"/>
    </row>
    <row r="31" spans="1:10" x14ac:dyDescent="0.25">
      <c r="A31" s="940"/>
      <c r="B31" s="945"/>
      <c r="C31" s="946"/>
      <c r="D31" s="951"/>
      <c r="E31" s="947"/>
      <c r="F31" s="947"/>
      <c r="G31" s="947"/>
      <c r="H31" s="947"/>
      <c r="I31" s="947"/>
      <c r="J31" s="170"/>
    </row>
    <row r="32" spans="1:10" ht="12.75" customHeight="1" x14ac:dyDescent="0.25">
      <c r="A32" s="940"/>
      <c r="B32" s="941" t="s">
        <v>350</v>
      </c>
      <c r="C32" s="942"/>
      <c r="D32" s="952" t="s">
        <v>38</v>
      </c>
      <c r="E32" s="947" t="s">
        <v>328</v>
      </c>
      <c r="F32" s="947" t="s">
        <v>39</v>
      </c>
      <c r="G32" s="947" t="s">
        <v>13</v>
      </c>
      <c r="H32" s="947" t="s">
        <v>36</v>
      </c>
      <c r="I32" s="947" t="s">
        <v>37</v>
      </c>
      <c r="J32" s="170"/>
    </row>
    <row r="33" spans="1:10" x14ac:dyDescent="0.25">
      <c r="A33" s="940"/>
      <c r="B33" s="943"/>
      <c r="C33" s="944"/>
      <c r="D33" s="953"/>
      <c r="E33" s="947"/>
      <c r="F33" s="947"/>
      <c r="G33" s="947"/>
      <c r="H33" s="947"/>
      <c r="I33" s="947"/>
      <c r="J33" s="170"/>
    </row>
    <row r="34" spans="1:10" x14ac:dyDescent="0.25">
      <c r="A34" s="940"/>
      <c r="B34" s="943"/>
      <c r="C34" s="944"/>
      <c r="D34" s="953"/>
      <c r="E34" s="947"/>
      <c r="F34" s="947"/>
      <c r="G34" s="947"/>
      <c r="H34" s="947"/>
      <c r="I34" s="947"/>
      <c r="J34" s="170"/>
    </row>
    <row r="35" spans="1:10" x14ac:dyDescent="0.25">
      <c r="A35" s="940"/>
      <c r="B35" s="943"/>
      <c r="C35" s="944"/>
      <c r="D35" s="953"/>
      <c r="E35" s="947"/>
      <c r="F35" s="947"/>
      <c r="G35" s="947"/>
      <c r="H35" s="947"/>
      <c r="I35" s="947"/>
      <c r="J35" s="170"/>
    </row>
    <row r="36" spans="1:10" x14ac:dyDescent="0.25">
      <c r="A36" s="940"/>
      <c r="B36" s="943"/>
      <c r="C36" s="944"/>
      <c r="D36" s="953"/>
      <c r="E36" s="947"/>
      <c r="F36" s="947"/>
      <c r="G36" s="947"/>
      <c r="H36" s="947"/>
      <c r="I36" s="947"/>
      <c r="J36" s="170"/>
    </row>
    <row r="37" spans="1:10" x14ac:dyDescent="0.25">
      <c r="A37" s="940"/>
      <c r="B37" s="943"/>
      <c r="C37" s="944"/>
      <c r="D37" s="953"/>
      <c r="E37" s="947"/>
      <c r="F37" s="947"/>
      <c r="G37" s="947"/>
      <c r="H37" s="947"/>
      <c r="I37" s="947"/>
      <c r="J37" s="170"/>
    </row>
    <row r="38" spans="1:10" x14ac:dyDescent="0.25">
      <c r="A38" s="940"/>
      <c r="B38" s="943"/>
      <c r="C38" s="944"/>
      <c r="D38" s="953"/>
      <c r="E38" s="947"/>
      <c r="F38" s="947"/>
      <c r="G38" s="947"/>
      <c r="H38" s="947"/>
      <c r="I38" s="947"/>
      <c r="J38" s="170"/>
    </row>
    <row r="39" spans="1:10" x14ac:dyDescent="0.25">
      <c r="A39" s="940"/>
      <c r="B39" s="943"/>
      <c r="C39" s="944"/>
      <c r="D39" s="953"/>
      <c r="E39" s="947"/>
      <c r="F39" s="947"/>
      <c r="G39" s="947"/>
      <c r="H39" s="947"/>
      <c r="I39" s="947"/>
      <c r="J39" s="170"/>
    </row>
    <row r="40" spans="1:10" x14ac:dyDescent="0.25">
      <c r="A40" s="940"/>
      <c r="B40" s="943"/>
      <c r="C40" s="944"/>
      <c r="D40" s="953"/>
      <c r="E40" s="947"/>
      <c r="F40" s="947"/>
      <c r="G40" s="947"/>
      <c r="H40" s="947"/>
      <c r="I40" s="947"/>
      <c r="J40" s="170"/>
    </row>
    <row r="41" spans="1:10" x14ac:dyDescent="0.25">
      <c r="A41" s="940"/>
      <c r="B41" s="943"/>
      <c r="C41" s="944"/>
      <c r="D41" s="953"/>
      <c r="E41" s="947"/>
      <c r="F41" s="947"/>
      <c r="G41" s="947"/>
      <c r="H41" s="947"/>
      <c r="I41" s="947"/>
      <c r="J41" s="170"/>
    </row>
    <row r="42" spans="1:10" x14ac:dyDescent="0.25">
      <c r="A42" s="940"/>
      <c r="B42" s="943"/>
      <c r="C42" s="944"/>
      <c r="D42" s="953"/>
      <c r="E42" s="947"/>
      <c r="F42" s="947"/>
      <c r="G42" s="947"/>
      <c r="H42" s="947"/>
      <c r="I42" s="947"/>
      <c r="J42" s="170"/>
    </row>
    <row r="43" spans="1:10" x14ac:dyDescent="0.25">
      <c r="A43" s="940"/>
      <c r="B43" s="943"/>
      <c r="C43" s="944"/>
      <c r="D43" s="953"/>
      <c r="E43" s="947"/>
      <c r="F43" s="947"/>
      <c r="G43" s="947"/>
      <c r="H43" s="947"/>
      <c r="I43" s="947"/>
      <c r="J43" s="170"/>
    </row>
    <row r="44" spans="1:10" x14ac:dyDescent="0.25">
      <c r="A44" s="940"/>
      <c r="B44" s="943"/>
      <c r="C44" s="944"/>
      <c r="D44" s="953"/>
      <c r="E44" s="947"/>
      <c r="F44" s="947"/>
      <c r="G44" s="947"/>
      <c r="H44" s="947"/>
      <c r="I44" s="947"/>
      <c r="J44" s="170"/>
    </row>
    <row r="45" spans="1:10" x14ac:dyDescent="0.25">
      <c r="A45" s="940"/>
      <c r="B45" s="943"/>
      <c r="C45" s="944"/>
      <c r="D45" s="953"/>
      <c r="E45" s="947"/>
      <c r="F45" s="947"/>
      <c r="G45" s="947"/>
      <c r="H45" s="947"/>
      <c r="I45" s="947"/>
      <c r="J45" s="170"/>
    </row>
    <row r="46" spans="1:10" x14ac:dyDescent="0.25">
      <c r="A46" s="940"/>
      <c r="B46" s="943"/>
      <c r="C46" s="944"/>
      <c r="D46" s="953"/>
      <c r="E46" s="947"/>
      <c r="F46" s="947"/>
      <c r="G46" s="947"/>
      <c r="H46" s="947"/>
      <c r="I46" s="947"/>
      <c r="J46" s="170"/>
    </row>
    <row r="47" spans="1:10" x14ac:dyDescent="0.25">
      <c r="A47" s="940"/>
      <c r="B47" s="943"/>
      <c r="C47" s="944"/>
      <c r="D47" s="953"/>
      <c r="E47" s="947"/>
      <c r="F47" s="947"/>
      <c r="G47" s="947"/>
      <c r="H47" s="947"/>
      <c r="I47" s="947"/>
      <c r="J47" s="170"/>
    </row>
    <row r="48" spans="1:10" x14ac:dyDescent="0.25">
      <c r="A48" s="940"/>
      <c r="B48" s="943"/>
      <c r="C48" s="944"/>
      <c r="D48" s="953"/>
      <c r="E48" s="947"/>
      <c r="F48" s="947"/>
      <c r="G48" s="947"/>
      <c r="H48" s="947"/>
      <c r="I48" s="947"/>
      <c r="J48" s="170"/>
    </row>
    <row r="49" spans="1:10" x14ac:dyDescent="0.25">
      <c r="A49" s="940"/>
      <c r="B49" s="943"/>
      <c r="C49" s="944"/>
      <c r="D49" s="953"/>
      <c r="E49" s="947"/>
      <c r="F49" s="947"/>
      <c r="G49" s="947"/>
      <c r="H49" s="947"/>
      <c r="I49" s="947"/>
      <c r="J49" s="170"/>
    </row>
    <row r="50" spans="1:10" x14ac:dyDescent="0.25">
      <c r="A50" s="940"/>
      <c r="B50" s="945"/>
      <c r="C50" s="946"/>
      <c r="D50" s="954"/>
      <c r="E50" s="947"/>
      <c r="F50" s="947"/>
      <c r="G50" s="947"/>
      <c r="H50" s="947"/>
      <c r="I50" s="947"/>
      <c r="J50" s="170"/>
    </row>
    <row r="51" spans="1:10" ht="12.75" customHeight="1" x14ac:dyDescent="0.25">
      <c r="A51" s="940"/>
      <c r="B51" s="941" t="s">
        <v>351</v>
      </c>
      <c r="C51" s="942"/>
      <c r="D51" s="952" t="s">
        <v>14</v>
      </c>
      <c r="E51" s="947" t="s">
        <v>54</v>
      </c>
      <c r="F51" s="947" t="s">
        <v>15</v>
      </c>
      <c r="G51" s="947" t="s">
        <v>16</v>
      </c>
      <c r="H51" s="947" t="s">
        <v>36</v>
      </c>
      <c r="I51" s="947" t="s">
        <v>37</v>
      </c>
      <c r="J51" s="170"/>
    </row>
    <row r="52" spans="1:10" x14ac:dyDescent="0.25">
      <c r="A52" s="940"/>
      <c r="B52" s="943"/>
      <c r="C52" s="944"/>
      <c r="D52" s="953"/>
      <c r="E52" s="947"/>
      <c r="F52" s="947"/>
      <c r="G52" s="947"/>
      <c r="H52" s="947"/>
      <c r="I52" s="947"/>
      <c r="J52" s="170"/>
    </row>
    <row r="53" spans="1:10" x14ac:dyDescent="0.25">
      <c r="A53" s="940"/>
      <c r="B53" s="943"/>
      <c r="C53" s="944"/>
      <c r="D53" s="953"/>
      <c r="E53" s="947"/>
      <c r="F53" s="947"/>
      <c r="G53" s="947"/>
      <c r="H53" s="947"/>
      <c r="I53" s="947"/>
      <c r="J53" s="170"/>
    </row>
    <row r="54" spans="1:10" x14ac:dyDescent="0.25">
      <c r="A54" s="940"/>
      <c r="B54" s="943"/>
      <c r="C54" s="944"/>
      <c r="D54" s="953"/>
      <c r="E54" s="947"/>
      <c r="F54" s="947"/>
      <c r="G54" s="947"/>
      <c r="H54" s="947"/>
      <c r="I54" s="947"/>
      <c r="J54" s="170"/>
    </row>
    <row r="55" spans="1:10" x14ac:dyDescent="0.25">
      <c r="A55" s="940"/>
      <c r="B55" s="943"/>
      <c r="C55" s="944"/>
      <c r="D55" s="953"/>
      <c r="E55" s="947"/>
      <c r="F55" s="947"/>
      <c r="G55" s="947"/>
      <c r="H55" s="947"/>
      <c r="I55" s="947"/>
      <c r="J55" s="170"/>
    </row>
    <row r="56" spans="1:10" x14ac:dyDescent="0.25">
      <c r="A56" s="940"/>
      <c r="B56" s="943"/>
      <c r="C56" s="944"/>
      <c r="D56" s="953"/>
      <c r="E56" s="947"/>
      <c r="F56" s="947"/>
      <c r="G56" s="947"/>
      <c r="H56" s="947"/>
      <c r="I56" s="947"/>
      <c r="J56" s="170"/>
    </row>
    <row r="57" spans="1:10" x14ac:dyDescent="0.25">
      <c r="A57" s="940"/>
      <c r="B57" s="943"/>
      <c r="C57" s="944"/>
      <c r="D57" s="953"/>
      <c r="E57" s="947"/>
      <c r="F57" s="947"/>
      <c r="G57" s="947"/>
      <c r="H57" s="947"/>
      <c r="I57" s="947"/>
      <c r="J57" s="170"/>
    </row>
    <row r="58" spans="1:10" x14ac:dyDescent="0.25">
      <c r="A58" s="940"/>
      <c r="B58" s="943"/>
      <c r="C58" s="944"/>
      <c r="D58" s="953"/>
      <c r="E58" s="947"/>
      <c r="F58" s="947"/>
      <c r="G58" s="947"/>
      <c r="H58" s="947"/>
      <c r="I58" s="947"/>
      <c r="J58" s="170"/>
    </row>
    <row r="59" spans="1:10" x14ac:dyDescent="0.25">
      <c r="A59" s="940"/>
      <c r="B59" s="943"/>
      <c r="C59" s="944"/>
      <c r="D59" s="953"/>
      <c r="E59" s="947"/>
      <c r="F59" s="947"/>
      <c r="G59" s="947"/>
      <c r="H59" s="947"/>
      <c r="I59" s="947"/>
      <c r="J59" s="170"/>
    </row>
    <row r="60" spans="1:10" x14ac:dyDescent="0.25">
      <c r="A60" s="940"/>
      <c r="B60" s="943"/>
      <c r="C60" s="944"/>
      <c r="D60" s="953"/>
      <c r="E60" s="947"/>
      <c r="F60" s="947"/>
      <c r="G60" s="947"/>
      <c r="H60" s="947"/>
      <c r="I60" s="947"/>
      <c r="J60" s="170"/>
    </row>
    <row r="61" spans="1:10" x14ac:dyDescent="0.25">
      <c r="A61" s="940"/>
      <c r="B61" s="943"/>
      <c r="C61" s="944"/>
      <c r="D61" s="953"/>
      <c r="E61" s="947"/>
      <c r="F61" s="947"/>
      <c r="G61" s="947"/>
      <c r="H61" s="947"/>
      <c r="I61" s="947"/>
      <c r="J61" s="170"/>
    </row>
    <row r="62" spans="1:10" x14ac:dyDescent="0.25">
      <c r="A62" s="940"/>
      <c r="B62" s="943"/>
      <c r="C62" s="944"/>
      <c r="D62" s="953"/>
      <c r="E62" s="947"/>
      <c r="F62" s="947"/>
      <c r="G62" s="947"/>
      <c r="H62" s="947"/>
      <c r="I62" s="947"/>
      <c r="J62" s="170"/>
    </row>
    <row r="63" spans="1:10" x14ac:dyDescent="0.25">
      <c r="A63" s="940"/>
      <c r="B63" s="945"/>
      <c r="C63" s="946"/>
      <c r="D63" s="954"/>
      <c r="E63" s="947"/>
      <c r="F63" s="947"/>
      <c r="G63" s="947"/>
      <c r="H63" s="947"/>
      <c r="I63" s="947"/>
      <c r="J63" s="170"/>
    </row>
    <row r="64" spans="1:10" ht="12.75" customHeight="1" x14ac:dyDescent="0.25">
      <c r="A64" s="940"/>
      <c r="B64" s="941" t="s">
        <v>352</v>
      </c>
      <c r="C64" s="942"/>
      <c r="D64" s="952" t="s">
        <v>17</v>
      </c>
      <c r="E64" s="947" t="s">
        <v>18</v>
      </c>
      <c r="F64" s="947" t="s">
        <v>19</v>
      </c>
      <c r="G64" s="947" t="s">
        <v>20</v>
      </c>
      <c r="H64" s="947" t="s">
        <v>36</v>
      </c>
      <c r="I64" s="947" t="s">
        <v>37</v>
      </c>
      <c r="J64" s="170"/>
    </row>
    <row r="65" spans="1:10" x14ac:dyDescent="0.25">
      <c r="A65" s="940"/>
      <c r="B65" s="943"/>
      <c r="C65" s="944"/>
      <c r="D65" s="953"/>
      <c r="E65" s="947"/>
      <c r="F65" s="947"/>
      <c r="G65" s="947"/>
      <c r="H65" s="947"/>
      <c r="I65" s="947"/>
      <c r="J65" s="170"/>
    </row>
    <row r="66" spans="1:10" x14ac:dyDescent="0.25">
      <c r="A66" s="940"/>
      <c r="B66" s="943"/>
      <c r="C66" s="944"/>
      <c r="D66" s="953"/>
      <c r="E66" s="947"/>
      <c r="F66" s="947"/>
      <c r="G66" s="947"/>
      <c r="H66" s="947"/>
      <c r="I66" s="947"/>
      <c r="J66" s="170"/>
    </row>
    <row r="67" spans="1:10" x14ac:dyDescent="0.25">
      <c r="A67" s="940"/>
      <c r="B67" s="943"/>
      <c r="C67" s="944"/>
      <c r="D67" s="953"/>
      <c r="E67" s="947"/>
      <c r="F67" s="947"/>
      <c r="G67" s="947"/>
      <c r="H67" s="947"/>
      <c r="I67" s="947"/>
      <c r="J67" s="170"/>
    </row>
    <row r="68" spans="1:10" x14ac:dyDescent="0.25">
      <c r="A68" s="940"/>
      <c r="B68" s="943"/>
      <c r="C68" s="944"/>
      <c r="D68" s="953"/>
      <c r="E68" s="947"/>
      <c r="F68" s="947"/>
      <c r="G68" s="947"/>
      <c r="H68" s="947"/>
      <c r="I68" s="947"/>
      <c r="J68" s="170"/>
    </row>
    <row r="69" spans="1:10" x14ac:dyDescent="0.25">
      <c r="A69" s="940"/>
      <c r="B69" s="943"/>
      <c r="C69" s="944"/>
      <c r="D69" s="953"/>
      <c r="E69" s="947"/>
      <c r="F69" s="947"/>
      <c r="G69" s="947"/>
      <c r="H69" s="947"/>
      <c r="I69" s="947"/>
      <c r="J69" s="170"/>
    </row>
    <row r="70" spans="1:10" x14ac:dyDescent="0.25">
      <c r="A70" s="940"/>
      <c r="B70" s="943"/>
      <c r="C70" s="944"/>
      <c r="D70" s="953"/>
      <c r="E70" s="947"/>
      <c r="F70" s="947"/>
      <c r="G70" s="947"/>
      <c r="H70" s="947"/>
      <c r="I70" s="947"/>
      <c r="J70" s="170"/>
    </row>
    <row r="71" spans="1:10" x14ac:dyDescent="0.25">
      <c r="A71" s="940"/>
      <c r="B71" s="943"/>
      <c r="C71" s="944"/>
      <c r="D71" s="953"/>
      <c r="E71" s="947"/>
      <c r="F71" s="947"/>
      <c r="G71" s="947"/>
      <c r="H71" s="947"/>
      <c r="I71" s="947"/>
      <c r="J71" s="170"/>
    </row>
    <row r="72" spans="1:10" x14ac:dyDescent="0.25">
      <c r="A72" s="940"/>
      <c r="B72" s="943"/>
      <c r="C72" s="944"/>
      <c r="D72" s="953"/>
      <c r="E72" s="947"/>
      <c r="F72" s="947"/>
      <c r="G72" s="947"/>
      <c r="H72" s="947"/>
      <c r="I72" s="947"/>
      <c r="J72" s="170"/>
    </row>
    <row r="73" spans="1:10" x14ac:dyDescent="0.25">
      <c r="A73" s="940"/>
      <c r="B73" s="945"/>
      <c r="C73" s="946"/>
      <c r="D73" s="954"/>
      <c r="E73" s="947"/>
      <c r="F73" s="947"/>
      <c r="G73" s="947"/>
      <c r="H73" s="947"/>
      <c r="I73" s="947"/>
      <c r="J73" s="170"/>
    </row>
    <row r="74" spans="1:10" ht="12.75" customHeight="1" x14ac:dyDescent="0.25">
      <c r="A74" s="940"/>
      <c r="B74" s="941" t="s">
        <v>353</v>
      </c>
      <c r="C74" s="942"/>
      <c r="D74" s="952" t="s">
        <v>21</v>
      </c>
      <c r="E74" s="947" t="s">
        <v>18</v>
      </c>
      <c r="F74" s="947" t="s">
        <v>22</v>
      </c>
      <c r="G74" s="947" t="s">
        <v>20</v>
      </c>
      <c r="H74" s="947" t="s">
        <v>36</v>
      </c>
      <c r="I74" s="947" t="s">
        <v>37</v>
      </c>
      <c r="J74" s="170"/>
    </row>
    <row r="75" spans="1:10" x14ac:dyDescent="0.25">
      <c r="A75" s="940"/>
      <c r="B75" s="943"/>
      <c r="C75" s="944"/>
      <c r="D75" s="953"/>
      <c r="E75" s="947"/>
      <c r="F75" s="947"/>
      <c r="G75" s="947"/>
      <c r="H75" s="947"/>
      <c r="I75" s="947"/>
      <c r="J75" s="170"/>
    </row>
    <row r="76" spans="1:10" x14ac:dyDescent="0.25">
      <c r="A76" s="940"/>
      <c r="B76" s="943"/>
      <c r="C76" s="944"/>
      <c r="D76" s="953"/>
      <c r="E76" s="947"/>
      <c r="F76" s="947"/>
      <c r="G76" s="947"/>
      <c r="H76" s="947"/>
      <c r="I76" s="947"/>
      <c r="J76" s="170"/>
    </row>
    <row r="77" spans="1:10" x14ac:dyDescent="0.25">
      <c r="A77" s="940"/>
      <c r="B77" s="943"/>
      <c r="C77" s="944"/>
      <c r="D77" s="953"/>
      <c r="E77" s="947"/>
      <c r="F77" s="947"/>
      <c r="G77" s="947"/>
      <c r="H77" s="947"/>
      <c r="I77" s="947"/>
      <c r="J77" s="170"/>
    </row>
    <row r="78" spans="1:10" x14ac:dyDescent="0.25">
      <c r="A78" s="940"/>
      <c r="B78" s="943"/>
      <c r="C78" s="944"/>
      <c r="D78" s="953"/>
      <c r="E78" s="947"/>
      <c r="F78" s="947"/>
      <c r="G78" s="947"/>
      <c r="H78" s="947"/>
      <c r="I78" s="947"/>
      <c r="J78" s="170"/>
    </row>
    <row r="79" spans="1:10" x14ac:dyDescent="0.25">
      <c r="A79" s="940"/>
      <c r="B79" s="943"/>
      <c r="C79" s="944"/>
      <c r="D79" s="953"/>
      <c r="E79" s="947"/>
      <c r="F79" s="947"/>
      <c r="G79" s="947"/>
      <c r="H79" s="947"/>
      <c r="I79" s="947"/>
      <c r="J79" s="170"/>
    </row>
    <row r="80" spans="1:10" x14ac:dyDescent="0.25">
      <c r="A80" s="940"/>
      <c r="B80" s="943"/>
      <c r="C80" s="944"/>
      <c r="D80" s="953"/>
      <c r="E80" s="947"/>
      <c r="F80" s="947"/>
      <c r="G80" s="947"/>
      <c r="H80" s="947"/>
      <c r="I80" s="947"/>
      <c r="J80" s="170"/>
    </row>
    <row r="81" spans="1:10" x14ac:dyDescent="0.25">
      <c r="A81" s="940"/>
      <c r="B81" s="943"/>
      <c r="C81" s="944"/>
      <c r="D81" s="953"/>
      <c r="E81" s="947"/>
      <c r="F81" s="947"/>
      <c r="G81" s="947"/>
      <c r="H81" s="947"/>
      <c r="I81" s="947"/>
      <c r="J81" s="170"/>
    </row>
    <row r="82" spans="1:10" x14ac:dyDescent="0.25">
      <c r="A82" s="940"/>
      <c r="B82" s="943"/>
      <c r="C82" s="944"/>
      <c r="D82" s="953"/>
      <c r="E82" s="947"/>
      <c r="F82" s="947"/>
      <c r="G82" s="947"/>
      <c r="H82" s="947"/>
      <c r="I82" s="947"/>
      <c r="J82" s="170"/>
    </row>
    <row r="83" spans="1:10" x14ac:dyDescent="0.25">
      <c r="A83" s="940"/>
      <c r="B83" s="945"/>
      <c r="C83" s="946"/>
      <c r="D83" s="954"/>
      <c r="E83" s="947"/>
      <c r="F83" s="947"/>
      <c r="G83" s="947"/>
      <c r="H83" s="947"/>
      <c r="I83" s="947"/>
      <c r="J83" s="170"/>
    </row>
    <row r="84" spans="1:10" ht="25.5" customHeight="1" x14ac:dyDescent="0.25">
      <c r="A84" s="940"/>
      <c r="B84" s="941" t="s">
        <v>42</v>
      </c>
      <c r="C84" s="942"/>
      <c r="D84" s="949" t="s">
        <v>23</v>
      </c>
      <c r="E84" s="948" t="s">
        <v>2</v>
      </c>
      <c r="F84" s="948" t="s">
        <v>24</v>
      </c>
      <c r="G84" s="948" t="s">
        <v>25</v>
      </c>
      <c r="H84" s="948" t="s">
        <v>36</v>
      </c>
      <c r="I84" s="948" t="s">
        <v>37</v>
      </c>
      <c r="J84" s="170"/>
    </row>
    <row r="85" spans="1:10" x14ac:dyDescent="0.25">
      <c r="A85" s="940"/>
      <c r="B85" s="943"/>
      <c r="C85" s="944"/>
      <c r="D85" s="950"/>
      <c r="E85" s="948"/>
      <c r="F85" s="948"/>
      <c r="G85" s="948"/>
      <c r="H85" s="948"/>
      <c r="I85" s="948"/>
      <c r="J85" s="170"/>
    </row>
    <row r="86" spans="1:10" x14ac:dyDescent="0.25">
      <c r="A86" s="940"/>
      <c r="B86" s="943"/>
      <c r="C86" s="944"/>
      <c r="D86" s="950"/>
      <c r="E86" s="948"/>
      <c r="F86" s="948"/>
      <c r="G86" s="948"/>
      <c r="H86" s="948"/>
      <c r="I86" s="948"/>
      <c r="J86" s="170"/>
    </row>
    <row r="87" spans="1:10" x14ac:dyDescent="0.25">
      <c r="A87" s="940"/>
      <c r="B87" s="943"/>
      <c r="C87" s="944"/>
      <c r="D87" s="950"/>
      <c r="E87" s="948"/>
      <c r="F87" s="948"/>
      <c r="G87" s="948"/>
      <c r="H87" s="948"/>
      <c r="I87" s="948"/>
      <c r="J87" s="170"/>
    </row>
    <row r="88" spans="1:10" ht="12.75" customHeight="1" x14ac:dyDescent="0.25">
      <c r="A88" s="940"/>
      <c r="B88" s="943"/>
      <c r="C88" s="944"/>
      <c r="D88" s="950"/>
      <c r="E88" s="948"/>
      <c r="F88" s="948"/>
      <c r="G88" s="948"/>
      <c r="H88" s="948"/>
      <c r="I88" s="948"/>
      <c r="J88" s="170"/>
    </row>
    <row r="89" spans="1:10" x14ac:dyDescent="0.25">
      <c r="A89" s="940"/>
      <c r="B89" s="943"/>
      <c r="C89" s="944"/>
      <c r="D89" s="950"/>
      <c r="E89" s="948"/>
      <c r="F89" s="948"/>
      <c r="G89" s="948"/>
      <c r="H89" s="948"/>
      <c r="I89" s="948"/>
      <c r="J89" s="170"/>
    </row>
    <row r="90" spans="1:10" x14ac:dyDescent="0.25">
      <c r="A90" s="940"/>
      <c r="B90" s="945"/>
      <c r="C90" s="946"/>
      <c r="D90" s="951"/>
      <c r="E90" s="948"/>
      <c r="F90" s="948"/>
      <c r="G90" s="948"/>
      <c r="H90" s="948"/>
      <c r="I90" s="948"/>
      <c r="J90" s="170"/>
    </row>
  </sheetData>
  <sheetProtection password="97E3" sheet="1" objects="1" scenarios="1"/>
  <customSheetViews>
    <customSheetView guid="{88F0142F-8040-40EE-BB31-7FBDC567046B}" fitToPage="1" state="hidden">
      <selection activeCell="H93" sqref="H93"/>
      <rowBreaks count="2" manualBreakCount="2">
        <brk id="31" max="16383" man="1"/>
        <brk id="63" max="16383" man="1"/>
      </rowBreaks>
      <pageMargins left="0.75" right="0.75" top="1" bottom="1" header="0.5" footer="0.5"/>
      <printOptions gridLines="1"/>
      <headerFooter alignWithMargins="0">
        <oddHeader>&amp;LTab &amp;A: Page &amp;P of &amp;N</oddHeader>
      </headerFooter>
    </customSheetView>
    <customSheetView guid="{FEFC15B1-F17C-4CB7-A213-355BB844919A}" fitToPage="1">
      <selection activeCell="N24" sqref="N24"/>
      <rowBreaks count="2" manualBreakCount="2">
        <brk id="31" max="16383" man="1"/>
        <brk id="63" max="16383" man="1"/>
      </rowBreaks>
      <pageMargins left="0.75" right="0.75" top="1" bottom="1" header="0.5" footer="0.5"/>
      <printOptions gridLines="1"/>
      <headerFooter alignWithMargins="0">
        <oddHeader>&amp;LTab &amp;A: Page &amp;P of &amp;N</oddHeader>
      </headerFooter>
    </customSheetView>
  </customSheetViews>
  <mergeCells count="53">
    <mergeCell ref="I74:I83"/>
    <mergeCell ref="G74:G83"/>
    <mergeCell ref="H64:H73"/>
    <mergeCell ref="I64:I73"/>
    <mergeCell ref="H51:H63"/>
    <mergeCell ref="I51:I63"/>
    <mergeCell ref="I32:I50"/>
    <mergeCell ref="H32:H50"/>
    <mergeCell ref="I14:I16"/>
    <mergeCell ref="I17:I31"/>
    <mergeCell ref="G17:G31"/>
    <mergeCell ref="H17:H31"/>
    <mergeCell ref="G14:G16"/>
    <mergeCell ref="A1:I2"/>
    <mergeCell ref="A3:I8"/>
    <mergeCell ref="D9:I13"/>
    <mergeCell ref="D14:D16"/>
    <mergeCell ref="E14:E16"/>
    <mergeCell ref="F14:F16"/>
    <mergeCell ref="H14:H16"/>
    <mergeCell ref="A9:C16"/>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s>
  <phoneticPr fontId="10"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3:A39"/>
  <sheetViews>
    <sheetView topLeftCell="A16" workbookViewId="0">
      <selection activeCell="G16" sqref="G16"/>
    </sheetView>
  </sheetViews>
  <sheetFormatPr defaultColWidth="8.88671875" defaultRowHeight="13.8" x14ac:dyDescent="0.3"/>
  <cols>
    <col min="1" max="1" width="40" customWidth="1"/>
  </cols>
  <sheetData>
    <row r="3" spans="1:1" x14ac:dyDescent="0.3">
      <c r="A3" s="1" t="s">
        <v>30</v>
      </c>
    </row>
    <row r="4" spans="1:1" x14ac:dyDescent="0.3">
      <c r="A4" s="1" t="s">
        <v>31</v>
      </c>
    </row>
    <row r="6" spans="1:1" x14ac:dyDescent="0.3">
      <c r="A6" s="1" t="s">
        <v>32</v>
      </c>
    </row>
    <row r="7" spans="1:1" x14ac:dyDescent="0.3">
      <c r="A7" s="1"/>
    </row>
    <row r="9" spans="1:1" x14ac:dyDescent="0.3">
      <c r="A9" s="5" t="s">
        <v>73</v>
      </c>
    </row>
    <row r="10" spans="1:1" x14ac:dyDescent="0.3">
      <c r="A10" s="5" t="s">
        <v>74</v>
      </c>
    </row>
    <row r="11" spans="1:1" x14ac:dyDescent="0.3">
      <c r="A11" s="6" t="s">
        <v>75</v>
      </c>
    </row>
    <row r="12" spans="1:1" x14ac:dyDescent="0.3">
      <c r="A12" s="6" t="s">
        <v>44</v>
      </c>
    </row>
    <row r="13" spans="1:1" x14ac:dyDescent="0.3">
      <c r="A13" s="6" t="s">
        <v>45</v>
      </c>
    </row>
    <row r="14" spans="1:1" x14ac:dyDescent="0.3">
      <c r="A14" s="6" t="s">
        <v>46</v>
      </c>
    </row>
    <row r="16" spans="1:1" x14ac:dyDescent="0.3">
      <c r="A16" s="6" t="s">
        <v>48</v>
      </c>
    </row>
    <row r="17" spans="1:1" x14ac:dyDescent="0.3">
      <c r="A17" s="6" t="s">
        <v>49</v>
      </c>
    </row>
    <row r="18" spans="1:1" x14ac:dyDescent="0.3">
      <c r="A18" s="6" t="s">
        <v>116</v>
      </c>
    </row>
    <row r="21" spans="1:1" x14ac:dyDescent="0.3">
      <c r="A21" s="6" t="s">
        <v>26</v>
      </c>
    </row>
    <row r="22" spans="1:1" x14ac:dyDescent="0.3">
      <c r="A22" s="6" t="s">
        <v>27</v>
      </c>
    </row>
    <row r="23" spans="1:1" x14ac:dyDescent="0.3">
      <c r="A23" s="6" t="s">
        <v>88</v>
      </c>
    </row>
    <row r="24" spans="1:1" x14ac:dyDescent="0.3">
      <c r="A24" s="6" t="s">
        <v>89</v>
      </c>
    </row>
    <row r="25" spans="1:1" x14ac:dyDescent="0.3">
      <c r="A25" s="6" t="s">
        <v>29</v>
      </c>
    </row>
    <row r="26" spans="1:1" x14ac:dyDescent="0.3">
      <c r="A26" s="6" t="s">
        <v>46</v>
      </c>
    </row>
    <row r="28" spans="1:1" x14ac:dyDescent="0.3">
      <c r="A28" s="6" t="s">
        <v>127</v>
      </c>
    </row>
    <row r="29" spans="1:1" x14ac:dyDescent="0.3">
      <c r="A29" s="6" t="s">
        <v>128</v>
      </c>
    </row>
    <row r="30" spans="1:1" x14ac:dyDescent="0.3">
      <c r="A30" s="6" t="s">
        <v>129</v>
      </c>
    </row>
    <row r="32" spans="1:1" x14ac:dyDescent="0.3">
      <c r="A32" s="6" t="s">
        <v>305</v>
      </c>
    </row>
    <row r="33" spans="1:1" x14ac:dyDescent="0.3">
      <c r="A33" s="6" t="s">
        <v>88</v>
      </c>
    </row>
    <row r="34" spans="1:1" x14ac:dyDescent="0.3">
      <c r="A34" s="6" t="s">
        <v>46</v>
      </c>
    </row>
    <row r="37" spans="1:1" x14ac:dyDescent="0.3">
      <c r="A37" s="6" t="s">
        <v>88</v>
      </c>
    </row>
    <row r="38" spans="1:1" x14ac:dyDescent="0.3">
      <c r="A38" s="6" t="s">
        <v>28</v>
      </c>
    </row>
    <row r="39" spans="1:1" x14ac:dyDescent="0.3">
      <c r="A39" s="6" t="s">
        <v>46</v>
      </c>
    </row>
  </sheetData>
  <customSheetViews>
    <customSheetView guid="{88F0142F-8040-40EE-BB31-7FBDC567046B}" state="hidden">
      <selection activeCell="G30" sqref="G30"/>
      <pageMargins left="0.75" right="0.75" top="1" bottom="1" header="0.5" footer="0.5"/>
      <headerFooter alignWithMargins="0"/>
    </customSheetView>
    <customSheetView guid="{FEFC15B1-F17C-4CB7-A213-355BB844919A}" state="hidden">
      <selection activeCell="G30" sqref="G30"/>
      <pageMargins left="0.75" right="0.75" top="1" bottom="1" header="0.5" footer="0.5"/>
      <headerFooter alignWithMargins="0"/>
    </customSheetView>
  </customSheetView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9"/>
  <sheetViews>
    <sheetView topLeftCell="A28" workbookViewId="0">
      <selection activeCell="B56" sqref="B56"/>
    </sheetView>
  </sheetViews>
  <sheetFormatPr defaultColWidth="8.88671875" defaultRowHeight="13.8" x14ac:dyDescent="0.3"/>
  <cols>
    <col min="1" max="10" width="15.6640625" style="3" customWidth="1"/>
    <col min="11" max="51" width="4.6640625" style="3" customWidth="1"/>
    <col min="52" max="16384" width="8.88671875" style="3"/>
  </cols>
  <sheetData>
    <row r="1" spans="1:10" x14ac:dyDescent="0.3">
      <c r="A1" s="402" t="s">
        <v>60</v>
      </c>
      <c r="B1" s="403"/>
      <c r="C1" s="403"/>
      <c r="D1" s="403"/>
      <c r="E1" s="403"/>
      <c r="F1" s="403"/>
      <c r="G1" s="403"/>
      <c r="H1" s="403"/>
      <c r="I1" s="403"/>
      <c r="J1" s="404"/>
    </row>
    <row r="2" spans="1:10" x14ac:dyDescent="0.3">
      <c r="A2" s="405"/>
      <c r="B2" s="406"/>
      <c r="C2" s="406"/>
      <c r="D2" s="406"/>
      <c r="E2" s="406"/>
      <c r="F2" s="406"/>
      <c r="G2" s="406"/>
      <c r="H2" s="406"/>
      <c r="I2" s="406"/>
      <c r="J2" s="407"/>
    </row>
    <row r="3" spans="1:10" x14ac:dyDescent="0.3">
      <c r="A3" s="408" t="s">
        <v>90</v>
      </c>
      <c r="B3" s="409"/>
      <c r="C3" s="409"/>
      <c r="D3" s="409"/>
      <c r="E3" s="409"/>
      <c r="F3" s="409"/>
      <c r="G3" s="409"/>
      <c r="H3" s="409"/>
      <c r="I3" s="409"/>
      <c r="J3" s="410"/>
    </row>
    <row r="4" spans="1:10" x14ac:dyDescent="0.3">
      <c r="A4" s="411"/>
      <c r="B4" s="412"/>
      <c r="C4" s="412"/>
      <c r="D4" s="412"/>
      <c r="E4" s="412"/>
      <c r="F4" s="412"/>
      <c r="G4" s="412"/>
      <c r="H4" s="412"/>
      <c r="I4" s="412"/>
      <c r="J4" s="413"/>
    </row>
    <row r="5" spans="1:10" x14ac:dyDescent="0.3">
      <c r="A5" s="15"/>
      <c r="B5" s="16"/>
      <c r="C5" s="16"/>
      <c r="D5" s="16"/>
      <c r="E5" s="16"/>
      <c r="F5" s="16"/>
      <c r="G5" s="16"/>
      <c r="H5" s="16"/>
      <c r="I5" s="16"/>
      <c r="J5" s="17"/>
    </row>
    <row r="6" spans="1:10" ht="18.75" customHeight="1" x14ac:dyDescent="0.3">
      <c r="A6" s="18"/>
      <c r="B6" s="19"/>
      <c r="C6" s="20"/>
      <c r="D6" s="397" t="s">
        <v>56</v>
      </c>
      <c r="E6" s="397"/>
      <c r="F6" s="397"/>
      <c r="G6" s="397"/>
      <c r="H6" s="397"/>
      <c r="I6" s="397"/>
      <c r="J6" s="398"/>
    </row>
    <row r="7" spans="1:10" ht="12.75" customHeight="1" x14ac:dyDescent="0.3">
      <c r="A7" s="18"/>
      <c r="B7" s="20"/>
      <c r="C7" s="20"/>
      <c r="D7" s="397"/>
      <c r="E7" s="397"/>
      <c r="F7" s="397"/>
      <c r="G7" s="397"/>
      <c r="H7" s="397"/>
      <c r="I7" s="397"/>
      <c r="J7" s="398"/>
    </row>
    <row r="8" spans="1:10" ht="14.4" thickBot="1" x14ac:dyDescent="0.35">
      <c r="A8" s="18"/>
      <c r="B8" s="21"/>
      <c r="C8" s="21"/>
      <c r="D8" s="21"/>
      <c r="E8" s="21"/>
      <c r="F8" s="21"/>
      <c r="G8" s="21"/>
      <c r="H8" s="21"/>
      <c r="I8" s="21"/>
      <c r="J8" s="22"/>
    </row>
    <row r="9" spans="1:10" ht="14.4" thickBot="1" x14ac:dyDescent="0.35">
      <c r="A9" s="23" t="s">
        <v>91</v>
      </c>
      <c r="B9" s="61" t="s">
        <v>32</v>
      </c>
      <c r="C9" s="24"/>
      <c r="D9" s="394" t="s">
        <v>57</v>
      </c>
      <c r="E9" s="417"/>
      <c r="F9" s="417"/>
      <c r="G9" s="417"/>
      <c r="H9" s="417"/>
      <c r="I9" s="417"/>
      <c r="J9" s="418"/>
    </row>
    <row r="10" spans="1:10" ht="14.4" thickBot="1" x14ac:dyDescent="0.35">
      <c r="A10" s="23"/>
      <c r="B10" s="26"/>
      <c r="C10" s="24"/>
      <c r="D10" s="24"/>
      <c r="E10" s="24"/>
      <c r="F10" s="24"/>
      <c r="G10" s="24"/>
      <c r="H10" s="24"/>
      <c r="I10" s="24"/>
      <c r="J10" s="27"/>
    </row>
    <row r="11" spans="1:10" ht="12.75" customHeight="1" thickBot="1" x14ac:dyDescent="0.35">
      <c r="A11" s="23" t="s">
        <v>92</v>
      </c>
      <c r="B11" s="61" t="s">
        <v>32</v>
      </c>
      <c r="C11" s="24"/>
      <c r="D11" s="394" t="s">
        <v>133</v>
      </c>
      <c r="E11" s="417"/>
      <c r="F11" s="417"/>
      <c r="G11" s="417"/>
      <c r="H11" s="417"/>
      <c r="I11" s="417"/>
      <c r="J11" s="418"/>
    </row>
    <row r="12" spans="1:10" ht="12.75" customHeight="1" x14ac:dyDescent="0.3">
      <c r="A12" s="23"/>
      <c r="B12" s="28"/>
      <c r="C12" s="24"/>
      <c r="D12" s="417"/>
      <c r="E12" s="417"/>
      <c r="F12" s="417"/>
      <c r="G12" s="417"/>
      <c r="H12" s="417"/>
      <c r="I12" s="417"/>
      <c r="J12" s="418"/>
    </row>
    <row r="13" spans="1:10" ht="14.4" thickBot="1" x14ac:dyDescent="0.35">
      <c r="A13" s="23"/>
      <c r="B13" s="26"/>
      <c r="C13" s="24"/>
      <c r="D13" s="24"/>
      <c r="E13" s="24"/>
      <c r="F13" s="24"/>
      <c r="G13" s="24"/>
      <c r="H13" s="24"/>
      <c r="I13" s="24"/>
      <c r="J13" s="27"/>
    </row>
    <row r="14" spans="1:10" ht="14.4" thickBot="1" x14ac:dyDescent="0.35">
      <c r="A14" s="23" t="s">
        <v>94</v>
      </c>
      <c r="B14" s="61" t="s">
        <v>32</v>
      </c>
      <c r="C14" s="24"/>
      <c r="D14" s="394" t="s">
        <v>130</v>
      </c>
      <c r="E14" s="417"/>
      <c r="F14" s="417"/>
      <c r="G14" s="417"/>
      <c r="H14" s="417"/>
      <c r="I14" s="417"/>
      <c r="J14" s="418"/>
    </row>
    <row r="15" spans="1:10" ht="12.75" customHeight="1" x14ac:dyDescent="0.3">
      <c r="A15" s="23"/>
      <c r="B15" s="28"/>
      <c r="C15" s="24"/>
      <c r="D15" s="417"/>
      <c r="E15" s="417"/>
      <c r="F15" s="417"/>
      <c r="G15" s="417"/>
      <c r="H15" s="417"/>
      <c r="I15" s="417"/>
      <c r="J15" s="418"/>
    </row>
    <row r="16" spans="1:10" ht="12.75" customHeight="1" thickBot="1" x14ac:dyDescent="0.35">
      <c r="A16" s="23"/>
      <c r="B16" s="26"/>
      <c r="C16" s="24"/>
      <c r="D16" s="24"/>
      <c r="E16" s="24"/>
      <c r="F16" s="24"/>
      <c r="G16" s="24"/>
      <c r="H16" s="24"/>
      <c r="I16" s="24"/>
      <c r="J16" s="27"/>
    </row>
    <row r="17" spans="1:10" ht="12.75" customHeight="1" thickBot="1" x14ac:dyDescent="0.35">
      <c r="A17" s="23" t="s">
        <v>93</v>
      </c>
      <c r="B17" s="61" t="s">
        <v>32</v>
      </c>
      <c r="C17" s="24"/>
      <c r="D17" s="394" t="s">
        <v>34</v>
      </c>
      <c r="E17" s="394"/>
      <c r="F17" s="394"/>
      <c r="G17" s="394"/>
      <c r="H17" s="394"/>
      <c r="I17" s="394"/>
      <c r="J17" s="401"/>
    </row>
    <row r="18" spans="1:10" x14ac:dyDescent="0.3">
      <c r="A18" s="23"/>
      <c r="B18" s="48"/>
      <c r="C18" s="24"/>
      <c r="D18" s="394"/>
      <c r="E18" s="394"/>
      <c r="F18" s="394"/>
      <c r="G18" s="394"/>
      <c r="H18" s="394"/>
      <c r="I18" s="394"/>
      <c r="J18" s="401"/>
    </row>
    <row r="19" spans="1:10" ht="14.4" thickBot="1" x14ac:dyDescent="0.35">
      <c r="A19" s="23"/>
      <c r="B19" s="49"/>
      <c r="C19" s="24"/>
      <c r="D19" s="30"/>
      <c r="E19" s="30"/>
      <c r="F19" s="30"/>
      <c r="G19" s="30"/>
      <c r="H19" s="30"/>
      <c r="I19" s="30"/>
      <c r="J19" s="31"/>
    </row>
    <row r="20" spans="1:10" ht="14.4" thickBot="1" x14ac:dyDescent="0.35">
      <c r="A20" s="23" t="s">
        <v>95</v>
      </c>
      <c r="B20" s="62" t="s">
        <v>32</v>
      </c>
      <c r="C20" s="24"/>
      <c r="D20" s="394" t="s">
        <v>145</v>
      </c>
      <c r="E20" s="394"/>
      <c r="F20" s="394"/>
      <c r="G20" s="394"/>
      <c r="H20" s="394"/>
      <c r="I20" s="394"/>
      <c r="J20" s="401"/>
    </row>
    <row r="21" spans="1:10" x14ac:dyDescent="0.3">
      <c r="A21" s="23"/>
      <c r="B21" s="26"/>
      <c r="C21" s="24"/>
      <c r="D21" s="394"/>
      <c r="E21" s="394"/>
      <c r="F21" s="394"/>
      <c r="G21" s="394"/>
      <c r="H21" s="394"/>
      <c r="I21" s="394"/>
      <c r="J21" s="401"/>
    </row>
    <row r="22" spans="1:10" ht="14.4" thickBot="1" x14ac:dyDescent="0.35">
      <c r="A22" s="23"/>
      <c r="B22" s="26"/>
      <c r="C22" s="24"/>
      <c r="D22" s="32"/>
      <c r="E22" s="24"/>
      <c r="F22" s="24"/>
      <c r="G22" s="24"/>
      <c r="H22" s="24"/>
      <c r="I22" s="24"/>
      <c r="J22" s="27"/>
    </row>
    <row r="23" spans="1:10" ht="13.5" customHeight="1" thickBot="1" x14ac:dyDescent="0.35">
      <c r="A23" s="23" t="s">
        <v>96</v>
      </c>
      <c r="B23" s="62" t="s">
        <v>32</v>
      </c>
      <c r="C23" s="24"/>
      <c r="D23" s="394" t="s">
        <v>144</v>
      </c>
      <c r="E23" s="394"/>
      <c r="F23" s="394"/>
      <c r="G23" s="394"/>
      <c r="H23" s="394"/>
      <c r="I23" s="394"/>
      <c r="J23" s="401"/>
    </row>
    <row r="24" spans="1:10" x14ac:dyDescent="0.3">
      <c r="A24" s="23"/>
      <c r="B24" s="26"/>
      <c r="C24" s="24"/>
      <c r="D24" s="394"/>
      <c r="E24" s="394"/>
      <c r="F24" s="394"/>
      <c r="G24" s="394"/>
      <c r="H24" s="394"/>
      <c r="I24" s="394"/>
      <c r="J24" s="401"/>
    </row>
    <row r="25" spans="1:10" ht="14.4" thickBot="1" x14ac:dyDescent="0.35">
      <c r="A25" s="23"/>
      <c r="B25" s="26"/>
      <c r="C25" s="24"/>
      <c r="D25" s="33"/>
      <c r="E25" s="33"/>
      <c r="F25" s="33"/>
      <c r="G25" s="33"/>
      <c r="H25" s="33"/>
      <c r="I25" s="33"/>
      <c r="J25" s="34"/>
    </row>
    <row r="26" spans="1:10" ht="14.4" thickBot="1" x14ac:dyDescent="0.35">
      <c r="A26" s="23" t="s">
        <v>97</v>
      </c>
      <c r="B26" s="62" t="s">
        <v>32</v>
      </c>
      <c r="C26" s="24"/>
      <c r="D26" s="394" t="s">
        <v>134</v>
      </c>
      <c r="E26" s="394"/>
      <c r="F26" s="394"/>
      <c r="G26" s="394"/>
      <c r="H26" s="394"/>
      <c r="I26" s="394"/>
      <c r="J26" s="401"/>
    </row>
    <row r="27" spans="1:10" x14ac:dyDescent="0.3">
      <c r="A27" s="23"/>
      <c r="B27" s="28"/>
      <c r="C27" s="24"/>
      <c r="D27" s="394"/>
      <c r="E27" s="394"/>
      <c r="F27" s="394"/>
      <c r="G27" s="394"/>
      <c r="H27" s="394"/>
      <c r="I27" s="394"/>
      <c r="J27" s="401"/>
    </row>
    <row r="28" spans="1:10" ht="14.4" thickBot="1" x14ac:dyDescent="0.35">
      <c r="A28" s="23"/>
      <c r="B28" s="26"/>
      <c r="C28" s="24"/>
      <c r="D28" s="24"/>
      <c r="E28" s="24"/>
      <c r="F28" s="24"/>
      <c r="G28" s="24"/>
      <c r="H28" s="24"/>
      <c r="I28" s="24"/>
      <c r="J28" s="27"/>
    </row>
    <row r="29" spans="1:10" ht="14.4" thickBot="1" x14ac:dyDescent="0.35">
      <c r="A29" s="23" t="s">
        <v>98</v>
      </c>
      <c r="B29" s="62" t="s">
        <v>32</v>
      </c>
      <c r="C29" s="24"/>
      <c r="D29" s="414" t="s">
        <v>135</v>
      </c>
      <c r="E29" s="415"/>
      <c r="F29" s="415"/>
      <c r="G29" s="415"/>
      <c r="H29" s="415"/>
      <c r="I29" s="415"/>
      <c r="J29" s="416"/>
    </row>
    <row r="30" spans="1:10" x14ac:dyDescent="0.3">
      <c r="A30" s="23"/>
      <c r="B30" s="28"/>
      <c r="C30" s="24"/>
      <c r="D30" s="415"/>
      <c r="E30" s="415"/>
      <c r="F30" s="415"/>
      <c r="G30" s="415"/>
      <c r="H30" s="415"/>
      <c r="I30" s="415"/>
      <c r="J30" s="416"/>
    </row>
    <row r="31" spans="1:10" ht="14.4" thickBot="1" x14ac:dyDescent="0.35">
      <c r="A31" s="23"/>
      <c r="B31" s="26"/>
      <c r="C31" s="24"/>
      <c r="D31" s="35"/>
      <c r="E31" s="35"/>
      <c r="F31" s="35"/>
      <c r="G31" s="35"/>
      <c r="H31" s="35"/>
      <c r="I31" s="35"/>
      <c r="J31" s="36"/>
    </row>
    <row r="32" spans="1:10" ht="14.4" thickBot="1" x14ac:dyDescent="0.35">
      <c r="A32" s="23" t="s">
        <v>99</v>
      </c>
      <c r="B32" s="62" t="s">
        <v>32</v>
      </c>
      <c r="C32" s="24"/>
      <c r="D32" s="394" t="s">
        <v>59</v>
      </c>
      <c r="E32" s="394"/>
      <c r="F32" s="394"/>
      <c r="G32" s="394"/>
      <c r="H32" s="394"/>
      <c r="I32" s="394"/>
      <c r="J32" s="401"/>
    </row>
    <row r="33" spans="1:10" x14ac:dyDescent="0.3">
      <c r="A33" s="23"/>
      <c r="B33" s="28"/>
      <c r="C33" s="24"/>
      <c r="D33" s="394"/>
      <c r="E33" s="394"/>
      <c r="F33" s="394"/>
      <c r="G33" s="394"/>
      <c r="H33" s="394"/>
      <c r="I33" s="394"/>
      <c r="J33" s="401"/>
    </row>
    <row r="34" spans="1:10" ht="14.4" thickBot="1" x14ac:dyDescent="0.35">
      <c r="A34" s="23"/>
      <c r="B34" s="26"/>
      <c r="C34" s="24"/>
      <c r="D34" s="35"/>
      <c r="E34" s="35"/>
      <c r="F34" s="35"/>
      <c r="G34" s="35"/>
      <c r="H34" s="35"/>
      <c r="I34" s="35"/>
      <c r="J34" s="36"/>
    </row>
    <row r="35" spans="1:10" ht="14.4" thickBot="1" x14ac:dyDescent="0.35">
      <c r="A35" s="23" t="s">
        <v>11</v>
      </c>
      <c r="B35" s="62" t="s">
        <v>32</v>
      </c>
      <c r="C35" s="24"/>
      <c r="D35" s="394" t="s">
        <v>61</v>
      </c>
      <c r="E35" s="394"/>
      <c r="F35" s="394"/>
      <c r="G35" s="394"/>
      <c r="H35" s="394"/>
      <c r="I35" s="394"/>
      <c r="J35" s="401"/>
    </row>
    <row r="36" spans="1:10" x14ac:dyDescent="0.3">
      <c r="A36" s="23"/>
      <c r="B36" s="35"/>
      <c r="C36" s="24"/>
      <c r="D36" s="394"/>
      <c r="E36" s="394"/>
      <c r="F36" s="394"/>
      <c r="G36" s="394"/>
      <c r="H36" s="394"/>
      <c r="I36" s="394"/>
      <c r="J36" s="401"/>
    </row>
    <row r="37" spans="1:10" ht="14.4" thickBot="1" x14ac:dyDescent="0.35">
      <c r="A37" s="23"/>
      <c r="B37" s="26"/>
      <c r="C37" s="24"/>
      <c r="D37" s="35"/>
      <c r="E37" s="35"/>
      <c r="F37" s="35"/>
      <c r="G37" s="35"/>
      <c r="H37" s="35"/>
      <c r="I37" s="35"/>
      <c r="J37" s="36"/>
    </row>
    <row r="38" spans="1:10" ht="14.4" thickBot="1" x14ac:dyDescent="0.35">
      <c r="A38" s="23" t="s">
        <v>12</v>
      </c>
      <c r="B38" s="62" t="s">
        <v>32</v>
      </c>
      <c r="C38" s="24"/>
      <c r="D38" s="394" t="s">
        <v>62</v>
      </c>
      <c r="E38" s="394"/>
      <c r="F38" s="394"/>
      <c r="G38" s="394"/>
      <c r="H38" s="394"/>
      <c r="I38" s="394"/>
      <c r="J38" s="401"/>
    </row>
    <row r="39" spans="1:10" x14ac:dyDescent="0.3">
      <c r="A39" s="23"/>
      <c r="B39" s="28"/>
      <c r="C39" s="24"/>
      <c r="D39" s="394"/>
      <c r="E39" s="394"/>
      <c r="F39" s="394"/>
      <c r="G39" s="394"/>
      <c r="H39" s="394"/>
      <c r="I39" s="394"/>
      <c r="J39" s="401"/>
    </row>
    <row r="40" spans="1:10" ht="14.4" thickBot="1" x14ac:dyDescent="0.35">
      <c r="A40" s="23"/>
      <c r="B40" s="28"/>
      <c r="C40" s="24"/>
      <c r="D40" s="25"/>
      <c r="E40" s="25"/>
      <c r="F40" s="25"/>
      <c r="G40" s="25"/>
      <c r="H40" s="25"/>
      <c r="I40" s="25"/>
      <c r="J40" s="29"/>
    </row>
    <row r="41" spans="1:10" ht="14.4" thickBot="1" x14ac:dyDescent="0.35">
      <c r="A41" s="37" t="s">
        <v>66</v>
      </c>
      <c r="B41" s="63" t="s">
        <v>32</v>
      </c>
      <c r="C41" s="13"/>
      <c r="D41" s="392" t="s">
        <v>148</v>
      </c>
      <c r="E41" s="399"/>
      <c r="F41" s="399"/>
      <c r="G41" s="399"/>
      <c r="H41" s="399"/>
      <c r="I41" s="399"/>
      <c r="J41" s="400"/>
    </row>
    <row r="42" spans="1:10" x14ac:dyDescent="0.3">
      <c r="A42" s="37"/>
      <c r="B42" s="28"/>
      <c r="C42" s="13"/>
      <c r="D42" s="399"/>
      <c r="E42" s="399"/>
      <c r="F42" s="399"/>
      <c r="G42" s="399"/>
      <c r="H42" s="399"/>
      <c r="I42" s="399"/>
      <c r="J42" s="400"/>
    </row>
    <row r="43" spans="1:10" x14ac:dyDescent="0.3">
      <c r="A43" s="37"/>
      <c r="B43" s="13"/>
      <c r="C43" s="13"/>
      <c r="D43" s="399"/>
      <c r="E43" s="399"/>
      <c r="F43" s="399"/>
      <c r="G43" s="399"/>
      <c r="H43" s="399"/>
      <c r="I43" s="399"/>
      <c r="J43" s="400"/>
    </row>
    <row r="44" spans="1:10" ht="14.4" thickBot="1" x14ac:dyDescent="0.35">
      <c r="A44" s="37"/>
      <c r="B44" s="38"/>
      <c r="C44" s="13"/>
      <c r="D44" s="13"/>
      <c r="E44" s="13"/>
      <c r="F44" s="13"/>
      <c r="G44" s="13"/>
      <c r="H44" s="13"/>
      <c r="I44" s="13"/>
      <c r="J44" s="39"/>
    </row>
    <row r="45" spans="1:10" ht="13.5" customHeight="1" thickBot="1" x14ac:dyDescent="0.35">
      <c r="A45" s="37" t="s">
        <v>67</v>
      </c>
      <c r="B45" s="63" t="s">
        <v>32</v>
      </c>
      <c r="C45" s="13"/>
      <c r="D45" s="392" t="s">
        <v>149</v>
      </c>
      <c r="E45" s="399"/>
      <c r="F45" s="399"/>
      <c r="G45" s="399"/>
      <c r="H45" s="399"/>
      <c r="I45" s="399"/>
      <c r="J45" s="400"/>
    </row>
    <row r="46" spans="1:10" x14ac:dyDescent="0.3">
      <c r="A46" s="37"/>
      <c r="B46" s="40"/>
      <c r="C46" s="13"/>
      <c r="D46" s="399"/>
      <c r="E46" s="399"/>
      <c r="F46" s="399"/>
      <c r="G46" s="399"/>
      <c r="H46" s="399"/>
      <c r="I46" s="399"/>
      <c r="J46" s="400"/>
    </row>
    <row r="47" spans="1:10" x14ac:dyDescent="0.3">
      <c r="A47" s="37"/>
      <c r="B47" s="40"/>
      <c r="C47" s="13"/>
      <c r="D47" s="399"/>
      <c r="E47" s="399"/>
      <c r="F47" s="399"/>
      <c r="G47" s="399"/>
      <c r="H47" s="399"/>
      <c r="I47" s="399"/>
      <c r="J47" s="400"/>
    </row>
    <row r="48" spans="1:10" ht="14.4" thickBot="1" x14ac:dyDescent="0.35">
      <c r="A48" s="37"/>
      <c r="B48" s="38"/>
      <c r="C48" s="13"/>
      <c r="D48" s="13"/>
      <c r="E48" s="13"/>
      <c r="F48" s="13"/>
      <c r="G48" s="13"/>
      <c r="H48" s="13"/>
      <c r="I48" s="13"/>
      <c r="J48" s="39"/>
    </row>
    <row r="49" spans="1:10" ht="12.75" customHeight="1" thickBot="1" x14ac:dyDescent="0.35">
      <c r="A49" s="37" t="s">
        <v>68</v>
      </c>
      <c r="B49" s="63" t="s">
        <v>32</v>
      </c>
      <c r="C49" s="13"/>
      <c r="D49" s="392" t="s">
        <v>63</v>
      </c>
      <c r="E49" s="392"/>
      <c r="F49" s="392"/>
      <c r="G49" s="392"/>
      <c r="H49" s="392"/>
      <c r="I49" s="392"/>
      <c r="J49" s="393"/>
    </row>
    <row r="50" spans="1:10" ht="12.75" customHeight="1" x14ac:dyDescent="0.3">
      <c r="A50" s="37"/>
      <c r="B50" s="40"/>
      <c r="C50" s="13"/>
      <c r="D50" s="392"/>
      <c r="E50" s="392"/>
      <c r="F50" s="392"/>
      <c r="G50" s="392"/>
      <c r="H50" s="392"/>
      <c r="I50" s="392"/>
      <c r="J50" s="393"/>
    </row>
    <row r="51" spans="1:10" ht="14.4" thickBot="1" x14ac:dyDescent="0.35">
      <c r="A51" s="37"/>
      <c r="B51" s="38"/>
      <c r="C51" s="13"/>
      <c r="D51" s="13"/>
      <c r="E51" s="13"/>
      <c r="F51" s="13"/>
      <c r="G51" s="13"/>
      <c r="H51" s="13"/>
      <c r="I51" s="13"/>
      <c r="J51" s="39"/>
    </row>
    <row r="52" spans="1:10" ht="13.5" customHeight="1" thickBot="1" x14ac:dyDescent="0.35">
      <c r="A52" s="37" t="s">
        <v>69</v>
      </c>
      <c r="B52" s="63" t="s">
        <v>32</v>
      </c>
      <c r="C52" s="13"/>
      <c r="D52" s="392" t="s">
        <v>64</v>
      </c>
      <c r="E52" s="399"/>
      <c r="F52" s="399"/>
      <c r="G52" s="399"/>
      <c r="H52" s="399"/>
      <c r="I52" s="399"/>
      <c r="J52" s="400"/>
    </row>
    <row r="53" spans="1:10" ht="12.75" customHeight="1" x14ac:dyDescent="0.3">
      <c r="A53" s="37"/>
      <c r="B53" s="40"/>
      <c r="C53" s="13"/>
      <c r="D53" s="399"/>
      <c r="E53" s="399"/>
      <c r="F53" s="399"/>
      <c r="G53" s="399"/>
      <c r="H53" s="399"/>
      <c r="I53" s="399"/>
      <c r="J53" s="400"/>
    </row>
    <row r="54" spans="1:10" ht="12.75" customHeight="1" x14ac:dyDescent="0.3">
      <c r="A54" s="37"/>
      <c r="B54" s="40"/>
      <c r="C54" s="13"/>
      <c r="D54" s="399"/>
      <c r="E54" s="399"/>
      <c r="F54" s="399"/>
      <c r="G54" s="399"/>
      <c r="H54" s="399"/>
      <c r="I54" s="399"/>
      <c r="J54" s="400"/>
    </row>
    <row r="55" spans="1:10" ht="14.4" thickBot="1" x14ac:dyDescent="0.35">
      <c r="A55" s="37"/>
      <c r="B55" s="38"/>
      <c r="C55" s="13"/>
      <c r="D55" s="13"/>
      <c r="E55" s="13"/>
      <c r="F55" s="13"/>
      <c r="G55" s="13"/>
      <c r="H55" s="13"/>
      <c r="I55" s="13"/>
      <c r="J55" s="39"/>
    </row>
    <row r="56" spans="1:10" ht="14.4" thickBot="1" x14ac:dyDescent="0.35">
      <c r="A56" s="37" t="s">
        <v>70</v>
      </c>
      <c r="B56" s="63" t="s">
        <v>32</v>
      </c>
      <c r="C56" s="13"/>
      <c r="D56" s="394" t="s">
        <v>65</v>
      </c>
      <c r="E56" s="395"/>
      <c r="F56" s="395"/>
      <c r="G56" s="395"/>
      <c r="H56" s="395"/>
      <c r="I56" s="395"/>
      <c r="J56" s="396"/>
    </row>
    <row r="57" spans="1:10" x14ac:dyDescent="0.3">
      <c r="A57" s="41"/>
      <c r="B57" s="13"/>
      <c r="C57" s="13"/>
      <c r="D57" s="395"/>
      <c r="E57" s="395"/>
      <c r="F57" s="395"/>
      <c r="G57" s="395"/>
      <c r="H57" s="395"/>
      <c r="I57" s="395"/>
      <c r="J57" s="396"/>
    </row>
    <row r="58" spans="1:10" x14ac:dyDescent="0.3">
      <c r="A58" s="42"/>
      <c r="B58" s="43"/>
      <c r="C58" s="43"/>
      <c r="D58" s="43"/>
      <c r="E58" s="43"/>
      <c r="F58" s="43"/>
      <c r="G58" s="43"/>
      <c r="H58" s="43"/>
      <c r="I58" s="43"/>
      <c r="J58" s="44"/>
    </row>
    <row r="59" spans="1:10" x14ac:dyDescent="0.3">
      <c r="A59" s="45"/>
    </row>
    <row r="66" spans="1:1" x14ac:dyDescent="0.3">
      <c r="A66" s="45"/>
    </row>
    <row r="68" spans="1:1" x14ac:dyDescent="0.3">
      <c r="A68" s="46"/>
    </row>
    <row r="69" spans="1:1" x14ac:dyDescent="0.3">
      <c r="A69" s="47"/>
    </row>
  </sheetData>
  <customSheetViews>
    <customSheetView guid="{88F0142F-8040-40EE-BB31-7FBDC567046B}" fitToPage="1" state="hidden" topLeftCell="A28">
      <selection activeCell="B56" sqref="B56"/>
      <pageMargins left="0.75" right="0.75" top="1" bottom="1" header="0.5" footer="0.5"/>
      <headerFooter alignWithMargins="0">
        <oddHeader>&amp;LTab &amp;A: Page &amp;P of &amp;N</oddHeader>
      </headerFooter>
    </customSheetView>
    <customSheetView guid="{FEFC15B1-F17C-4CB7-A213-355BB844919A}" fitToPage="1" state="hidden" topLeftCell="A28">
      <selection activeCell="B56" sqref="B56"/>
      <pageMargins left="0.75" right="0.75" top="1" bottom="1" header="0.5" footer="0.5"/>
      <headerFooter alignWithMargins="0">
        <oddHeader>&amp;LTab &amp;A: Page &amp;P of &amp;N</oddHeader>
      </headerFooter>
    </customSheetView>
  </customSheetViews>
  <mergeCells count="19">
    <mergeCell ref="A1:J2"/>
    <mergeCell ref="A3:J4"/>
    <mergeCell ref="D26:J27"/>
    <mergeCell ref="D32:J33"/>
    <mergeCell ref="D29:J30"/>
    <mergeCell ref="D9:J9"/>
    <mergeCell ref="D11:J12"/>
    <mergeCell ref="D14:J15"/>
    <mergeCell ref="D17:J18"/>
    <mergeCell ref="D49:J50"/>
    <mergeCell ref="D56:J57"/>
    <mergeCell ref="D6:J7"/>
    <mergeCell ref="D41:J43"/>
    <mergeCell ref="D45:J47"/>
    <mergeCell ref="D52:J54"/>
    <mergeCell ref="D38:J39"/>
    <mergeCell ref="D20:J21"/>
    <mergeCell ref="D23:J24"/>
    <mergeCell ref="D35:J36"/>
  </mergeCells>
  <phoneticPr fontId="17"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82"/>
  <sheetViews>
    <sheetView topLeftCell="A33" workbookViewId="0">
      <selection activeCell="A49" sqref="A49:J62"/>
    </sheetView>
  </sheetViews>
  <sheetFormatPr defaultColWidth="8.88671875" defaultRowHeight="13.8" x14ac:dyDescent="0.3"/>
  <cols>
    <col min="1" max="10" width="15.6640625" style="3" customWidth="1"/>
    <col min="11" max="51" width="4.6640625" style="3" customWidth="1"/>
    <col min="52" max="16384" width="8.88671875" style="3"/>
  </cols>
  <sheetData>
    <row r="1" spans="1:10" ht="15" customHeight="1" x14ac:dyDescent="0.3">
      <c r="A1" s="402" t="s">
        <v>9</v>
      </c>
      <c r="B1" s="403"/>
      <c r="C1" s="403"/>
      <c r="D1" s="403"/>
      <c r="E1" s="403"/>
      <c r="F1" s="403"/>
      <c r="G1" s="403"/>
      <c r="H1" s="403"/>
      <c r="I1" s="403"/>
      <c r="J1" s="404"/>
    </row>
    <row r="2" spans="1:10" ht="15" customHeight="1" x14ac:dyDescent="0.3">
      <c r="A2" s="405"/>
      <c r="B2" s="406"/>
      <c r="C2" s="406"/>
      <c r="D2" s="406"/>
      <c r="E2" s="406"/>
      <c r="F2" s="406"/>
      <c r="G2" s="406"/>
      <c r="H2" s="406"/>
      <c r="I2" s="406"/>
      <c r="J2" s="407"/>
    </row>
    <row r="3" spans="1:10" ht="12.75" customHeight="1" x14ac:dyDescent="0.3">
      <c r="A3" s="429" t="s">
        <v>90</v>
      </c>
      <c r="B3" s="430"/>
      <c r="C3" s="430"/>
      <c r="D3" s="430"/>
      <c r="E3" s="430"/>
      <c r="F3" s="430"/>
      <c r="G3" s="430"/>
      <c r="H3" s="430"/>
      <c r="I3" s="430"/>
      <c r="J3" s="431"/>
    </row>
    <row r="4" spans="1:10" x14ac:dyDescent="0.3">
      <c r="A4" s="432"/>
      <c r="B4" s="433"/>
      <c r="C4" s="433"/>
      <c r="D4" s="433"/>
      <c r="E4" s="433"/>
      <c r="F4" s="433"/>
      <c r="G4" s="433"/>
      <c r="H4" s="433"/>
      <c r="I4" s="433"/>
      <c r="J4" s="434"/>
    </row>
    <row r="5" spans="1:10" x14ac:dyDescent="0.3">
      <c r="A5" s="15"/>
      <c r="B5" s="16"/>
      <c r="C5" s="16"/>
      <c r="D5" s="16"/>
      <c r="E5" s="16"/>
      <c r="F5" s="16"/>
      <c r="G5" s="16"/>
      <c r="H5" s="16"/>
      <c r="I5" s="16"/>
      <c r="J5" s="17"/>
    </row>
    <row r="6" spans="1:10" x14ac:dyDescent="0.3">
      <c r="A6" s="18"/>
      <c r="B6" s="24"/>
      <c r="C6" s="24"/>
      <c r="D6" s="24"/>
      <c r="E6" s="24"/>
      <c r="F6" s="24"/>
      <c r="G6" s="24"/>
      <c r="H6" s="24"/>
      <c r="I6" s="24"/>
      <c r="J6" s="27"/>
    </row>
    <row r="7" spans="1:10" ht="12.75" customHeight="1" x14ac:dyDescent="0.3">
      <c r="A7" s="18"/>
      <c r="C7" s="20"/>
      <c r="D7" s="397" t="s">
        <v>52</v>
      </c>
      <c r="E7" s="397"/>
      <c r="F7" s="397"/>
      <c r="G7" s="397"/>
      <c r="H7" s="397"/>
      <c r="I7" s="397"/>
      <c r="J7" s="398"/>
    </row>
    <row r="8" spans="1:10" ht="14.4" thickBot="1" x14ac:dyDescent="0.35">
      <c r="A8" s="18"/>
      <c r="B8" s="50"/>
      <c r="C8" s="24"/>
      <c r="D8" s="24"/>
      <c r="E8" s="24"/>
      <c r="F8" s="24"/>
      <c r="G8" s="24"/>
      <c r="H8" s="24"/>
      <c r="I8" s="24"/>
      <c r="J8" s="27"/>
    </row>
    <row r="9" spans="1:10" ht="14.4" thickBot="1" x14ac:dyDescent="0.35">
      <c r="A9" s="23" t="s">
        <v>91</v>
      </c>
      <c r="B9" s="61" t="s">
        <v>32</v>
      </c>
      <c r="C9" s="24"/>
      <c r="D9" s="394" t="s">
        <v>150</v>
      </c>
      <c r="E9" s="417"/>
      <c r="F9" s="417"/>
      <c r="G9" s="417"/>
      <c r="H9" s="417"/>
      <c r="I9" s="417"/>
      <c r="J9" s="418"/>
    </row>
    <row r="10" spans="1:10" x14ac:dyDescent="0.3">
      <c r="A10" s="23"/>
      <c r="B10" s="51"/>
      <c r="C10" s="24"/>
      <c r="D10" s="417"/>
      <c r="E10" s="417"/>
      <c r="F10" s="417"/>
      <c r="G10" s="417"/>
      <c r="H10" s="417"/>
      <c r="I10" s="417"/>
      <c r="J10" s="418"/>
    </row>
    <row r="11" spans="1:10" ht="14.4" thickBot="1" x14ac:dyDescent="0.35">
      <c r="A11" s="23"/>
      <c r="B11" s="26"/>
      <c r="C11" s="24"/>
      <c r="D11" s="24"/>
      <c r="E11" s="24"/>
      <c r="F11" s="24"/>
      <c r="G11" s="24"/>
      <c r="H11" s="24"/>
      <c r="I11" s="24"/>
      <c r="J11" s="27"/>
    </row>
    <row r="12" spans="1:10" ht="13.5" customHeight="1" thickBot="1" x14ac:dyDescent="0.35">
      <c r="A12" s="23" t="s">
        <v>92</v>
      </c>
      <c r="B12" s="61" t="s">
        <v>32</v>
      </c>
      <c r="C12" s="24"/>
      <c r="D12" s="394" t="s">
        <v>138</v>
      </c>
      <c r="E12" s="417"/>
      <c r="F12" s="417"/>
      <c r="G12" s="417"/>
      <c r="H12" s="417"/>
      <c r="I12" s="417"/>
      <c r="J12" s="418"/>
    </row>
    <row r="13" spans="1:10" x14ac:dyDescent="0.3">
      <c r="A13" s="23"/>
      <c r="B13" s="51"/>
      <c r="C13" s="24"/>
      <c r="D13" s="417"/>
      <c r="E13" s="417"/>
      <c r="F13" s="417"/>
      <c r="G13" s="417"/>
      <c r="H13" s="417"/>
      <c r="I13" s="417"/>
      <c r="J13" s="418"/>
    </row>
    <row r="14" spans="1:10" ht="14.4" thickBot="1" x14ac:dyDescent="0.35">
      <c r="A14" s="23"/>
      <c r="B14" s="26"/>
      <c r="C14" s="24"/>
      <c r="D14" s="24"/>
      <c r="E14" s="24"/>
      <c r="F14" s="24"/>
      <c r="G14" s="24"/>
      <c r="H14" s="24"/>
      <c r="I14" s="24"/>
      <c r="J14" s="27"/>
    </row>
    <row r="15" spans="1:10" ht="12.75" customHeight="1" thickBot="1" x14ac:dyDescent="0.35">
      <c r="A15" s="23" t="s">
        <v>94</v>
      </c>
      <c r="B15" s="61" t="s">
        <v>32</v>
      </c>
      <c r="C15" s="24"/>
      <c r="D15" s="394" t="s">
        <v>139</v>
      </c>
      <c r="E15" s="417"/>
      <c r="F15" s="417"/>
      <c r="G15" s="417"/>
      <c r="H15" s="417"/>
      <c r="I15" s="417"/>
      <c r="J15" s="418"/>
    </row>
    <row r="16" spans="1:10" x14ac:dyDescent="0.3">
      <c r="A16" s="23"/>
      <c r="B16" s="51"/>
      <c r="C16" s="24"/>
      <c r="D16" s="417"/>
      <c r="E16" s="417"/>
      <c r="F16" s="417"/>
      <c r="G16" s="417"/>
      <c r="H16" s="417"/>
      <c r="I16" s="417"/>
      <c r="J16" s="418"/>
    </row>
    <row r="17" spans="1:10" ht="14.4" thickBot="1" x14ac:dyDescent="0.35">
      <c r="A17" s="23"/>
      <c r="B17" s="26"/>
      <c r="C17" s="24"/>
      <c r="D17" s="24"/>
      <c r="E17" s="24"/>
      <c r="F17" s="24"/>
      <c r="G17" s="24"/>
      <c r="H17" s="24"/>
      <c r="I17" s="24"/>
      <c r="J17" s="27"/>
    </row>
    <row r="18" spans="1:10" ht="13.5" customHeight="1" thickBot="1" x14ac:dyDescent="0.35">
      <c r="A18" s="23" t="s">
        <v>93</v>
      </c>
      <c r="B18" s="61" t="s">
        <v>32</v>
      </c>
      <c r="C18" s="24"/>
      <c r="D18" s="435" t="s">
        <v>140</v>
      </c>
      <c r="E18" s="436"/>
      <c r="F18" s="436"/>
      <c r="G18" s="436"/>
      <c r="H18" s="436"/>
      <c r="I18" s="436"/>
      <c r="J18" s="437"/>
    </row>
    <row r="19" spans="1:10" ht="12.75" customHeight="1" x14ac:dyDescent="0.3">
      <c r="A19" s="23"/>
      <c r="B19" s="51"/>
      <c r="C19" s="24"/>
      <c r="D19" s="436"/>
      <c r="E19" s="436"/>
      <c r="F19" s="436"/>
      <c r="G19" s="436"/>
      <c r="H19" s="436"/>
      <c r="I19" s="436"/>
      <c r="J19" s="437"/>
    </row>
    <row r="20" spans="1:10" ht="14.4" thickBot="1" x14ac:dyDescent="0.35">
      <c r="A20" s="23"/>
      <c r="B20" s="26"/>
      <c r="C20" s="24"/>
      <c r="D20" s="24"/>
      <c r="E20" s="24"/>
      <c r="F20" s="24"/>
      <c r="G20" s="24"/>
      <c r="H20" s="24"/>
      <c r="I20" s="24"/>
      <c r="J20" s="27"/>
    </row>
    <row r="21" spans="1:10" ht="14.4" thickBot="1" x14ac:dyDescent="0.35">
      <c r="A21" s="23" t="s">
        <v>95</v>
      </c>
      <c r="B21" s="62" t="s">
        <v>32</v>
      </c>
      <c r="C21" s="24"/>
      <c r="D21" s="394" t="s">
        <v>141</v>
      </c>
      <c r="E21" s="417"/>
      <c r="F21" s="417"/>
      <c r="G21" s="417"/>
      <c r="H21" s="417"/>
      <c r="I21" s="417"/>
      <c r="J21" s="418"/>
    </row>
    <row r="22" spans="1:10" x14ac:dyDescent="0.3">
      <c r="A22" s="23"/>
      <c r="B22" s="26"/>
      <c r="C22" s="24"/>
      <c r="D22" s="417"/>
      <c r="E22" s="417"/>
      <c r="F22" s="417"/>
      <c r="G22" s="417"/>
      <c r="H22" s="417"/>
      <c r="I22" s="417"/>
      <c r="J22" s="418"/>
    </row>
    <row r="23" spans="1:10" ht="14.4" thickBot="1" x14ac:dyDescent="0.35">
      <c r="A23" s="23"/>
      <c r="B23" s="26"/>
      <c r="C23" s="24"/>
      <c r="D23" s="32"/>
      <c r="E23" s="24"/>
      <c r="F23" s="24"/>
      <c r="G23" s="24"/>
      <c r="H23" s="24"/>
      <c r="I23" s="24"/>
      <c r="J23" s="27"/>
    </row>
    <row r="24" spans="1:10" ht="14.4" thickBot="1" x14ac:dyDescent="0.35">
      <c r="A24" s="23" t="s">
        <v>96</v>
      </c>
      <c r="B24" s="62" t="s">
        <v>32</v>
      </c>
      <c r="C24" s="24"/>
      <c r="D24" s="394" t="s">
        <v>142</v>
      </c>
      <c r="E24" s="395"/>
      <c r="F24" s="395"/>
      <c r="G24" s="395"/>
      <c r="H24" s="395"/>
      <c r="I24" s="395"/>
      <c r="J24" s="396"/>
    </row>
    <row r="25" spans="1:10" x14ac:dyDescent="0.3">
      <c r="A25" s="23"/>
      <c r="B25" s="26"/>
      <c r="C25" s="24"/>
      <c r="D25" s="395"/>
      <c r="E25" s="395"/>
      <c r="F25" s="395"/>
      <c r="G25" s="395"/>
      <c r="H25" s="395"/>
      <c r="I25" s="395"/>
      <c r="J25" s="396"/>
    </row>
    <row r="26" spans="1:10" ht="14.4" thickBot="1" x14ac:dyDescent="0.35">
      <c r="A26" s="23"/>
      <c r="B26" s="26"/>
      <c r="C26" s="24"/>
      <c r="D26" s="24"/>
      <c r="E26" s="24"/>
      <c r="F26" s="24"/>
      <c r="G26" s="24"/>
      <c r="H26" s="24"/>
      <c r="I26" s="24"/>
      <c r="J26" s="27"/>
    </row>
    <row r="27" spans="1:10" ht="14.4" thickBot="1" x14ac:dyDescent="0.35">
      <c r="A27" s="23" t="s">
        <v>97</v>
      </c>
      <c r="B27" s="62" t="s">
        <v>32</v>
      </c>
      <c r="C27" s="24"/>
      <c r="D27" s="443" t="s">
        <v>143</v>
      </c>
      <c r="E27" s="444"/>
      <c r="F27" s="444"/>
      <c r="G27" s="444"/>
      <c r="H27" s="444"/>
      <c r="I27" s="444"/>
      <c r="J27" s="445"/>
    </row>
    <row r="28" spans="1:10" x14ac:dyDescent="0.3">
      <c r="A28" s="23"/>
      <c r="B28" s="28"/>
      <c r="C28" s="24"/>
      <c r="D28" s="440" t="s">
        <v>53</v>
      </c>
      <c r="E28" s="441"/>
      <c r="F28" s="441"/>
      <c r="G28" s="441"/>
      <c r="H28" s="441"/>
      <c r="I28" s="441"/>
      <c r="J28" s="442"/>
    </row>
    <row r="29" spans="1:10" x14ac:dyDescent="0.3">
      <c r="A29" s="23"/>
      <c r="B29" s="28"/>
      <c r="C29" s="24"/>
      <c r="D29" s="438" t="s">
        <v>10</v>
      </c>
      <c r="E29" s="438"/>
      <c r="F29" s="438"/>
      <c r="G29" s="438"/>
      <c r="H29" s="438"/>
      <c r="I29" s="438"/>
      <c r="J29" s="439"/>
    </row>
    <row r="30" spans="1:10" x14ac:dyDescent="0.3">
      <c r="A30" s="23"/>
      <c r="B30" s="28"/>
      <c r="C30" s="24"/>
      <c r="D30" s="438"/>
      <c r="E30" s="438"/>
      <c r="F30" s="438"/>
      <c r="G30" s="438"/>
      <c r="H30" s="438"/>
      <c r="I30" s="438"/>
      <c r="J30" s="439"/>
    </row>
    <row r="31" spans="1:10" x14ac:dyDescent="0.3">
      <c r="A31" s="23"/>
      <c r="B31" s="28"/>
      <c r="C31" s="24"/>
      <c r="D31" s="438"/>
      <c r="E31" s="438"/>
      <c r="F31" s="438"/>
      <c r="G31" s="438"/>
      <c r="H31" s="438"/>
      <c r="I31" s="438"/>
      <c r="J31" s="439"/>
    </row>
    <row r="32" spans="1:10" ht="14.4" thickBot="1" x14ac:dyDescent="0.35">
      <c r="A32" s="23"/>
      <c r="B32" s="28"/>
      <c r="C32" s="24"/>
      <c r="D32" s="24"/>
      <c r="E32" s="24"/>
      <c r="F32" s="24"/>
      <c r="G32" s="24"/>
      <c r="H32" s="24"/>
      <c r="I32" s="24"/>
      <c r="J32" s="27"/>
    </row>
    <row r="33" spans="1:10" ht="14.4" thickBot="1" x14ac:dyDescent="0.35">
      <c r="A33" s="23" t="s">
        <v>98</v>
      </c>
      <c r="B33" s="62" t="s">
        <v>32</v>
      </c>
      <c r="C33" s="24"/>
      <c r="D33" s="394" t="s">
        <v>155</v>
      </c>
      <c r="E33" s="395"/>
      <c r="F33" s="395"/>
      <c r="G33" s="395"/>
      <c r="H33" s="395"/>
      <c r="I33" s="395"/>
      <c r="J33" s="396"/>
    </row>
    <row r="34" spans="1:10" x14ac:dyDescent="0.3">
      <c r="A34" s="23"/>
      <c r="B34" s="28"/>
      <c r="C34" s="24"/>
      <c r="D34" s="395"/>
      <c r="E34" s="395"/>
      <c r="F34" s="395"/>
      <c r="G34" s="395"/>
      <c r="H34" s="395"/>
      <c r="I34" s="395"/>
      <c r="J34" s="396"/>
    </row>
    <row r="35" spans="1:10" s="53" customFormat="1" x14ac:dyDescent="0.3">
      <c r="A35" s="23"/>
      <c r="B35" s="52"/>
      <c r="C35" s="24"/>
      <c r="D35" s="395"/>
      <c r="E35" s="395"/>
      <c r="F35" s="395"/>
      <c r="G35" s="395"/>
      <c r="H35" s="395"/>
      <c r="I35" s="395"/>
      <c r="J35" s="396"/>
    </row>
    <row r="36" spans="1:10" ht="14.4" thickBot="1" x14ac:dyDescent="0.35">
      <c r="A36" s="23"/>
      <c r="B36" s="26"/>
      <c r="C36" s="24"/>
      <c r="D36" s="24"/>
      <c r="E36" s="24"/>
      <c r="F36" s="24"/>
      <c r="G36" s="24"/>
      <c r="H36" s="24"/>
      <c r="I36" s="24"/>
      <c r="J36" s="27"/>
    </row>
    <row r="37" spans="1:10" ht="14.4" thickBot="1" x14ac:dyDescent="0.35">
      <c r="A37" s="23" t="s">
        <v>99</v>
      </c>
      <c r="B37" s="62" t="s">
        <v>32</v>
      </c>
      <c r="C37" s="24"/>
      <c r="D37" s="394" t="s">
        <v>146</v>
      </c>
      <c r="E37" s="417"/>
      <c r="F37" s="417"/>
      <c r="G37" s="417"/>
      <c r="H37" s="417"/>
      <c r="I37" s="417"/>
      <c r="J37" s="418"/>
    </row>
    <row r="38" spans="1:10" x14ac:dyDescent="0.3">
      <c r="A38" s="23"/>
      <c r="B38" s="28"/>
      <c r="C38" s="24"/>
      <c r="D38" s="417"/>
      <c r="E38" s="417"/>
      <c r="F38" s="417"/>
      <c r="G38" s="417"/>
      <c r="H38" s="417"/>
      <c r="I38" s="417"/>
      <c r="J38" s="418"/>
    </row>
    <row r="39" spans="1:10" x14ac:dyDescent="0.3">
      <c r="A39" s="23"/>
      <c r="B39" s="28"/>
      <c r="C39" s="24"/>
      <c r="D39" s="417"/>
      <c r="E39" s="417"/>
      <c r="F39" s="417"/>
      <c r="G39" s="417"/>
      <c r="H39" s="417"/>
      <c r="I39" s="417"/>
      <c r="J39" s="418"/>
    </row>
    <row r="40" spans="1:10" ht="14.4" thickBot="1" x14ac:dyDescent="0.35">
      <c r="A40" s="23"/>
      <c r="B40" s="26"/>
      <c r="C40" s="24"/>
      <c r="D40" s="24"/>
      <c r="E40" s="24"/>
      <c r="F40" s="24"/>
      <c r="G40" s="24"/>
      <c r="H40" s="24"/>
      <c r="I40" s="24"/>
      <c r="J40" s="27"/>
    </row>
    <row r="41" spans="1:10" ht="14.4" thickBot="1" x14ac:dyDescent="0.35">
      <c r="A41" s="23" t="s">
        <v>11</v>
      </c>
      <c r="B41" s="62" t="s">
        <v>32</v>
      </c>
      <c r="C41" s="24"/>
      <c r="D41" s="394" t="s">
        <v>147</v>
      </c>
      <c r="E41" s="417"/>
      <c r="F41" s="417"/>
      <c r="G41" s="417"/>
      <c r="H41" s="417"/>
      <c r="I41" s="417"/>
      <c r="J41" s="418"/>
    </row>
    <row r="42" spans="1:10" x14ac:dyDescent="0.3">
      <c r="A42" s="23"/>
      <c r="B42" s="26"/>
      <c r="C42" s="24"/>
      <c r="D42" s="417"/>
      <c r="E42" s="417"/>
      <c r="F42" s="417"/>
      <c r="G42" s="417"/>
      <c r="H42" s="417"/>
      <c r="I42" s="417"/>
      <c r="J42" s="418"/>
    </row>
    <row r="43" spans="1:10" x14ac:dyDescent="0.3">
      <c r="A43" s="23"/>
      <c r="B43" s="26"/>
      <c r="C43" s="24"/>
      <c r="D43" s="417"/>
      <c r="E43" s="417"/>
      <c r="F43" s="417"/>
      <c r="G43" s="417"/>
      <c r="H43" s="417"/>
      <c r="I43" s="417"/>
      <c r="J43" s="418"/>
    </row>
    <row r="44" spans="1:10" x14ac:dyDescent="0.3">
      <c r="A44" s="23"/>
      <c r="B44" s="26"/>
      <c r="C44" s="24"/>
      <c r="D44" s="417"/>
      <c r="E44" s="417"/>
      <c r="F44" s="417"/>
      <c r="G44" s="417"/>
      <c r="H44" s="417"/>
      <c r="I44" s="417"/>
      <c r="J44" s="418"/>
    </row>
    <row r="45" spans="1:10" x14ac:dyDescent="0.3">
      <c r="A45" s="54"/>
      <c r="B45" s="55"/>
      <c r="C45" s="43"/>
      <c r="D45" s="43"/>
      <c r="E45" s="43"/>
      <c r="F45" s="43"/>
      <c r="G45" s="43"/>
      <c r="H45" s="43"/>
      <c r="I45" s="43"/>
      <c r="J45" s="44"/>
    </row>
    <row r="46" spans="1:10" s="12" customFormat="1" ht="18" customHeight="1" x14ac:dyDescent="0.3">
      <c r="A46" s="419" t="s">
        <v>151</v>
      </c>
      <c r="B46" s="419"/>
      <c r="C46" s="419"/>
      <c r="D46" s="419"/>
      <c r="E46" s="419"/>
      <c r="F46" s="419"/>
      <c r="G46" s="419"/>
      <c r="H46" s="419"/>
      <c r="I46" s="419"/>
      <c r="J46" s="419"/>
    </row>
    <row r="47" spans="1:10" s="12" customFormat="1" ht="18" customHeight="1" x14ac:dyDescent="0.3">
      <c r="A47" s="419"/>
      <c r="B47" s="419"/>
      <c r="C47" s="419"/>
      <c r="D47" s="419"/>
      <c r="E47" s="419"/>
      <c r="F47" s="419"/>
      <c r="G47" s="419"/>
      <c r="H47" s="419"/>
      <c r="I47" s="419"/>
      <c r="J47" s="419"/>
    </row>
    <row r="48" spans="1:10" s="12" customFormat="1" ht="30.75" customHeight="1" x14ac:dyDescent="0.3">
      <c r="A48" s="419"/>
      <c r="B48" s="419"/>
      <c r="C48" s="419"/>
      <c r="D48" s="419"/>
      <c r="E48" s="419"/>
      <c r="F48" s="419"/>
      <c r="G48" s="419"/>
      <c r="H48" s="419"/>
      <c r="I48" s="419"/>
      <c r="J48" s="419"/>
    </row>
    <row r="49" spans="1:10" s="12" customFormat="1" ht="15" customHeight="1" x14ac:dyDescent="0.3">
      <c r="A49" s="420" t="s">
        <v>234</v>
      </c>
      <c r="B49" s="421"/>
      <c r="C49" s="421"/>
      <c r="D49" s="421"/>
      <c r="E49" s="421"/>
      <c r="F49" s="421"/>
      <c r="G49" s="421"/>
      <c r="H49" s="421"/>
      <c r="I49" s="421"/>
      <c r="J49" s="422"/>
    </row>
    <row r="50" spans="1:10" s="12" customFormat="1" ht="15" customHeight="1" x14ac:dyDescent="0.3">
      <c r="A50" s="423"/>
      <c r="B50" s="424"/>
      <c r="C50" s="424"/>
      <c r="D50" s="424"/>
      <c r="E50" s="424"/>
      <c r="F50" s="424"/>
      <c r="G50" s="424"/>
      <c r="H50" s="424"/>
      <c r="I50" s="424"/>
      <c r="J50" s="425"/>
    </row>
    <row r="51" spans="1:10" s="12" customFormat="1" ht="15" customHeight="1" x14ac:dyDescent="0.3">
      <c r="A51" s="423"/>
      <c r="B51" s="424"/>
      <c r="C51" s="424"/>
      <c r="D51" s="424"/>
      <c r="E51" s="424"/>
      <c r="F51" s="424"/>
      <c r="G51" s="424"/>
      <c r="H51" s="424"/>
      <c r="I51" s="424"/>
      <c r="J51" s="425"/>
    </row>
    <row r="52" spans="1:10" s="12" customFormat="1" ht="15" customHeight="1" x14ac:dyDescent="0.3">
      <c r="A52" s="423"/>
      <c r="B52" s="424"/>
      <c r="C52" s="424"/>
      <c r="D52" s="424"/>
      <c r="E52" s="424"/>
      <c r="F52" s="424"/>
      <c r="G52" s="424"/>
      <c r="H52" s="424"/>
      <c r="I52" s="424"/>
      <c r="J52" s="425"/>
    </row>
    <row r="53" spans="1:10" s="12" customFormat="1" ht="15" customHeight="1" x14ac:dyDescent="0.3">
      <c r="A53" s="423"/>
      <c r="B53" s="424"/>
      <c r="C53" s="424"/>
      <c r="D53" s="424"/>
      <c r="E53" s="424"/>
      <c r="F53" s="424"/>
      <c r="G53" s="424"/>
      <c r="H53" s="424"/>
      <c r="I53" s="424"/>
      <c r="J53" s="425"/>
    </row>
    <row r="54" spans="1:10" s="12" customFormat="1" ht="15" customHeight="1" x14ac:dyDescent="0.3">
      <c r="A54" s="423"/>
      <c r="B54" s="424"/>
      <c r="C54" s="424"/>
      <c r="D54" s="424"/>
      <c r="E54" s="424"/>
      <c r="F54" s="424"/>
      <c r="G54" s="424"/>
      <c r="H54" s="424"/>
      <c r="I54" s="424"/>
      <c r="J54" s="425"/>
    </row>
    <row r="55" spans="1:10" s="12" customFormat="1" ht="15" customHeight="1" x14ac:dyDescent="0.3">
      <c r="A55" s="423"/>
      <c r="B55" s="424"/>
      <c r="C55" s="424"/>
      <c r="D55" s="424"/>
      <c r="E55" s="424"/>
      <c r="F55" s="424"/>
      <c r="G55" s="424"/>
      <c r="H55" s="424"/>
      <c r="I55" s="424"/>
      <c r="J55" s="425"/>
    </row>
    <row r="56" spans="1:10" s="12" customFormat="1" ht="15" customHeight="1" x14ac:dyDescent="0.3">
      <c r="A56" s="423"/>
      <c r="B56" s="424"/>
      <c r="C56" s="424"/>
      <c r="D56" s="424"/>
      <c r="E56" s="424"/>
      <c r="F56" s="424"/>
      <c r="G56" s="424"/>
      <c r="H56" s="424"/>
      <c r="I56" s="424"/>
      <c r="J56" s="425"/>
    </row>
    <row r="57" spans="1:10" s="12" customFormat="1" ht="15" customHeight="1" x14ac:dyDescent="0.3">
      <c r="A57" s="423"/>
      <c r="B57" s="424"/>
      <c r="C57" s="424"/>
      <c r="D57" s="424"/>
      <c r="E57" s="424"/>
      <c r="F57" s="424"/>
      <c r="G57" s="424"/>
      <c r="H57" s="424"/>
      <c r="I57" s="424"/>
      <c r="J57" s="425"/>
    </row>
    <row r="58" spans="1:10" s="12" customFormat="1" ht="15" customHeight="1" x14ac:dyDescent="0.3">
      <c r="A58" s="423"/>
      <c r="B58" s="424"/>
      <c r="C58" s="424"/>
      <c r="D58" s="424"/>
      <c r="E58" s="424"/>
      <c r="F58" s="424"/>
      <c r="G58" s="424"/>
      <c r="H58" s="424"/>
      <c r="I58" s="424"/>
      <c r="J58" s="425"/>
    </row>
    <row r="59" spans="1:10" s="12" customFormat="1" ht="15" customHeight="1" x14ac:dyDescent="0.3">
      <c r="A59" s="423"/>
      <c r="B59" s="424"/>
      <c r="C59" s="424"/>
      <c r="D59" s="424"/>
      <c r="E59" s="424"/>
      <c r="F59" s="424"/>
      <c r="G59" s="424"/>
      <c r="H59" s="424"/>
      <c r="I59" s="424"/>
      <c r="J59" s="425"/>
    </row>
    <row r="60" spans="1:10" s="12" customFormat="1" ht="15" customHeight="1" x14ac:dyDescent="0.3">
      <c r="A60" s="423"/>
      <c r="B60" s="424"/>
      <c r="C60" s="424"/>
      <c r="D60" s="424"/>
      <c r="E60" s="424"/>
      <c r="F60" s="424"/>
      <c r="G60" s="424"/>
      <c r="H60" s="424"/>
      <c r="I60" s="424"/>
      <c r="J60" s="425"/>
    </row>
    <row r="61" spans="1:10" s="12" customFormat="1" ht="15" customHeight="1" x14ac:dyDescent="0.3">
      <c r="A61" s="423"/>
      <c r="B61" s="424"/>
      <c r="C61" s="424"/>
      <c r="D61" s="424"/>
      <c r="E61" s="424"/>
      <c r="F61" s="424"/>
      <c r="G61" s="424"/>
      <c r="H61" s="424"/>
      <c r="I61" s="424"/>
      <c r="J61" s="425"/>
    </row>
    <row r="62" spans="1:10" s="12" customFormat="1" ht="15" customHeight="1" x14ac:dyDescent="0.3">
      <c r="A62" s="426"/>
      <c r="B62" s="427"/>
      <c r="C62" s="427"/>
      <c r="D62" s="427"/>
      <c r="E62" s="427"/>
      <c r="F62" s="427"/>
      <c r="G62" s="427"/>
      <c r="H62" s="427"/>
      <c r="I62" s="427"/>
      <c r="J62" s="428"/>
    </row>
    <row r="63" spans="1:10" x14ac:dyDescent="0.3">
      <c r="A63" s="45"/>
    </row>
    <row r="72" spans="1:1" x14ac:dyDescent="0.3">
      <c r="A72" s="45"/>
    </row>
    <row r="79" spans="1:1" x14ac:dyDescent="0.3">
      <c r="A79" s="45"/>
    </row>
    <row r="81" spans="1:1" x14ac:dyDescent="0.3">
      <c r="A81" s="46"/>
    </row>
    <row r="82" spans="1:1" x14ac:dyDescent="0.3">
      <c r="A82" s="47"/>
    </row>
  </sheetData>
  <customSheetViews>
    <customSheetView guid="{88F0142F-8040-40EE-BB31-7FBDC567046B}" fitToPage="1" state="hidden" topLeftCell="A33">
      <selection activeCell="A49" sqref="A49:J62"/>
      <pageMargins left="0.75" right="0.75" top="1" bottom="1" header="0.5" footer="0.5"/>
      <headerFooter alignWithMargins="0">
        <oddHeader>&amp;LTab &amp;A: Page &amp;P of &amp;N</oddHeader>
      </headerFooter>
    </customSheetView>
    <customSheetView guid="{FEFC15B1-F17C-4CB7-A213-355BB844919A}" fitToPage="1" state="hidden" topLeftCell="A33">
      <selection activeCell="A49" sqref="A49:J62"/>
      <pageMargins left="0.75" right="0.75" top="1" bottom="1" header="0.5" footer="0.5"/>
      <headerFooter alignWithMargins="0">
        <oddHeader>&amp;LTab &amp;A: Page &amp;P of &amp;N</oddHeader>
      </headerFooter>
    </customSheetView>
  </customSheetViews>
  <mergeCells count="17">
    <mergeCell ref="A1:J2"/>
    <mergeCell ref="A3:J4"/>
    <mergeCell ref="D37:J39"/>
    <mergeCell ref="D33:J35"/>
    <mergeCell ref="D18:J19"/>
    <mergeCell ref="D12:J13"/>
    <mergeCell ref="D15:J16"/>
    <mergeCell ref="D24:J25"/>
    <mergeCell ref="D29:J31"/>
    <mergeCell ref="D7:J7"/>
    <mergeCell ref="D28:J28"/>
    <mergeCell ref="D27:J27"/>
    <mergeCell ref="D21:J22"/>
    <mergeCell ref="D9:J10"/>
    <mergeCell ref="A46:J48"/>
    <mergeCell ref="A49:J62"/>
    <mergeCell ref="D41:J44"/>
  </mergeCells>
  <phoneticPr fontId="17"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106"/>
  <sheetViews>
    <sheetView workbookViewId="0">
      <selection activeCell="C20" sqref="C20"/>
    </sheetView>
  </sheetViews>
  <sheetFormatPr defaultColWidth="8.88671875" defaultRowHeight="13.8" x14ac:dyDescent="0.3"/>
  <cols>
    <col min="1" max="2" width="15.6640625" style="2" customWidth="1"/>
    <col min="3" max="3" width="15.6640625" style="60" customWidth="1"/>
    <col min="4" max="9" width="15.6640625" style="2" customWidth="1"/>
    <col min="10" max="11" width="4.6640625" style="2" hidden="1" customWidth="1"/>
    <col min="12" max="13" width="3.88671875" style="2" hidden="1" customWidth="1"/>
    <col min="14" max="14" width="5.6640625" style="2" hidden="1" customWidth="1"/>
    <col min="15" max="16" width="5.6640625" style="2" customWidth="1"/>
    <col min="17" max="49" width="4.6640625" style="2" customWidth="1"/>
    <col min="50" max="16384" width="8.88671875" style="2"/>
  </cols>
  <sheetData>
    <row r="1" spans="1:14" ht="15" customHeight="1" x14ac:dyDescent="0.3">
      <c r="A1" s="465" t="s">
        <v>100</v>
      </c>
      <c r="B1" s="466"/>
      <c r="C1" s="466"/>
      <c r="D1" s="466"/>
      <c r="E1" s="466"/>
      <c r="F1" s="466"/>
      <c r="G1" s="466"/>
      <c r="H1" s="466"/>
      <c r="I1" s="466"/>
    </row>
    <row r="2" spans="1:14" ht="15" customHeight="1" x14ac:dyDescent="0.3">
      <c r="A2" s="467"/>
      <c r="B2" s="468"/>
      <c r="C2" s="468"/>
      <c r="D2" s="468"/>
      <c r="E2" s="468"/>
      <c r="F2" s="468"/>
      <c r="G2" s="468"/>
      <c r="H2" s="468"/>
      <c r="I2" s="468"/>
    </row>
    <row r="3" spans="1:14" ht="12.75" customHeight="1" x14ac:dyDescent="0.3">
      <c r="A3" s="469" t="s">
        <v>126</v>
      </c>
      <c r="B3" s="470"/>
      <c r="C3" s="470"/>
      <c r="D3" s="470"/>
      <c r="E3" s="470"/>
      <c r="F3" s="470"/>
      <c r="G3" s="470"/>
      <c r="H3" s="470"/>
      <c r="I3" s="470"/>
    </row>
    <row r="4" spans="1:14" x14ac:dyDescent="0.3">
      <c r="A4" s="471"/>
      <c r="B4" s="472"/>
      <c r="C4" s="472"/>
      <c r="D4" s="472"/>
      <c r="E4" s="472"/>
      <c r="F4" s="472"/>
      <c r="G4" s="472"/>
      <c r="H4" s="472"/>
      <c r="I4" s="472"/>
    </row>
    <row r="5" spans="1:14" ht="12.75" customHeight="1" x14ac:dyDescent="0.3">
      <c r="A5" s="473" t="s">
        <v>71</v>
      </c>
      <c r="B5" s="473"/>
      <c r="C5" s="453" t="s">
        <v>72</v>
      </c>
      <c r="D5" s="451" t="s">
        <v>242</v>
      </c>
      <c r="E5" s="456" t="s">
        <v>125</v>
      </c>
      <c r="F5" s="457"/>
      <c r="G5" s="457"/>
      <c r="H5" s="457"/>
      <c r="I5" s="458"/>
    </row>
    <row r="6" spans="1:14" x14ac:dyDescent="0.3">
      <c r="A6" s="473"/>
      <c r="B6" s="473"/>
      <c r="C6" s="454"/>
      <c r="D6" s="451"/>
      <c r="E6" s="459"/>
      <c r="F6" s="460"/>
      <c r="G6" s="460"/>
      <c r="H6" s="460"/>
      <c r="I6" s="461"/>
    </row>
    <row r="7" spans="1:14" x14ac:dyDescent="0.3">
      <c r="A7" s="473"/>
      <c r="B7" s="473"/>
      <c r="C7" s="454"/>
      <c r="D7" s="451"/>
      <c r="E7" s="459"/>
      <c r="F7" s="460"/>
      <c r="G7" s="460"/>
      <c r="H7" s="460"/>
      <c r="I7" s="461"/>
    </row>
    <row r="8" spans="1:14" x14ac:dyDescent="0.3">
      <c r="A8" s="473"/>
      <c r="B8" s="473"/>
      <c r="C8" s="454"/>
      <c r="D8" s="451"/>
      <c r="E8" s="459"/>
      <c r="F8" s="460"/>
      <c r="G8" s="460"/>
      <c r="H8" s="460"/>
      <c r="I8" s="461"/>
    </row>
    <row r="9" spans="1:14" x14ac:dyDescent="0.3">
      <c r="A9" s="473"/>
      <c r="B9" s="473"/>
      <c r="C9" s="454"/>
      <c r="D9" s="451"/>
      <c r="E9" s="459"/>
      <c r="F9" s="460"/>
      <c r="G9" s="460"/>
      <c r="H9" s="460"/>
      <c r="I9" s="461"/>
    </row>
    <row r="10" spans="1:14" x14ac:dyDescent="0.3">
      <c r="A10" s="473"/>
      <c r="B10" s="473"/>
      <c r="C10" s="454"/>
      <c r="D10" s="451"/>
      <c r="E10" s="459"/>
      <c r="F10" s="460"/>
      <c r="G10" s="460"/>
      <c r="H10" s="460"/>
      <c r="I10" s="461"/>
    </row>
    <row r="11" spans="1:14" x14ac:dyDescent="0.3">
      <c r="A11" s="473"/>
      <c r="B11" s="473"/>
      <c r="C11" s="454"/>
      <c r="D11" s="451"/>
      <c r="E11" s="459"/>
      <c r="F11" s="460"/>
      <c r="G11" s="460"/>
      <c r="H11" s="460"/>
      <c r="I11" s="461"/>
    </row>
    <row r="12" spans="1:14" x14ac:dyDescent="0.3">
      <c r="A12" s="473"/>
      <c r="B12" s="473"/>
      <c r="C12" s="454"/>
      <c r="D12" s="452"/>
      <c r="E12" s="459"/>
      <c r="F12" s="460"/>
      <c r="G12" s="460"/>
      <c r="H12" s="460"/>
      <c r="I12" s="461"/>
    </row>
    <row r="13" spans="1:14" x14ac:dyDescent="0.3">
      <c r="A13" s="473"/>
      <c r="B13" s="473"/>
      <c r="C13" s="455"/>
      <c r="D13" s="452"/>
      <c r="E13" s="462"/>
      <c r="F13" s="463"/>
      <c r="G13" s="463"/>
      <c r="H13" s="463"/>
      <c r="I13" s="464"/>
    </row>
    <row r="14" spans="1:14" ht="50.1" customHeight="1" x14ac:dyDescent="0.3">
      <c r="A14" s="446" t="s">
        <v>235</v>
      </c>
      <c r="B14" s="447"/>
      <c r="C14" s="64" t="s">
        <v>236</v>
      </c>
      <c r="D14" s="14" t="s">
        <v>46</v>
      </c>
      <c r="E14" s="448" t="s">
        <v>237</v>
      </c>
      <c r="F14" s="449"/>
      <c r="G14" s="449"/>
      <c r="H14" s="449"/>
      <c r="I14" s="450"/>
      <c r="J14" s="2" t="str">
        <f>IF(AND(A14&lt;&gt;"",LEN(C14)&lt;3),"No","Yes")</f>
        <v>Yes</v>
      </c>
      <c r="K14" s="2" t="str">
        <f>IF(AND(A14&lt;&gt;"",LEN(D14)&lt;5),"No","Yes")</f>
        <v>Yes</v>
      </c>
      <c r="L14" s="2" t="str">
        <f>IF(AND(A14&lt;&gt;"",LEN(E14)&lt;15),"No","Yes")</f>
        <v>Yes</v>
      </c>
      <c r="M14" s="2" t="str">
        <f>CONCATENATE(J14,K14,L14)</f>
        <v>YesYesYes</v>
      </c>
      <c r="N14" s="2" t="str">
        <f>IF(M14="YesYesYes","Yes","No")</f>
        <v>Yes</v>
      </c>
    </row>
    <row r="15" spans="1:14" ht="50.1" customHeight="1" x14ac:dyDescent="0.3">
      <c r="A15" s="446" t="s">
        <v>235</v>
      </c>
      <c r="B15" s="447"/>
      <c r="C15" s="64" t="s">
        <v>236</v>
      </c>
      <c r="D15" s="14" t="s">
        <v>46</v>
      </c>
      <c r="E15" s="448" t="s">
        <v>237</v>
      </c>
      <c r="F15" s="449"/>
      <c r="G15" s="449"/>
      <c r="H15" s="449"/>
      <c r="I15" s="450"/>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50.1" customHeight="1" x14ac:dyDescent="0.3">
      <c r="A16" s="446" t="s">
        <v>235</v>
      </c>
      <c r="B16" s="447"/>
      <c r="C16" s="64" t="s">
        <v>236</v>
      </c>
      <c r="D16" s="14" t="s">
        <v>46</v>
      </c>
      <c r="E16" s="448" t="s">
        <v>237</v>
      </c>
      <c r="F16" s="449"/>
      <c r="G16" s="449"/>
      <c r="H16" s="449"/>
      <c r="I16" s="450"/>
      <c r="J16" s="2" t="str">
        <f t="shared" si="0"/>
        <v>Yes</v>
      </c>
      <c r="K16" s="2" t="str">
        <f t="shared" si="1"/>
        <v>Yes</v>
      </c>
      <c r="L16" s="2" t="str">
        <f t="shared" si="2"/>
        <v>Yes</v>
      </c>
      <c r="M16" s="2" t="str">
        <f t="shared" si="3"/>
        <v>YesYesYes</v>
      </c>
      <c r="N16" s="2" t="str">
        <f t="shared" si="4"/>
        <v>Yes</v>
      </c>
    </row>
    <row r="17" spans="1:14" ht="50.1" customHeight="1" x14ac:dyDescent="0.3">
      <c r="A17" s="446" t="s">
        <v>235</v>
      </c>
      <c r="B17" s="447"/>
      <c r="C17" s="64" t="s">
        <v>236</v>
      </c>
      <c r="D17" s="14" t="s">
        <v>46</v>
      </c>
      <c r="E17" s="448" t="s">
        <v>237</v>
      </c>
      <c r="F17" s="449"/>
      <c r="G17" s="449"/>
      <c r="H17" s="449"/>
      <c r="I17" s="450"/>
      <c r="J17" s="2" t="str">
        <f t="shared" si="0"/>
        <v>Yes</v>
      </c>
      <c r="K17" s="2" t="str">
        <f t="shared" si="1"/>
        <v>Yes</v>
      </c>
      <c r="L17" s="2" t="str">
        <f t="shared" si="2"/>
        <v>Yes</v>
      </c>
      <c r="M17" s="2" t="str">
        <f t="shared" si="3"/>
        <v>YesYesYes</v>
      </c>
      <c r="N17" s="2" t="str">
        <f t="shared" si="4"/>
        <v>Yes</v>
      </c>
    </row>
    <row r="18" spans="1:14" ht="50.1" customHeight="1" x14ac:dyDescent="0.3">
      <c r="A18" s="446" t="s">
        <v>235</v>
      </c>
      <c r="B18" s="447"/>
      <c r="C18" s="64" t="s">
        <v>236</v>
      </c>
      <c r="D18" s="14" t="s">
        <v>46</v>
      </c>
      <c r="E18" s="448" t="s">
        <v>237</v>
      </c>
      <c r="F18" s="449"/>
      <c r="G18" s="449"/>
      <c r="H18" s="449"/>
      <c r="I18" s="450"/>
      <c r="J18" s="2" t="str">
        <f t="shared" si="0"/>
        <v>Yes</v>
      </c>
      <c r="K18" s="2" t="str">
        <f t="shared" si="1"/>
        <v>Yes</v>
      </c>
      <c r="L18" s="2" t="str">
        <f t="shared" si="2"/>
        <v>Yes</v>
      </c>
      <c r="M18" s="2" t="str">
        <f t="shared" si="3"/>
        <v>YesYesYes</v>
      </c>
      <c r="N18" s="2" t="str">
        <f t="shared" si="4"/>
        <v>Yes</v>
      </c>
    </row>
    <row r="19" spans="1:14" ht="50.1" customHeight="1" x14ac:dyDescent="0.3">
      <c r="A19" s="446" t="s">
        <v>235</v>
      </c>
      <c r="B19" s="447"/>
      <c r="C19" s="64" t="s">
        <v>236</v>
      </c>
      <c r="D19" s="14" t="s">
        <v>46</v>
      </c>
      <c r="E19" s="448" t="s">
        <v>237</v>
      </c>
      <c r="F19" s="449"/>
      <c r="G19" s="449"/>
      <c r="H19" s="449"/>
      <c r="I19" s="450"/>
      <c r="J19" s="2" t="str">
        <f t="shared" si="0"/>
        <v>Yes</v>
      </c>
      <c r="K19" s="2" t="str">
        <f t="shared" si="1"/>
        <v>Yes</v>
      </c>
      <c r="L19" s="2" t="str">
        <f t="shared" si="2"/>
        <v>Yes</v>
      </c>
      <c r="M19" s="2" t="str">
        <f t="shared" si="3"/>
        <v>YesYesYes</v>
      </c>
      <c r="N19" s="2" t="str">
        <f t="shared" si="4"/>
        <v>Yes</v>
      </c>
    </row>
    <row r="20" spans="1:14" ht="50.1" customHeight="1" x14ac:dyDescent="0.3">
      <c r="A20" s="446"/>
      <c r="B20" s="447"/>
      <c r="C20" s="59"/>
      <c r="D20" s="14"/>
      <c r="E20" s="448"/>
      <c r="F20" s="449"/>
      <c r="G20" s="449"/>
      <c r="H20" s="449"/>
      <c r="I20" s="450"/>
      <c r="J20" s="2" t="str">
        <f t="shared" si="0"/>
        <v>Yes</v>
      </c>
      <c r="K20" s="2" t="str">
        <f t="shared" si="1"/>
        <v>Yes</v>
      </c>
      <c r="L20" s="2" t="str">
        <f t="shared" si="2"/>
        <v>Yes</v>
      </c>
      <c r="M20" s="2" t="str">
        <f t="shared" si="3"/>
        <v>YesYesYes</v>
      </c>
      <c r="N20" s="2" t="str">
        <f t="shared" si="4"/>
        <v>Yes</v>
      </c>
    </row>
    <row r="21" spans="1:14" ht="50.1" customHeight="1" x14ac:dyDescent="0.3">
      <c r="A21" s="446"/>
      <c r="B21" s="447"/>
      <c r="C21" s="59"/>
      <c r="D21" s="14"/>
      <c r="E21" s="448"/>
      <c r="F21" s="449"/>
      <c r="G21" s="449"/>
      <c r="H21" s="449"/>
      <c r="I21" s="450"/>
      <c r="J21" s="2" t="str">
        <f t="shared" si="0"/>
        <v>Yes</v>
      </c>
      <c r="K21" s="2" t="str">
        <f t="shared" si="1"/>
        <v>Yes</v>
      </c>
      <c r="L21" s="2" t="str">
        <f t="shared" si="2"/>
        <v>Yes</v>
      </c>
      <c r="M21" s="2" t="str">
        <f t="shared" si="3"/>
        <v>YesYesYes</v>
      </c>
      <c r="N21" s="2" t="str">
        <f t="shared" si="4"/>
        <v>Yes</v>
      </c>
    </row>
    <row r="22" spans="1:14" ht="50.1" customHeight="1" x14ac:dyDescent="0.3">
      <c r="A22" s="446"/>
      <c r="B22" s="447"/>
      <c r="C22" s="59"/>
      <c r="D22" s="14"/>
      <c r="E22" s="448"/>
      <c r="F22" s="449"/>
      <c r="G22" s="449"/>
      <c r="H22" s="449"/>
      <c r="I22" s="450"/>
      <c r="J22" s="2" t="str">
        <f t="shared" si="0"/>
        <v>Yes</v>
      </c>
      <c r="K22" s="2" t="str">
        <f t="shared" si="1"/>
        <v>Yes</v>
      </c>
      <c r="L22" s="2" t="str">
        <f t="shared" si="2"/>
        <v>Yes</v>
      </c>
      <c r="M22" s="2" t="str">
        <f t="shared" si="3"/>
        <v>YesYesYes</v>
      </c>
      <c r="N22" s="2" t="str">
        <f t="shared" si="4"/>
        <v>Yes</v>
      </c>
    </row>
    <row r="23" spans="1:14" ht="50.1" customHeight="1" x14ac:dyDescent="0.3">
      <c r="A23" s="446"/>
      <c r="B23" s="447"/>
      <c r="C23" s="59"/>
      <c r="D23" s="14"/>
      <c r="E23" s="448"/>
      <c r="F23" s="449"/>
      <c r="G23" s="449"/>
      <c r="H23" s="449"/>
      <c r="I23" s="450"/>
      <c r="J23" s="2" t="str">
        <f t="shared" si="0"/>
        <v>Yes</v>
      </c>
      <c r="K23" s="2" t="str">
        <f t="shared" si="1"/>
        <v>Yes</v>
      </c>
      <c r="L23" s="2" t="str">
        <f t="shared" si="2"/>
        <v>Yes</v>
      </c>
      <c r="M23" s="2" t="str">
        <f t="shared" si="3"/>
        <v>YesYesYes</v>
      </c>
      <c r="N23" s="2" t="str">
        <f t="shared" si="4"/>
        <v>Yes</v>
      </c>
    </row>
    <row r="24" spans="1:14" ht="50.1" customHeight="1" x14ac:dyDescent="0.3">
      <c r="A24" s="446"/>
      <c r="B24" s="447"/>
      <c r="C24" s="59"/>
      <c r="D24" s="14"/>
      <c r="E24" s="448"/>
      <c r="F24" s="449"/>
      <c r="G24" s="449"/>
      <c r="H24" s="449"/>
      <c r="I24" s="450"/>
      <c r="J24" s="2" t="str">
        <f t="shared" si="0"/>
        <v>Yes</v>
      </c>
      <c r="K24" s="2" t="str">
        <f t="shared" si="1"/>
        <v>Yes</v>
      </c>
      <c r="L24" s="2" t="str">
        <f t="shared" si="2"/>
        <v>Yes</v>
      </c>
      <c r="M24" s="2" t="str">
        <f t="shared" si="3"/>
        <v>YesYesYes</v>
      </c>
      <c r="N24" s="2" t="str">
        <f t="shared" si="4"/>
        <v>Yes</v>
      </c>
    </row>
    <row r="25" spans="1:14" ht="50.1" customHeight="1" x14ac:dyDescent="0.3">
      <c r="A25" s="446"/>
      <c r="B25" s="447"/>
      <c r="C25" s="59"/>
      <c r="D25" s="14"/>
      <c r="E25" s="448"/>
      <c r="F25" s="449"/>
      <c r="G25" s="449"/>
      <c r="H25" s="449"/>
      <c r="I25" s="450"/>
      <c r="J25" s="2" t="str">
        <f t="shared" si="0"/>
        <v>Yes</v>
      </c>
      <c r="K25" s="2" t="str">
        <f t="shared" si="1"/>
        <v>Yes</v>
      </c>
      <c r="L25" s="2" t="str">
        <f t="shared" si="2"/>
        <v>Yes</v>
      </c>
      <c r="M25" s="2" t="str">
        <f t="shared" si="3"/>
        <v>YesYesYes</v>
      </c>
      <c r="N25" s="2" t="str">
        <f t="shared" si="4"/>
        <v>Yes</v>
      </c>
    </row>
    <row r="26" spans="1:14" ht="50.1" customHeight="1" x14ac:dyDescent="0.3">
      <c r="A26" s="446"/>
      <c r="B26" s="447"/>
      <c r="C26" s="59"/>
      <c r="D26" s="14"/>
      <c r="E26" s="448"/>
      <c r="F26" s="449"/>
      <c r="G26" s="449"/>
      <c r="H26" s="449"/>
      <c r="I26" s="450"/>
      <c r="J26" s="2" t="str">
        <f t="shared" si="0"/>
        <v>Yes</v>
      </c>
      <c r="K26" s="2" t="str">
        <f t="shared" si="1"/>
        <v>Yes</v>
      </c>
      <c r="L26" s="2" t="str">
        <f t="shared" si="2"/>
        <v>Yes</v>
      </c>
      <c r="M26" s="2" t="str">
        <f t="shared" si="3"/>
        <v>YesYesYes</v>
      </c>
      <c r="N26" s="2" t="str">
        <f t="shared" si="4"/>
        <v>Yes</v>
      </c>
    </row>
    <row r="27" spans="1:14" ht="50.1" customHeight="1" x14ac:dyDescent="0.3">
      <c r="A27" s="446"/>
      <c r="B27" s="447"/>
      <c r="C27" s="59"/>
      <c r="D27" s="14"/>
      <c r="E27" s="448"/>
      <c r="F27" s="449"/>
      <c r="G27" s="449"/>
      <c r="H27" s="449"/>
      <c r="I27" s="450"/>
      <c r="J27" s="2" t="str">
        <f t="shared" si="0"/>
        <v>Yes</v>
      </c>
      <c r="K27" s="2" t="str">
        <f t="shared" si="1"/>
        <v>Yes</v>
      </c>
      <c r="L27" s="2" t="str">
        <f t="shared" si="2"/>
        <v>Yes</v>
      </c>
      <c r="M27" s="2" t="str">
        <f t="shared" si="3"/>
        <v>YesYesYes</v>
      </c>
      <c r="N27" s="2" t="str">
        <f t="shared" si="4"/>
        <v>Yes</v>
      </c>
    </row>
    <row r="28" spans="1:14" ht="50.1" customHeight="1" x14ac:dyDescent="0.3">
      <c r="A28" s="446"/>
      <c r="B28" s="447"/>
      <c r="C28" s="59"/>
      <c r="D28" s="14"/>
      <c r="E28" s="448"/>
      <c r="F28" s="449"/>
      <c r="G28" s="449"/>
      <c r="H28" s="449"/>
      <c r="I28" s="450"/>
      <c r="J28" s="2" t="str">
        <f t="shared" si="0"/>
        <v>Yes</v>
      </c>
      <c r="K28" s="2" t="str">
        <f t="shared" si="1"/>
        <v>Yes</v>
      </c>
      <c r="L28" s="2" t="str">
        <f t="shared" si="2"/>
        <v>Yes</v>
      </c>
      <c r="M28" s="2" t="str">
        <f t="shared" si="3"/>
        <v>YesYesYes</v>
      </c>
      <c r="N28" s="2" t="str">
        <f t="shared" si="4"/>
        <v>Yes</v>
      </c>
    </row>
    <row r="29" spans="1:14" ht="50.1" customHeight="1" x14ac:dyDescent="0.3">
      <c r="A29" s="446"/>
      <c r="B29" s="447"/>
      <c r="C29" s="59"/>
      <c r="D29" s="14"/>
      <c r="E29" s="448"/>
      <c r="F29" s="449"/>
      <c r="G29" s="449"/>
      <c r="H29" s="449"/>
      <c r="I29" s="450"/>
      <c r="J29" s="2" t="str">
        <f t="shared" si="0"/>
        <v>Yes</v>
      </c>
      <c r="K29" s="2" t="str">
        <f t="shared" si="1"/>
        <v>Yes</v>
      </c>
      <c r="L29" s="2" t="str">
        <f t="shared" si="2"/>
        <v>Yes</v>
      </c>
      <c r="M29" s="2" t="str">
        <f t="shared" si="3"/>
        <v>YesYesYes</v>
      </c>
      <c r="N29" s="2" t="str">
        <f t="shared" si="4"/>
        <v>Yes</v>
      </c>
    </row>
    <row r="30" spans="1:14" ht="50.1" customHeight="1" x14ac:dyDescent="0.3">
      <c r="A30" s="446"/>
      <c r="B30" s="447"/>
      <c r="C30" s="59"/>
      <c r="D30" s="14"/>
      <c r="E30" s="448"/>
      <c r="F30" s="449"/>
      <c r="G30" s="449"/>
      <c r="H30" s="449"/>
      <c r="I30" s="450"/>
      <c r="J30" s="2" t="str">
        <f t="shared" si="0"/>
        <v>Yes</v>
      </c>
      <c r="K30" s="2" t="str">
        <f t="shared" si="1"/>
        <v>Yes</v>
      </c>
      <c r="L30" s="2" t="str">
        <f t="shared" si="2"/>
        <v>Yes</v>
      </c>
      <c r="M30" s="2" t="str">
        <f t="shared" si="3"/>
        <v>YesYesYes</v>
      </c>
      <c r="N30" s="2" t="str">
        <f t="shared" si="4"/>
        <v>Yes</v>
      </c>
    </row>
    <row r="31" spans="1:14" ht="50.1" customHeight="1" x14ac:dyDescent="0.3">
      <c r="A31" s="446"/>
      <c r="B31" s="447"/>
      <c r="C31" s="59"/>
      <c r="D31" s="14"/>
      <c r="E31" s="448"/>
      <c r="F31" s="449"/>
      <c r="G31" s="449"/>
      <c r="H31" s="449"/>
      <c r="I31" s="450"/>
      <c r="J31" s="2" t="str">
        <f t="shared" si="0"/>
        <v>Yes</v>
      </c>
      <c r="K31" s="2" t="str">
        <f t="shared" si="1"/>
        <v>Yes</v>
      </c>
      <c r="L31" s="2" t="str">
        <f t="shared" si="2"/>
        <v>Yes</v>
      </c>
      <c r="M31" s="2" t="str">
        <f t="shared" si="3"/>
        <v>YesYesYes</v>
      </c>
      <c r="N31" s="2" t="str">
        <f t="shared" si="4"/>
        <v>Yes</v>
      </c>
    </row>
    <row r="32" spans="1:14" ht="50.1" customHeight="1" x14ac:dyDescent="0.3">
      <c r="A32" s="446"/>
      <c r="B32" s="447"/>
      <c r="C32" s="59"/>
      <c r="D32" s="14"/>
      <c r="E32" s="448"/>
      <c r="F32" s="449"/>
      <c r="G32" s="449"/>
      <c r="H32" s="449"/>
      <c r="I32" s="450"/>
      <c r="J32" s="2" t="str">
        <f t="shared" si="0"/>
        <v>Yes</v>
      </c>
      <c r="K32" s="2" t="str">
        <f t="shared" si="1"/>
        <v>Yes</v>
      </c>
      <c r="L32" s="2" t="str">
        <f t="shared" si="2"/>
        <v>Yes</v>
      </c>
      <c r="M32" s="2" t="str">
        <f t="shared" si="3"/>
        <v>YesYesYes</v>
      </c>
      <c r="N32" s="2" t="str">
        <f t="shared" si="4"/>
        <v>Yes</v>
      </c>
    </row>
    <row r="33" spans="1:14" ht="50.1" customHeight="1" x14ac:dyDescent="0.3">
      <c r="A33" s="446"/>
      <c r="B33" s="447"/>
      <c r="C33" s="59"/>
      <c r="D33" s="14"/>
      <c r="E33" s="448"/>
      <c r="F33" s="449"/>
      <c r="G33" s="449"/>
      <c r="H33" s="449"/>
      <c r="I33" s="450"/>
      <c r="J33" s="2" t="str">
        <f t="shared" si="0"/>
        <v>Yes</v>
      </c>
      <c r="K33" s="2" t="str">
        <f t="shared" si="1"/>
        <v>Yes</v>
      </c>
      <c r="L33" s="2" t="str">
        <f t="shared" si="2"/>
        <v>Yes</v>
      </c>
      <c r="M33" s="2" t="str">
        <f t="shared" si="3"/>
        <v>YesYesYes</v>
      </c>
      <c r="N33" s="2" t="str">
        <f t="shared" si="4"/>
        <v>Yes</v>
      </c>
    </row>
    <row r="34" spans="1:14" ht="50.1" customHeight="1" x14ac:dyDescent="0.3">
      <c r="A34" s="446"/>
      <c r="B34" s="447"/>
      <c r="C34" s="59"/>
      <c r="D34" s="14"/>
      <c r="E34" s="448"/>
      <c r="F34" s="449"/>
      <c r="G34" s="449"/>
      <c r="H34" s="449"/>
      <c r="I34" s="450"/>
      <c r="J34" s="2" t="str">
        <f t="shared" si="0"/>
        <v>Yes</v>
      </c>
      <c r="K34" s="2" t="str">
        <f t="shared" si="1"/>
        <v>Yes</v>
      </c>
      <c r="L34" s="2" t="str">
        <f t="shared" si="2"/>
        <v>Yes</v>
      </c>
      <c r="M34" s="2" t="str">
        <f t="shared" si="3"/>
        <v>YesYesYes</v>
      </c>
      <c r="N34" s="2" t="str">
        <f t="shared" si="4"/>
        <v>Yes</v>
      </c>
    </row>
    <row r="35" spans="1:14" ht="50.1" customHeight="1" x14ac:dyDescent="0.3">
      <c r="A35" s="446"/>
      <c r="B35" s="447"/>
      <c r="C35" s="59"/>
      <c r="D35" s="14"/>
      <c r="E35" s="448"/>
      <c r="F35" s="449"/>
      <c r="G35" s="449"/>
      <c r="H35" s="449"/>
      <c r="I35" s="450"/>
      <c r="J35" s="2" t="str">
        <f t="shared" si="0"/>
        <v>Yes</v>
      </c>
      <c r="K35" s="2" t="str">
        <f t="shared" si="1"/>
        <v>Yes</v>
      </c>
      <c r="L35" s="2" t="str">
        <f t="shared" si="2"/>
        <v>Yes</v>
      </c>
      <c r="M35" s="2" t="str">
        <f t="shared" si="3"/>
        <v>YesYesYes</v>
      </c>
      <c r="N35" s="2" t="str">
        <f t="shared" si="4"/>
        <v>Yes</v>
      </c>
    </row>
    <row r="36" spans="1:14" ht="50.1" customHeight="1" x14ac:dyDescent="0.3">
      <c r="A36" s="446"/>
      <c r="B36" s="447"/>
      <c r="C36" s="59"/>
      <c r="D36" s="14"/>
      <c r="E36" s="448"/>
      <c r="F36" s="449"/>
      <c r="G36" s="449"/>
      <c r="H36" s="449"/>
      <c r="I36" s="450"/>
      <c r="J36" s="2" t="str">
        <f t="shared" si="0"/>
        <v>Yes</v>
      </c>
      <c r="K36" s="2" t="str">
        <f t="shared" si="1"/>
        <v>Yes</v>
      </c>
      <c r="L36" s="2" t="str">
        <f t="shared" si="2"/>
        <v>Yes</v>
      </c>
      <c r="M36" s="2" t="str">
        <f t="shared" si="3"/>
        <v>YesYesYes</v>
      </c>
      <c r="N36" s="2" t="str">
        <f t="shared" si="4"/>
        <v>Yes</v>
      </c>
    </row>
    <row r="37" spans="1:14" ht="50.1" customHeight="1" x14ac:dyDescent="0.3">
      <c r="A37" s="446"/>
      <c r="B37" s="447"/>
      <c r="C37" s="59"/>
      <c r="D37" s="14"/>
      <c r="E37" s="448"/>
      <c r="F37" s="449"/>
      <c r="G37" s="449"/>
      <c r="H37" s="449"/>
      <c r="I37" s="450"/>
      <c r="J37" s="2" t="str">
        <f t="shared" si="0"/>
        <v>Yes</v>
      </c>
      <c r="K37" s="2" t="str">
        <f t="shared" si="1"/>
        <v>Yes</v>
      </c>
      <c r="L37" s="2" t="str">
        <f t="shared" si="2"/>
        <v>Yes</v>
      </c>
      <c r="M37" s="2" t="str">
        <f t="shared" si="3"/>
        <v>YesYesYes</v>
      </c>
      <c r="N37" s="2" t="str">
        <f t="shared" si="4"/>
        <v>Yes</v>
      </c>
    </row>
    <row r="38" spans="1:14" ht="50.1" customHeight="1" x14ac:dyDescent="0.3">
      <c r="A38" s="446"/>
      <c r="B38" s="447"/>
      <c r="C38" s="59"/>
      <c r="D38" s="14"/>
      <c r="E38" s="448"/>
      <c r="F38" s="449"/>
      <c r="G38" s="449"/>
      <c r="H38" s="449"/>
      <c r="I38" s="450"/>
      <c r="J38" s="2" t="str">
        <f t="shared" si="0"/>
        <v>Yes</v>
      </c>
      <c r="K38" s="2" t="str">
        <f t="shared" si="1"/>
        <v>Yes</v>
      </c>
      <c r="L38" s="2" t="str">
        <f t="shared" si="2"/>
        <v>Yes</v>
      </c>
      <c r="M38" s="2" t="str">
        <f t="shared" si="3"/>
        <v>YesYesYes</v>
      </c>
      <c r="N38" s="2" t="str">
        <f t="shared" si="4"/>
        <v>Yes</v>
      </c>
    </row>
    <row r="39" spans="1:14" ht="50.1" customHeight="1" x14ac:dyDescent="0.3">
      <c r="A39" s="446"/>
      <c r="B39" s="447"/>
      <c r="C39" s="59"/>
      <c r="D39" s="14"/>
      <c r="E39" s="448"/>
      <c r="F39" s="449"/>
      <c r="G39" s="449"/>
      <c r="H39" s="449"/>
      <c r="I39" s="450"/>
      <c r="J39" s="2" t="str">
        <f t="shared" si="0"/>
        <v>Yes</v>
      </c>
      <c r="K39" s="2" t="str">
        <f t="shared" si="1"/>
        <v>Yes</v>
      </c>
      <c r="L39" s="2" t="str">
        <f t="shared" si="2"/>
        <v>Yes</v>
      </c>
      <c r="M39" s="2" t="str">
        <f t="shared" si="3"/>
        <v>YesYesYes</v>
      </c>
      <c r="N39" s="2" t="str">
        <f t="shared" si="4"/>
        <v>Yes</v>
      </c>
    </row>
    <row r="40" spans="1:14" ht="50.1" customHeight="1" x14ac:dyDescent="0.3">
      <c r="A40" s="446"/>
      <c r="B40" s="447"/>
      <c r="C40" s="59"/>
      <c r="D40" s="14"/>
      <c r="E40" s="448"/>
      <c r="F40" s="449"/>
      <c r="G40" s="449"/>
      <c r="H40" s="449"/>
      <c r="I40" s="450"/>
      <c r="J40" s="2" t="str">
        <f t="shared" si="0"/>
        <v>Yes</v>
      </c>
      <c r="K40" s="2" t="str">
        <f t="shared" si="1"/>
        <v>Yes</v>
      </c>
      <c r="L40" s="2" t="str">
        <f t="shared" si="2"/>
        <v>Yes</v>
      </c>
      <c r="M40" s="2" t="str">
        <f t="shared" si="3"/>
        <v>YesYesYes</v>
      </c>
      <c r="N40" s="2" t="str">
        <f t="shared" si="4"/>
        <v>Yes</v>
      </c>
    </row>
    <row r="41" spans="1:14" ht="50.1" customHeight="1" x14ac:dyDescent="0.3">
      <c r="A41" s="446"/>
      <c r="B41" s="447"/>
      <c r="C41" s="59"/>
      <c r="D41" s="14"/>
      <c r="E41" s="448"/>
      <c r="F41" s="449"/>
      <c r="G41" s="449"/>
      <c r="H41" s="449"/>
      <c r="I41" s="450"/>
      <c r="J41" s="2" t="str">
        <f t="shared" si="0"/>
        <v>Yes</v>
      </c>
      <c r="K41" s="2" t="str">
        <f t="shared" si="1"/>
        <v>Yes</v>
      </c>
      <c r="L41" s="2" t="str">
        <f t="shared" si="2"/>
        <v>Yes</v>
      </c>
      <c r="M41" s="2" t="str">
        <f t="shared" si="3"/>
        <v>YesYesYes</v>
      </c>
      <c r="N41" s="2" t="str">
        <f t="shared" si="4"/>
        <v>Yes</v>
      </c>
    </row>
    <row r="42" spans="1:14" ht="50.1" customHeight="1" x14ac:dyDescent="0.3">
      <c r="A42" s="446"/>
      <c r="B42" s="447"/>
      <c r="C42" s="59"/>
      <c r="D42" s="14"/>
      <c r="E42" s="448"/>
      <c r="F42" s="449"/>
      <c r="G42" s="449"/>
      <c r="H42" s="449"/>
      <c r="I42" s="450"/>
      <c r="J42" s="2" t="str">
        <f t="shared" si="0"/>
        <v>Yes</v>
      </c>
      <c r="K42" s="2" t="str">
        <f t="shared" si="1"/>
        <v>Yes</v>
      </c>
      <c r="L42" s="2" t="str">
        <f t="shared" si="2"/>
        <v>Yes</v>
      </c>
      <c r="M42" s="2" t="str">
        <f t="shared" si="3"/>
        <v>YesYesYes</v>
      </c>
      <c r="N42" s="2" t="str">
        <f t="shared" si="4"/>
        <v>Yes</v>
      </c>
    </row>
    <row r="43" spans="1:14" ht="50.1" customHeight="1" x14ac:dyDescent="0.3">
      <c r="A43" s="446"/>
      <c r="B43" s="447"/>
      <c r="C43" s="59"/>
      <c r="D43" s="14"/>
      <c r="E43" s="448"/>
      <c r="F43" s="449"/>
      <c r="G43" s="449"/>
      <c r="H43" s="449"/>
      <c r="I43" s="450"/>
      <c r="J43" s="2" t="str">
        <f t="shared" si="0"/>
        <v>Yes</v>
      </c>
      <c r="K43" s="2" t="str">
        <f t="shared" si="1"/>
        <v>Yes</v>
      </c>
      <c r="L43" s="2" t="str">
        <f t="shared" si="2"/>
        <v>Yes</v>
      </c>
      <c r="M43" s="2" t="str">
        <f t="shared" si="3"/>
        <v>YesYesYes</v>
      </c>
      <c r="N43" s="2" t="str">
        <f t="shared" si="4"/>
        <v>Yes</v>
      </c>
    </row>
    <row r="44" spans="1:14" ht="50.1" customHeight="1" x14ac:dyDescent="0.3">
      <c r="A44" s="446"/>
      <c r="B44" s="447"/>
      <c r="C44" s="59"/>
      <c r="D44" s="14"/>
      <c r="E44" s="448"/>
      <c r="F44" s="449"/>
      <c r="G44" s="449"/>
      <c r="H44" s="449"/>
      <c r="I44" s="450"/>
      <c r="J44" s="2" t="str">
        <f t="shared" si="0"/>
        <v>Yes</v>
      </c>
      <c r="K44" s="2" t="str">
        <f t="shared" si="1"/>
        <v>Yes</v>
      </c>
      <c r="L44" s="2" t="str">
        <f t="shared" si="2"/>
        <v>Yes</v>
      </c>
      <c r="M44" s="2" t="str">
        <f t="shared" si="3"/>
        <v>YesYesYes</v>
      </c>
      <c r="N44" s="2" t="str">
        <f t="shared" si="4"/>
        <v>Yes</v>
      </c>
    </row>
    <row r="45" spans="1:14" ht="50.1" customHeight="1" x14ac:dyDescent="0.3">
      <c r="A45" s="446"/>
      <c r="B45" s="447"/>
      <c r="C45" s="59"/>
      <c r="D45" s="14"/>
      <c r="E45" s="448"/>
      <c r="F45" s="449"/>
      <c r="G45" s="449"/>
      <c r="H45" s="449"/>
      <c r="I45" s="450"/>
      <c r="J45" s="2" t="str">
        <f t="shared" si="0"/>
        <v>Yes</v>
      </c>
      <c r="K45" s="2" t="str">
        <f t="shared" si="1"/>
        <v>Yes</v>
      </c>
      <c r="L45" s="2" t="str">
        <f t="shared" si="2"/>
        <v>Yes</v>
      </c>
      <c r="M45" s="2" t="str">
        <f t="shared" si="3"/>
        <v>YesYesYes</v>
      </c>
      <c r="N45" s="2" t="str">
        <f t="shared" si="4"/>
        <v>Yes</v>
      </c>
    </row>
    <row r="46" spans="1:14" ht="50.1" customHeight="1" x14ac:dyDescent="0.3">
      <c r="A46" s="446"/>
      <c r="B46" s="447"/>
      <c r="C46" s="59"/>
      <c r="D46" s="14"/>
      <c r="E46" s="448"/>
      <c r="F46" s="449"/>
      <c r="G46" s="449"/>
      <c r="H46" s="449"/>
      <c r="I46" s="450"/>
      <c r="J46" s="2" t="str">
        <f t="shared" si="0"/>
        <v>Yes</v>
      </c>
      <c r="K46" s="2" t="str">
        <f t="shared" si="1"/>
        <v>Yes</v>
      </c>
      <c r="L46" s="2" t="str">
        <f t="shared" si="2"/>
        <v>Yes</v>
      </c>
      <c r="M46" s="2" t="str">
        <f t="shared" si="3"/>
        <v>YesYesYes</v>
      </c>
      <c r="N46" s="2" t="str">
        <f t="shared" si="4"/>
        <v>Yes</v>
      </c>
    </row>
    <row r="47" spans="1:14" ht="50.1" customHeight="1" x14ac:dyDescent="0.3">
      <c r="A47" s="446"/>
      <c r="B47" s="447"/>
      <c r="C47" s="59"/>
      <c r="D47" s="14"/>
      <c r="E47" s="448"/>
      <c r="F47" s="449"/>
      <c r="G47" s="449"/>
      <c r="H47" s="449"/>
      <c r="I47" s="450"/>
      <c r="J47" s="2" t="str">
        <f t="shared" si="0"/>
        <v>Yes</v>
      </c>
      <c r="K47" s="2" t="str">
        <f t="shared" si="1"/>
        <v>Yes</v>
      </c>
      <c r="L47" s="2" t="str">
        <f t="shared" si="2"/>
        <v>Yes</v>
      </c>
      <c r="M47" s="2" t="str">
        <f t="shared" si="3"/>
        <v>YesYesYes</v>
      </c>
      <c r="N47" s="2" t="str">
        <f t="shared" si="4"/>
        <v>Yes</v>
      </c>
    </row>
    <row r="48" spans="1:14" ht="50.1" customHeight="1" x14ac:dyDescent="0.3">
      <c r="A48" s="446"/>
      <c r="B48" s="447"/>
      <c r="C48" s="59"/>
      <c r="D48" s="14"/>
      <c r="E48" s="448"/>
      <c r="F48" s="449"/>
      <c r="G48" s="449"/>
      <c r="H48" s="449"/>
      <c r="I48" s="450"/>
      <c r="J48" s="2" t="str">
        <f t="shared" si="0"/>
        <v>Yes</v>
      </c>
      <c r="K48" s="2" t="str">
        <f t="shared" si="1"/>
        <v>Yes</v>
      </c>
      <c r="L48" s="2" t="str">
        <f t="shared" si="2"/>
        <v>Yes</v>
      </c>
      <c r="M48" s="2" t="str">
        <f t="shared" si="3"/>
        <v>YesYesYes</v>
      </c>
      <c r="N48" s="2" t="str">
        <f t="shared" si="4"/>
        <v>Yes</v>
      </c>
    </row>
    <row r="49" spans="1:14" ht="50.1" customHeight="1" x14ac:dyDescent="0.3">
      <c r="A49" s="446"/>
      <c r="B49" s="447"/>
      <c r="C49" s="59"/>
      <c r="D49" s="14"/>
      <c r="E49" s="448"/>
      <c r="F49" s="449"/>
      <c r="G49" s="449"/>
      <c r="H49" s="449"/>
      <c r="I49" s="450"/>
      <c r="J49" s="2" t="str">
        <f t="shared" si="0"/>
        <v>Yes</v>
      </c>
      <c r="K49" s="2" t="str">
        <f t="shared" si="1"/>
        <v>Yes</v>
      </c>
      <c r="L49" s="2" t="str">
        <f t="shared" si="2"/>
        <v>Yes</v>
      </c>
      <c r="M49" s="2" t="str">
        <f t="shared" si="3"/>
        <v>YesYesYes</v>
      </c>
      <c r="N49" s="2" t="str">
        <f t="shared" si="4"/>
        <v>Yes</v>
      </c>
    </row>
    <row r="50" spans="1:14" ht="50.1" customHeight="1" x14ac:dyDescent="0.3">
      <c r="A50" s="446"/>
      <c r="B50" s="447"/>
      <c r="C50" s="59"/>
      <c r="D50" s="14"/>
      <c r="E50" s="448"/>
      <c r="F50" s="449"/>
      <c r="G50" s="449"/>
      <c r="H50" s="449"/>
      <c r="I50" s="450"/>
      <c r="J50" s="2" t="str">
        <f t="shared" si="0"/>
        <v>Yes</v>
      </c>
      <c r="K50" s="2" t="str">
        <f t="shared" si="1"/>
        <v>Yes</v>
      </c>
      <c r="L50" s="2" t="str">
        <f t="shared" si="2"/>
        <v>Yes</v>
      </c>
      <c r="M50" s="2" t="str">
        <f t="shared" si="3"/>
        <v>YesYesYes</v>
      </c>
      <c r="N50" s="2" t="str">
        <f t="shared" si="4"/>
        <v>Yes</v>
      </c>
    </row>
    <row r="51" spans="1:14" ht="50.1" customHeight="1" x14ac:dyDescent="0.3">
      <c r="A51" s="446"/>
      <c r="B51" s="447"/>
      <c r="C51" s="59"/>
      <c r="D51" s="14"/>
      <c r="E51" s="448"/>
      <c r="F51" s="449"/>
      <c r="G51" s="449"/>
      <c r="H51" s="449"/>
      <c r="I51" s="450"/>
      <c r="J51" s="2" t="str">
        <f t="shared" si="0"/>
        <v>Yes</v>
      </c>
      <c r="K51" s="2" t="str">
        <f t="shared" si="1"/>
        <v>Yes</v>
      </c>
      <c r="L51" s="2" t="str">
        <f t="shared" si="2"/>
        <v>Yes</v>
      </c>
      <c r="M51" s="2" t="str">
        <f t="shared" si="3"/>
        <v>YesYesYes</v>
      </c>
      <c r="N51" s="2" t="str">
        <f t="shared" si="4"/>
        <v>Yes</v>
      </c>
    </row>
    <row r="52" spans="1:14" ht="50.1" customHeight="1" x14ac:dyDescent="0.3">
      <c r="A52" s="446"/>
      <c r="B52" s="447"/>
      <c r="C52" s="59"/>
      <c r="D52" s="14"/>
      <c r="E52" s="448"/>
      <c r="F52" s="449"/>
      <c r="G52" s="449"/>
      <c r="H52" s="449"/>
      <c r="I52" s="450"/>
      <c r="J52" s="2" t="str">
        <f t="shared" si="0"/>
        <v>Yes</v>
      </c>
      <c r="K52" s="2" t="str">
        <f t="shared" si="1"/>
        <v>Yes</v>
      </c>
      <c r="L52" s="2" t="str">
        <f t="shared" si="2"/>
        <v>Yes</v>
      </c>
      <c r="M52" s="2" t="str">
        <f t="shared" si="3"/>
        <v>YesYesYes</v>
      </c>
      <c r="N52" s="2" t="str">
        <f t="shared" si="4"/>
        <v>Yes</v>
      </c>
    </row>
    <row r="53" spans="1:14" ht="50.1" customHeight="1" x14ac:dyDescent="0.3">
      <c r="A53" s="446"/>
      <c r="B53" s="447"/>
      <c r="C53" s="59"/>
      <c r="D53" s="14"/>
      <c r="E53" s="448"/>
      <c r="F53" s="449"/>
      <c r="G53" s="449"/>
      <c r="H53" s="449"/>
      <c r="I53" s="450"/>
      <c r="J53" s="2" t="str">
        <f t="shared" si="0"/>
        <v>Yes</v>
      </c>
      <c r="K53" s="2" t="str">
        <f t="shared" si="1"/>
        <v>Yes</v>
      </c>
      <c r="L53" s="2" t="str">
        <f t="shared" si="2"/>
        <v>Yes</v>
      </c>
      <c r="M53" s="2" t="str">
        <f t="shared" si="3"/>
        <v>YesYesYes</v>
      </c>
      <c r="N53" s="2" t="str">
        <f t="shared" si="4"/>
        <v>Yes</v>
      </c>
    </row>
    <row r="54" spans="1:14" ht="50.1" customHeight="1" x14ac:dyDescent="0.3">
      <c r="A54" s="446"/>
      <c r="B54" s="447"/>
      <c r="C54" s="59"/>
      <c r="D54" s="14"/>
      <c r="E54" s="448"/>
      <c r="F54" s="449"/>
      <c r="G54" s="449"/>
      <c r="H54" s="449"/>
      <c r="I54" s="450"/>
      <c r="J54" s="2" t="str">
        <f t="shared" si="0"/>
        <v>Yes</v>
      </c>
      <c r="K54" s="2" t="str">
        <f t="shared" si="1"/>
        <v>Yes</v>
      </c>
      <c r="L54" s="2" t="str">
        <f t="shared" si="2"/>
        <v>Yes</v>
      </c>
      <c r="M54" s="2" t="str">
        <f t="shared" si="3"/>
        <v>YesYesYes</v>
      </c>
      <c r="N54" s="2" t="str">
        <f t="shared" si="4"/>
        <v>Yes</v>
      </c>
    </row>
    <row r="55" spans="1:14" ht="50.1" customHeight="1" x14ac:dyDescent="0.3">
      <c r="A55" s="446"/>
      <c r="B55" s="447"/>
      <c r="C55" s="59"/>
      <c r="D55" s="14"/>
      <c r="E55" s="448"/>
      <c r="F55" s="449"/>
      <c r="G55" s="449"/>
      <c r="H55" s="449"/>
      <c r="I55" s="450"/>
      <c r="J55" s="2" t="str">
        <f t="shared" si="0"/>
        <v>Yes</v>
      </c>
      <c r="K55" s="2" t="str">
        <f t="shared" si="1"/>
        <v>Yes</v>
      </c>
      <c r="L55" s="2" t="str">
        <f t="shared" si="2"/>
        <v>Yes</v>
      </c>
      <c r="M55" s="2" t="str">
        <f t="shared" si="3"/>
        <v>YesYesYes</v>
      </c>
      <c r="N55" s="2" t="str">
        <f t="shared" si="4"/>
        <v>Yes</v>
      </c>
    </row>
    <row r="56" spans="1:14" ht="50.1" customHeight="1" x14ac:dyDescent="0.3">
      <c r="A56" s="446"/>
      <c r="B56" s="447"/>
      <c r="C56" s="59"/>
      <c r="D56" s="14"/>
      <c r="E56" s="448"/>
      <c r="F56" s="449"/>
      <c r="G56" s="449"/>
      <c r="H56" s="449"/>
      <c r="I56" s="450"/>
      <c r="J56" s="2" t="str">
        <f t="shared" si="0"/>
        <v>Yes</v>
      </c>
      <c r="K56" s="2" t="str">
        <f t="shared" si="1"/>
        <v>Yes</v>
      </c>
      <c r="L56" s="2" t="str">
        <f t="shared" si="2"/>
        <v>Yes</v>
      </c>
      <c r="M56" s="2" t="str">
        <f t="shared" si="3"/>
        <v>YesYesYes</v>
      </c>
      <c r="N56" s="2" t="str">
        <f t="shared" si="4"/>
        <v>Yes</v>
      </c>
    </row>
    <row r="57" spans="1:14" ht="50.1" customHeight="1" x14ac:dyDescent="0.3">
      <c r="A57" s="446"/>
      <c r="B57" s="447"/>
      <c r="C57" s="59"/>
      <c r="D57" s="14"/>
      <c r="E57" s="448"/>
      <c r="F57" s="449"/>
      <c r="G57" s="449"/>
      <c r="H57" s="449"/>
      <c r="I57" s="450"/>
      <c r="J57" s="2" t="str">
        <f t="shared" si="0"/>
        <v>Yes</v>
      </c>
      <c r="K57" s="2" t="str">
        <f t="shared" si="1"/>
        <v>Yes</v>
      </c>
      <c r="L57" s="2" t="str">
        <f t="shared" si="2"/>
        <v>Yes</v>
      </c>
      <c r="M57" s="2" t="str">
        <f t="shared" si="3"/>
        <v>YesYesYes</v>
      </c>
      <c r="N57" s="2" t="str">
        <f t="shared" si="4"/>
        <v>Yes</v>
      </c>
    </row>
    <row r="58" spans="1:14" ht="50.1" customHeight="1" x14ac:dyDescent="0.3">
      <c r="A58" s="446"/>
      <c r="B58" s="447"/>
      <c r="C58" s="59"/>
      <c r="D58" s="14"/>
      <c r="E58" s="448"/>
      <c r="F58" s="449"/>
      <c r="G58" s="449"/>
      <c r="H58" s="449"/>
      <c r="I58" s="450"/>
      <c r="J58" s="2" t="str">
        <f t="shared" si="0"/>
        <v>Yes</v>
      </c>
      <c r="K58" s="2" t="str">
        <f t="shared" si="1"/>
        <v>Yes</v>
      </c>
      <c r="L58" s="2" t="str">
        <f t="shared" si="2"/>
        <v>Yes</v>
      </c>
      <c r="M58" s="2" t="str">
        <f t="shared" si="3"/>
        <v>YesYesYes</v>
      </c>
      <c r="N58" s="2" t="str">
        <f t="shared" si="4"/>
        <v>Yes</v>
      </c>
    </row>
    <row r="59" spans="1:14" ht="50.1" customHeight="1" x14ac:dyDescent="0.3">
      <c r="A59" s="446"/>
      <c r="B59" s="447"/>
      <c r="C59" s="59"/>
      <c r="D59" s="14"/>
      <c r="E59" s="448"/>
      <c r="F59" s="449"/>
      <c r="G59" s="449"/>
      <c r="H59" s="449"/>
      <c r="I59" s="450"/>
      <c r="J59" s="2" t="str">
        <f t="shared" si="0"/>
        <v>Yes</v>
      </c>
      <c r="K59" s="2" t="str">
        <f t="shared" si="1"/>
        <v>Yes</v>
      </c>
      <c r="L59" s="2" t="str">
        <f t="shared" si="2"/>
        <v>Yes</v>
      </c>
      <c r="M59" s="2" t="str">
        <f t="shared" si="3"/>
        <v>YesYesYes</v>
      </c>
      <c r="N59" s="2" t="str">
        <f t="shared" si="4"/>
        <v>Yes</v>
      </c>
    </row>
    <row r="60" spans="1:14" ht="50.1" customHeight="1" x14ac:dyDescent="0.3">
      <c r="A60" s="446"/>
      <c r="B60" s="447"/>
      <c r="C60" s="59"/>
      <c r="D60" s="14"/>
      <c r="E60" s="448"/>
      <c r="F60" s="449"/>
      <c r="G60" s="449"/>
      <c r="H60" s="449"/>
      <c r="I60" s="450"/>
      <c r="J60" s="2" t="str">
        <f t="shared" si="0"/>
        <v>Yes</v>
      </c>
      <c r="K60" s="2" t="str">
        <f t="shared" si="1"/>
        <v>Yes</v>
      </c>
      <c r="L60" s="2" t="str">
        <f t="shared" si="2"/>
        <v>Yes</v>
      </c>
      <c r="M60" s="2" t="str">
        <f t="shared" si="3"/>
        <v>YesYesYes</v>
      </c>
      <c r="N60" s="2" t="str">
        <f t="shared" si="4"/>
        <v>Yes</v>
      </c>
    </row>
    <row r="61" spans="1:14" ht="50.1" customHeight="1" x14ac:dyDescent="0.3">
      <c r="A61" s="446"/>
      <c r="B61" s="447"/>
      <c r="C61" s="59"/>
      <c r="D61" s="14"/>
      <c r="E61" s="448"/>
      <c r="F61" s="449"/>
      <c r="G61" s="449"/>
      <c r="H61" s="449"/>
      <c r="I61" s="450"/>
      <c r="J61" s="2" t="str">
        <f t="shared" si="0"/>
        <v>Yes</v>
      </c>
      <c r="K61" s="2" t="str">
        <f t="shared" si="1"/>
        <v>Yes</v>
      </c>
      <c r="L61" s="2" t="str">
        <f t="shared" si="2"/>
        <v>Yes</v>
      </c>
      <c r="M61" s="2" t="str">
        <f t="shared" si="3"/>
        <v>YesYesYes</v>
      </c>
      <c r="N61" s="2" t="str">
        <f t="shared" si="4"/>
        <v>Yes</v>
      </c>
    </row>
    <row r="62" spans="1:14" ht="50.1" customHeight="1" x14ac:dyDescent="0.3">
      <c r="A62" s="446"/>
      <c r="B62" s="447"/>
      <c r="C62" s="59"/>
      <c r="D62" s="14"/>
      <c r="E62" s="448"/>
      <c r="F62" s="449"/>
      <c r="G62" s="449"/>
      <c r="H62" s="449"/>
      <c r="I62" s="450"/>
      <c r="J62" s="2" t="str">
        <f t="shared" si="0"/>
        <v>Yes</v>
      </c>
      <c r="K62" s="2" t="str">
        <f t="shared" si="1"/>
        <v>Yes</v>
      </c>
      <c r="L62" s="2" t="str">
        <f t="shared" si="2"/>
        <v>Yes</v>
      </c>
      <c r="M62" s="2" t="str">
        <f t="shared" si="3"/>
        <v>YesYesYes</v>
      </c>
      <c r="N62" s="2" t="str">
        <f t="shared" si="4"/>
        <v>Yes</v>
      </c>
    </row>
    <row r="63" spans="1:14" ht="50.1" customHeight="1" x14ac:dyDescent="0.3">
      <c r="A63" s="446"/>
      <c r="B63" s="447"/>
      <c r="C63" s="59"/>
      <c r="D63" s="14"/>
      <c r="E63" s="448"/>
      <c r="F63" s="449"/>
      <c r="G63" s="449"/>
      <c r="H63" s="449"/>
      <c r="I63" s="450"/>
      <c r="J63" s="2" t="str">
        <f t="shared" si="0"/>
        <v>Yes</v>
      </c>
      <c r="K63" s="2" t="str">
        <f t="shared" si="1"/>
        <v>Yes</v>
      </c>
      <c r="L63" s="2" t="str">
        <f t="shared" si="2"/>
        <v>Yes</v>
      </c>
      <c r="M63" s="2" t="str">
        <f t="shared" si="3"/>
        <v>YesYesYes</v>
      </c>
      <c r="N63" s="2" t="str">
        <f t="shared" si="4"/>
        <v>Yes</v>
      </c>
    </row>
    <row r="64" spans="1:14" ht="50.1" customHeight="1" x14ac:dyDescent="0.3">
      <c r="A64" s="446"/>
      <c r="B64" s="447"/>
      <c r="C64" s="59"/>
      <c r="D64" s="14"/>
      <c r="E64" s="448"/>
      <c r="F64" s="449"/>
      <c r="G64" s="449"/>
      <c r="H64" s="449"/>
      <c r="I64" s="450"/>
      <c r="J64" s="2" t="str">
        <f t="shared" si="0"/>
        <v>Yes</v>
      </c>
      <c r="K64" s="2" t="str">
        <f t="shared" si="1"/>
        <v>Yes</v>
      </c>
      <c r="L64" s="2" t="str">
        <f t="shared" si="2"/>
        <v>Yes</v>
      </c>
      <c r="M64" s="2" t="str">
        <f t="shared" si="3"/>
        <v>YesYesYes</v>
      </c>
      <c r="N64" s="2" t="str">
        <f t="shared" si="4"/>
        <v>Yes</v>
      </c>
    </row>
    <row r="65" spans="1:14" ht="50.1" customHeight="1" x14ac:dyDescent="0.3">
      <c r="A65" s="446"/>
      <c r="B65" s="447"/>
      <c r="C65" s="59"/>
      <c r="D65" s="14"/>
      <c r="E65" s="448"/>
      <c r="F65" s="449"/>
      <c r="G65" s="449"/>
      <c r="H65" s="449"/>
      <c r="I65" s="450"/>
      <c r="J65" s="2" t="str">
        <f t="shared" si="0"/>
        <v>Yes</v>
      </c>
      <c r="K65" s="2" t="str">
        <f t="shared" si="1"/>
        <v>Yes</v>
      </c>
      <c r="L65" s="2" t="str">
        <f t="shared" si="2"/>
        <v>Yes</v>
      </c>
      <c r="M65" s="2" t="str">
        <f t="shared" si="3"/>
        <v>YesYesYes</v>
      </c>
      <c r="N65" s="2" t="str">
        <f t="shared" si="4"/>
        <v>Yes</v>
      </c>
    </row>
    <row r="66" spans="1:14" ht="50.1" customHeight="1" x14ac:dyDescent="0.3">
      <c r="A66" s="446"/>
      <c r="B66" s="447"/>
      <c r="C66" s="59"/>
      <c r="D66" s="14"/>
      <c r="E66" s="448"/>
      <c r="F66" s="449"/>
      <c r="G66" s="449"/>
      <c r="H66" s="449"/>
      <c r="I66" s="450"/>
      <c r="J66" s="2" t="str">
        <f t="shared" si="0"/>
        <v>Yes</v>
      </c>
      <c r="K66" s="2" t="str">
        <f t="shared" si="1"/>
        <v>Yes</v>
      </c>
      <c r="L66" s="2" t="str">
        <f t="shared" si="2"/>
        <v>Yes</v>
      </c>
      <c r="M66" s="2" t="str">
        <f t="shared" si="3"/>
        <v>YesYesYes</v>
      </c>
      <c r="N66" s="2" t="str">
        <f t="shared" si="4"/>
        <v>Yes</v>
      </c>
    </row>
    <row r="67" spans="1:14" ht="50.1" customHeight="1" x14ac:dyDescent="0.3">
      <c r="A67" s="446"/>
      <c r="B67" s="447"/>
      <c r="C67" s="59"/>
      <c r="D67" s="14"/>
      <c r="E67" s="448"/>
      <c r="F67" s="449"/>
      <c r="G67" s="449"/>
      <c r="H67" s="449"/>
      <c r="I67" s="450"/>
      <c r="J67" s="2" t="str">
        <f t="shared" si="0"/>
        <v>Yes</v>
      </c>
      <c r="K67" s="2" t="str">
        <f t="shared" si="1"/>
        <v>Yes</v>
      </c>
      <c r="L67" s="2" t="str">
        <f t="shared" si="2"/>
        <v>Yes</v>
      </c>
      <c r="M67" s="2" t="str">
        <f t="shared" si="3"/>
        <v>YesYesYes</v>
      </c>
      <c r="N67" s="2" t="str">
        <f t="shared" si="4"/>
        <v>Yes</v>
      </c>
    </row>
    <row r="68" spans="1:14" ht="50.1" customHeight="1" x14ac:dyDescent="0.3">
      <c r="A68" s="446"/>
      <c r="B68" s="447"/>
      <c r="C68" s="59"/>
      <c r="D68" s="14"/>
      <c r="E68" s="448"/>
      <c r="F68" s="449"/>
      <c r="G68" s="449"/>
      <c r="H68" s="449"/>
      <c r="I68" s="450"/>
      <c r="J68" s="2" t="str">
        <f t="shared" si="0"/>
        <v>Yes</v>
      </c>
      <c r="K68" s="2" t="str">
        <f t="shared" si="1"/>
        <v>Yes</v>
      </c>
      <c r="L68" s="2" t="str">
        <f t="shared" si="2"/>
        <v>Yes</v>
      </c>
      <c r="M68" s="2" t="str">
        <f t="shared" si="3"/>
        <v>YesYesYes</v>
      </c>
      <c r="N68" s="2" t="str">
        <f t="shared" si="4"/>
        <v>Yes</v>
      </c>
    </row>
    <row r="69" spans="1:14" ht="50.1" customHeight="1" x14ac:dyDescent="0.3">
      <c r="A69" s="446"/>
      <c r="B69" s="447"/>
      <c r="C69" s="59"/>
      <c r="D69" s="14"/>
      <c r="E69" s="448"/>
      <c r="F69" s="449"/>
      <c r="G69" s="449"/>
      <c r="H69" s="449"/>
      <c r="I69" s="450"/>
      <c r="J69" s="2" t="str">
        <f t="shared" si="0"/>
        <v>Yes</v>
      </c>
      <c r="K69" s="2" t="str">
        <f t="shared" si="1"/>
        <v>Yes</v>
      </c>
      <c r="L69" s="2" t="str">
        <f t="shared" si="2"/>
        <v>Yes</v>
      </c>
      <c r="M69" s="2" t="str">
        <f t="shared" si="3"/>
        <v>YesYesYes</v>
      </c>
      <c r="N69" s="2" t="str">
        <f t="shared" si="4"/>
        <v>Yes</v>
      </c>
    </row>
    <row r="70" spans="1:14" ht="50.1" customHeight="1" x14ac:dyDescent="0.3">
      <c r="A70" s="446"/>
      <c r="B70" s="447"/>
      <c r="C70" s="59"/>
      <c r="D70" s="14"/>
      <c r="E70" s="448"/>
      <c r="F70" s="449"/>
      <c r="G70" s="449"/>
      <c r="H70" s="449"/>
      <c r="I70" s="450"/>
      <c r="J70" s="2" t="str">
        <f t="shared" si="0"/>
        <v>Yes</v>
      </c>
      <c r="K70" s="2" t="str">
        <f t="shared" si="1"/>
        <v>Yes</v>
      </c>
      <c r="L70" s="2" t="str">
        <f t="shared" si="2"/>
        <v>Yes</v>
      </c>
      <c r="M70" s="2" t="str">
        <f t="shared" si="3"/>
        <v>YesYesYes</v>
      </c>
      <c r="N70" s="2" t="str">
        <f t="shared" si="4"/>
        <v>Yes</v>
      </c>
    </row>
    <row r="71" spans="1:14" ht="50.1" customHeight="1" x14ac:dyDescent="0.3">
      <c r="A71" s="446"/>
      <c r="B71" s="447"/>
      <c r="C71" s="59"/>
      <c r="D71" s="14"/>
      <c r="E71" s="448"/>
      <c r="F71" s="449"/>
      <c r="G71" s="449"/>
      <c r="H71" s="449"/>
      <c r="I71" s="450"/>
      <c r="J71" s="2" t="str">
        <f t="shared" si="0"/>
        <v>Yes</v>
      </c>
      <c r="K71" s="2" t="str">
        <f t="shared" si="1"/>
        <v>Yes</v>
      </c>
      <c r="L71" s="2" t="str">
        <f t="shared" si="2"/>
        <v>Yes</v>
      </c>
      <c r="M71" s="2" t="str">
        <f t="shared" si="3"/>
        <v>YesYesYes</v>
      </c>
      <c r="N71" s="2" t="str">
        <f t="shared" si="4"/>
        <v>Yes</v>
      </c>
    </row>
    <row r="72" spans="1:14" ht="50.1" customHeight="1" x14ac:dyDescent="0.3">
      <c r="A72" s="446"/>
      <c r="B72" s="447"/>
      <c r="C72" s="59"/>
      <c r="D72" s="14"/>
      <c r="E72" s="448"/>
      <c r="F72" s="449"/>
      <c r="G72" s="449"/>
      <c r="H72" s="449"/>
      <c r="I72" s="450"/>
      <c r="J72" s="2" t="str">
        <f t="shared" si="0"/>
        <v>Yes</v>
      </c>
      <c r="K72" s="2" t="str">
        <f t="shared" si="1"/>
        <v>Yes</v>
      </c>
      <c r="L72" s="2" t="str">
        <f t="shared" si="2"/>
        <v>Yes</v>
      </c>
      <c r="M72" s="2" t="str">
        <f t="shared" si="3"/>
        <v>YesYesYes</v>
      </c>
      <c r="N72" s="2" t="str">
        <f t="shared" si="4"/>
        <v>Yes</v>
      </c>
    </row>
    <row r="73" spans="1:14" ht="50.1" customHeight="1" x14ac:dyDescent="0.3">
      <c r="A73" s="446"/>
      <c r="B73" s="447"/>
      <c r="C73" s="59"/>
      <c r="D73" s="14"/>
      <c r="E73" s="448"/>
      <c r="F73" s="449"/>
      <c r="G73" s="449"/>
      <c r="H73" s="449"/>
      <c r="I73" s="450"/>
      <c r="J73" s="2" t="str">
        <f t="shared" si="0"/>
        <v>Yes</v>
      </c>
      <c r="K73" s="2" t="str">
        <f t="shared" si="1"/>
        <v>Yes</v>
      </c>
      <c r="L73" s="2" t="str">
        <f t="shared" si="2"/>
        <v>Yes</v>
      </c>
      <c r="M73" s="2" t="str">
        <f t="shared" si="3"/>
        <v>YesYesYes</v>
      </c>
      <c r="N73" s="2" t="str">
        <f t="shared" si="4"/>
        <v>Yes</v>
      </c>
    </row>
    <row r="74" spans="1:14" ht="50.1" customHeight="1" x14ac:dyDescent="0.3">
      <c r="A74" s="446"/>
      <c r="B74" s="447"/>
      <c r="C74" s="59"/>
      <c r="D74" s="14"/>
      <c r="E74" s="448"/>
      <c r="F74" s="449"/>
      <c r="G74" s="449"/>
      <c r="H74" s="449"/>
      <c r="I74" s="450"/>
      <c r="J74" s="2" t="str">
        <f t="shared" si="0"/>
        <v>Yes</v>
      </c>
      <c r="K74" s="2" t="str">
        <f t="shared" si="1"/>
        <v>Yes</v>
      </c>
      <c r="L74" s="2" t="str">
        <f t="shared" si="2"/>
        <v>Yes</v>
      </c>
      <c r="M74" s="2" t="str">
        <f t="shared" si="3"/>
        <v>YesYesYes</v>
      </c>
      <c r="N74" s="2" t="str">
        <f t="shared" si="4"/>
        <v>Yes</v>
      </c>
    </row>
    <row r="75" spans="1:14" ht="50.1" customHeight="1" x14ac:dyDescent="0.3">
      <c r="A75" s="446"/>
      <c r="B75" s="447"/>
      <c r="C75" s="59"/>
      <c r="D75" s="14"/>
      <c r="E75" s="448"/>
      <c r="F75" s="449"/>
      <c r="G75" s="449"/>
      <c r="H75" s="449"/>
      <c r="I75" s="450"/>
      <c r="J75" s="2" t="str">
        <f t="shared" si="0"/>
        <v>Yes</v>
      </c>
      <c r="K75" s="2" t="str">
        <f t="shared" si="1"/>
        <v>Yes</v>
      </c>
      <c r="L75" s="2" t="str">
        <f t="shared" si="2"/>
        <v>Yes</v>
      </c>
      <c r="M75" s="2" t="str">
        <f t="shared" si="3"/>
        <v>YesYesYes</v>
      </c>
      <c r="N75" s="2" t="str">
        <f t="shared" si="4"/>
        <v>Yes</v>
      </c>
    </row>
    <row r="76" spans="1:14" ht="50.1" customHeight="1" x14ac:dyDescent="0.3">
      <c r="A76" s="446"/>
      <c r="B76" s="447"/>
      <c r="C76" s="59"/>
      <c r="D76" s="14"/>
      <c r="E76" s="448"/>
      <c r="F76" s="449"/>
      <c r="G76" s="449"/>
      <c r="H76" s="449"/>
      <c r="I76" s="450"/>
      <c r="J76" s="2" t="str">
        <f t="shared" si="0"/>
        <v>Yes</v>
      </c>
      <c r="K76" s="2" t="str">
        <f t="shared" si="1"/>
        <v>Yes</v>
      </c>
      <c r="L76" s="2" t="str">
        <f t="shared" si="2"/>
        <v>Yes</v>
      </c>
      <c r="M76" s="2" t="str">
        <f t="shared" si="3"/>
        <v>YesYesYes</v>
      </c>
      <c r="N76" s="2" t="str">
        <f t="shared" si="4"/>
        <v>Yes</v>
      </c>
    </row>
    <row r="77" spans="1:14" ht="50.1" customHeight="1" x14ac:dyDescent="0.3">
      <c r="A77" s="446"/>
      <c r="B77" s="447"/>
      <c r="C77" s="59"/>
      <c r="D77" s="14"/>
      <c r="E77" s="448"/>
      <c r="F77" s="449"/>
      <c r="G77" s="449"/>
      <c r="H77" s="449"/>
      <c r="I77" s="450"/>
      <c r="J77" s="2" t="str">
        <f t="shared" si="0"/>
        <v>Yes</v>
      </c>
      <c r="K77" s="2" t="str">
        <f t="shared" si="1"/>
        <v>Yes</v>
      </c>
      <c r="L77" s="2" t="str">
        <f t="shared" si="2"/>
        <v>Yes</v>
      </c>
      <c r="M77" s="2" t="str">
        <f t="shared" si="3"/>
        <v>YesYesYes</v>
      </c>
      <c r="N77" s="2" t="str">
        <f t="shared" si="4"/>
        <v>Yes</v>
      </c>
    </row>
    <row r="78" spans="1:14" ht="50.1" customHeight="1" x14ac:dyDescent="0.3">
      <c r="A78" s="446"/>
      <c r="B78" s="447"/>
      <c r="C78" s="59"/>
      <c r="D78" s="14"/>
      <c r="E78" s="448"/>
      <c r="F78" s="449"/>
      <c r="G78" s="449"/>
      <c r="H78" s="449"/>
      <c r="I78" s="450"/>
      <c r="J78" s="2" t="str">
        <f t="shared" si="0"/>
        <v>Yes</v>
      </c>
      <c r="K78" s="2" t="str">
        <f t="shared" si="1"/>
        <v>Yes</v>
      </c>
      <c r="L78" s="2" t="str">
        <f t="shared" si="2"/>
        <v>Yes</v>
      </c>
      <c r="M78" s="2" t="str">
        <f t="shared" si="3"/>
        <v>YesYesYes</v>
      </c>
      <c r="N78" s="2" t="str">
        <f t="shared" si="4"/>
        <v>Yes</v>
      </c>
    </row>
    <row r="79" spans="1:14" ht="50.1" customHeight="1" x14ac:dyDescent="0.3">
      <c r="A79" s="446"/>
      <c r="B79" s="447"/>
      <c r="C79" s="59"/>
      <c r="D79" s="14"/>
      <c r="E79" s="448"/>
      <c r="F79" s="449"/>
      <c r="G79" s="449"/>
      <c r="H79" s="449"/>
      <c r="I79" s="450"/>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50.1" customHeight="1" x14ac:dyDescent="0.3">
      <c r="A80" s="446"/>
      <c r="B80" s="447"/>
      <c r="C80" s="59"/>
      <c r="D80" s="14"/>
      <c r="E80" s="448"/>
      <c r="F80" s="449"/>
      <c r="G80" s="449"/>
      <c r="H80" s="449"/>
      <c r="I80" s="450"/>
      <c r="J80" s="2" t="str">
        <f t="shared" si="5"/>
        <v>Yes</v>
      </c>
      <c r="K80" s="2" t="str">
        <f t="shared" si="6"/>
        <v>Yes</v>
      </c>
      <c r="L80" s="2" t="str">
        <f t="shared" si="7"/>
        <v>Yes</v>
      </c>
      <c r="M80" s="2" t="str">
        <f t="shared" si="8"/>
        <v>YesYesYes</v>
      </c>
      <c r="N80" s="2" t="str">
        <f t="shared" si="9"/>
        <v>Yes</v>
      </c>
    </row>
    <row r="81" spans="1:14" ht="50.1" customHeight="1" x14ac:dyDescent="0.3">
      <c r="A81" s="446"/>
      <c r="B81" s="447"/>
      <c r="C81" s="59"/>
      <c r="D81" s="14"/>
      <c r="E81" s="448"/>
      <c r="F81" s="449"/>
      <c r="G81" s="449"/>
      <c r="H81" s="449"/>
      <c r="I81" s="450"/>
      <c r="J81" s="2" t="str">
        <f t="shared" si="5"/>
        <v>Yes</v>
      </c>
      <c r="K81" s="2" t="str">
        <f t="shared" si="6"/>
        <v>Yes</v>
      </c>
      <c r="L81" s="2" t="str">
        <f t="shared" si="7"/>
        <v>Yes</v>
      </c>
      <c r="M81" s="2" t="str">
        <f t="shared" si="8"/>
        <v>YesYesYes</v>
      </c>
      <c r="N81" s="2" t="str">
        <f t="shared" si="9"/>
        <v>Yes</v>
      </c>
    </row>
    <row r="82" spans="1:14" ht="50.1" customHeight="1" x14ac:dyDescent="0.3">
      <c r="A82" s="446"/>
      <c r="B82" s="447"/>
      <c r="C82" s="59"/>
      <c r="D82" s="14"/>
      <c r="E82" s="448"/>
      <c r="F82" s="449"/>
      <c r="G82" s="449"/>
      <c r="H82" s="449"/>
      <c r="I82" s="450"/>
      <c r="J82" s="2" t="str">
        <f t="shared" si="5"/>
        <v>Yes</v>
      </c>
      <c r="K82" s="2" t="str">
        <f t="shared" si="6"/>
        <v>Yes</v>
      </c>
      <c r="L82" s="2" t="str">
        <f t="shared" si="7"/>
        <v>Yes</v>
      </c>
      <c r="M82" s="2" t="str">
        <f t="shared" si="8"/>
        <v>YesYesYes</v>
      </c>
      <c r="N82" s="2" t="str">
        <f t="shared" si="9"/>
        <v>Yes</v>
      </c>
    </row>
    <row r="83" spans="1:14" ht="50.1" customHeight="1" x14ac:dyDescent="0.3">
      <c r="A83" s="446"/>
      <c r="B83" s="447"/>
      <c r="C83" s="59"/>
      <c r="D83" s="14"/>
      <c r="E83" s="448"/>
      <c r="F83" s="449"/>
      <c r="G83" s="449"/>
      <c r="H83" s="449"/>
      <c r="I83" s="450"/>
      <c r="J83" s="2" t="str">
        <f t="shared" si="5"/>
        <v>Yes</v>
      </c>
      <c r="K83" s="2" t="str">
        <f t="shared" si="6"/>
        <v>Yes</v>
      </c>
      <c r="L83" s="2" t="str">
        <f t="shared" si="7"/>
        <v>Yes</v>
      </c>
      <c r="M83" s="2" t="str">
        <f t="shared" si="8"/>
        <v>YesYesYes</v>
      </c>
      <c r="N83" s="2" t="str">
        <f t="shared" si="9"/>
        <v>Yes</v>
      </c>
    </row>
    <row r="84" spans="1:14" ht="50.1" customHeight="1" x14ac:dyDescent="0.3">
      <c r="A84" s="446"/>
      <c r="B84" s="447"/>
      <c r="C84" s="59"/>
      <c r="D84" s="14"/>
      <c r="E84" s="448"/>
      <c r="F84" s="449"/>
      <c r="G84" s="449"/>
      <c r="H84" s="449"/>
      <c r="I84" s="450"/>
      <c r="J84" s="2" t="str">
        <f t="shared" si="5"/>
        <v>Yes</v>
      </c>
      <c r="K84" s="2" t="str">
        <f t="shared" si="6"/>
        <v>Yes</v>
      </c>
      <c r="L84" s="2" t="str">
        <f t="shared" si="7"/>
        <v>Yes</v>
      </c>
      <c r="M84" s="2" t="str">
        <f t="shared" si="8"/>
        <v>YesYesYes</v>
      </c>
      <c r="N84" s="2" t="str">
        <f t="shared" si="9"/>
        <v>Yes</v>
      </c>
    </row>
    <row r="85" spans="1:14" ht="50.1" customHeight="1" x14ac:dyDescent="0.3">
      <c r="A85" s="446"/>
      <c r="B85" s="447"/>
      <c r="C85" s="59"/>
      <c r="D85" s="14"/>
      <c r="E85" s="448"/>
      <c r="F85" s="449"/>
      <c r="G85" s="449"/>
      <c r="H85" s="449"/>
      <c r="I85" s="450"/>
      <c r="J85" s="2" t="str">
        <f t="shared" si="5"/>
        <v>Yes</v>
      </c>
      <c r="K85" s="2" t="str">
        <f t="shared" si="6"/>
        <v>Yes</v>
      </c>
      <c r="L85" s="2" t="str">
        <f t="shared" si="7"/>
        <v>Yes</v>
      </c>
      <c r="M85" s="2" t="str">
        <f t="shared" si="8"/>
        <v>YesYesYes</v>
      </c>
      <c r="N85" s="2" t="str">
        <f t="shared" si="9"/>
        <v>Yes</v>
      </c>
    </row>
    <row r="86" spans="1:14" ht="50.1" customHeight="1" x14ac:dyDescent="0.3">
      <c r="A86" s="446"/>
      <c r="B86" s="447"/>
      <c r="C86" s="59"/>
      <c r="D86" s="14"/>
      <c r="E86" s="448"/>
      <c r="F86" s="449"/>
      <c r="G86" s="449"/>
      <c r="H86" s="449"/>
      <c r="I86" s="450"/>
      <c r="J86" s="2" t="str">
        <f t="shared" si="5"/>
        <v>Yes</v>
      </c>
      <c r="K86" s="2" t="str">
        <f t="shared" si="6"/>
        <v>Yes</v>
      </c>
      <c r="L86" s="2" t="str">
        <f t="shared" si="7"/>
        <v>Yes</v>
      </c>
      <c r="M86" s="2" t="str">
        <f t="shared" si="8"/>
        <v>YesYesYes</v>
      </c>
      <c r="N86" s="2" t="str">
        <f t="shared" si="9"/>
        <v>Yes</v>
      </c>
    </row>
    <row r="87" spans="1:14" ht="50.1" customHeight="1" x14ac:dyDescent="0.3">
      <c r="A87" s="446"/>
      <c r="B87" s="447"/>
      <c r="C87" s="59"/>
      <c r="D87" s="14"/>
      <c r="E87" s="448"/>
      <c r="F87" s="449"/>
      <c r="G87" s="449"/>
      <c r="H87" s="449"/>
      <c r="I87" s="450"/>
      <c r="J87" s="2" t="str">
        <f t="shared" si="5"/>
        <v>Yes</v>
      </c>
      <c r="K87" s="2" t="str">
        <f t="shared" si="6"/>
        <v>Yes</v>
      </c>
      <c r="L87" s="2" t="str">
        <f t="shared" si="7"/>
        <v>Yes</v>
      </c>
      <c r="M87" s="2" t="str">
        <f t="shared" si="8"/>
        <v>YesYesYes</v>
      </c>
      <c r="N87" s="2" t="str">
        <f t="shared" si="9"/>
        <v>Yes</v>
      </c>
    </row>
    <row r="88" spans="1:14" ht="50.1" customHeight="1" x14ac:dyDescent="0.3">
      <c r="A88" s="446"/>
      <c r="B88" s="447"/>
      <c r="C88" s="59"/>
      <c r="D88" s="14"/>
      <c r="E88" s="448"/>
      <c r="F88" s="449"/>
      <c r="G88" s="449"/>
      <c r="H88" s="449"/>
      <c r="I88" s="450"/>
      <c r="J88" s="2" t="str">
        <f t="shared" si="5"/>
        <v>Yes</v>
      </c>
      <c r="K88" s="2" t="str">
        <f t="shared" si="6"/>
        <v>Yes</v>
      </c>
      <c r="L88" s="2" t="str">
        <f t="shared" si="7"/>
        <v>Yes</v>
      </c>
      <c r="M88" s="2" t="str">
        <f t="shared" si="8"/>
        <v>YesYesYes</v>
      </c>
      <c r="N88" s="2" t="str">
        <f t="shared" si="9"/>
        <v>Yes</v>
      </c>
    </row>
    <row r="89" spans="1:14" ht="50.1" customHeight="1" x14ac:dyDescent="0.3">
      <c r="A89" s="446"/>
      <c r="B89" s="447"/>
      <c r="C89" s="59"/>
      <c r="D89" s="14"/>
      <c r="E89" s="448"/>
      <c r="F89" s="449"/>
      <c r="G89" s="449"/>
      <c r="H89" s="449"/>
      <c r="I89" s="450"/>
      <c r="J89" s="2" t="str">
        <f t="shared" si="5"/>
        <v>Yes</v>
      </c>
      <c r="K89" s="2" t="str">
        <f t="shared" si="6"/>
        <v>Yes</v>
      </c>
      <c r="L89" s="2" t="str">
        <f t="shared" si="7"/>
        <v>Yes</v>
      </c>
      <c r="M89" s="2" t="str">
        <f t="shared" si="8"/>
        <v>YesYesYes</v>
      </c>
      <c r="N89" s="2" t="str">
        <f t="shared" si="9"/>
        <v>Yes</v>
      </c>
    </row>
    <row r="90" spans="1:14" ht="50.1" customHeight="1" x14ac:dyDescent="0.3">
      <c r="A90" s="446"/>
      <c r="B90" s="447"/>
      <c r="C90" s="59"/>
      <c r="D90" s="14"/>
      <c r="E90" s="448"/>
      <c r="F90" s="449"/>
      <c r="G90" s="449"/>
      <c r="H90" s="449"/>
      <c r="I90" s="450"/>
      <c r="J90" s="2" t="str">
        <f t="shared" si="5"/>
        <v>Yes</v>
      </c>
      <c r="K90" s="2" t="str">
        <f t="shared" si="6"/>
        <v>Yes</v>
      </c>
      <c r="L90" s="2" t="str">
        <f t="shared" si="7"/>
        <v>Yes</v>
      </c>
      <c r="M90" s="2" t="str">
        <f t="shared" si="8"/>
        <v>YesYesYes</v>
      </c>
      <c r="N90" s="2" t="str">
        <f t="shared" si="9"/>
        <v>Yes</v>
      </c>
    </row>
    <row r="91" spans="1:14" ht="50.1" customHeight="1" x14ac:dyDescent="0.3">
      <c r="A91" s="446"/>
      <c r="B91" s="447"/>
      <c r="C91" s="59"/>
      <c r="D91" s="14"/>
      <c r="E91" s="448"/>
      <c r="F91" s="449"/>
      <c r="G91" s="449"/>
      <c r="H91" s="449"/>
      <c r="I91" s="450"/>
      <c r="J91" s="2" t="str">
        <f t="shared" si="5"/>
        <v>Yes</v>
      </c>
      <c r="K91" s="2" t="str">
        <f t="shared" si="6"/>
        <v>Yes</v>
      </c>
      <c r="L91" s="2" t="str">
        <f t="shared" si="7"/>
        <v>Yes</v>
      </c>
      <c r="M91" s="2" t="str">
        <f t="shared" si="8"/>
        <v>YesYesYes</v>
      </c>
      <c r="N91" s="2" t="str">
        <f t="shared" si="9"/>
        <v>Yes</v>
      </c>
    </row>
    <row r="92" spans="1:14" ht="50.1" customHeight="1" x14ac:dyDescent="0.3">
      <c r="A92" s="446"/>
      <c r="B92" s="447"/>
      <c r="C92" s="59"/>
      <c r="D92" s="14"/>
      <c r="E92" s="448"/>
      <c r="F92" s="449"/>
      <c r="G92" s="449"/>
      <c r="H92" s="449"/>
      <c r="I92" s="450"/>
      <c r="J92" s="2" t="str">
        <f t="shared" si="5"/>
        <v>Yes</v>
      </c>
      <c r="K92" s="2" t="str">
        <f t="shared" si="6"/>
        <v>Yes</v>
      </c>
      <c r="L92" s="2" t="str">
        <f t="shared" si="7"/>
        <v>Yes</v>
      </c>
      <c r="M92" s="2" t="str">
        <f t="shared" si="8"/>
        <v>YesYesYes</v>
      </c>
      <c r="N92" s="2" t="str">
        <f t="shared" si="9"/>
        <v>Yes</v>
      </c>
    </row>
    <row r="93" spans="1:14" ht="50.1" customHeight="1" x14ac:dyDescent="0.3">
      <c r="A93" s="446"/>
      <c r="B93" s="447"/>
      <c r="C93" s="59"/>
      <c r="D93" s="14"/>
      <c r="E93" s="448"/>
      <c r="F93" s="449"/>
      <c r="G93" s="449"/>
      <c r="H93" s="449"/>
      <c r="I93" s="450"/>
      <c r="J93" s="2" t="str">
        <f t="shared" si="5"/>
        <v>Yes</v>
      </c>
      <c r="K93" s="2" t="str">
        <f t="shared" si="6"/>
        <v>Yes</v>
      </c>
      <c r="L93" s="2" t="str">
        <f t="shared" si="7"/>
        <v>Yes</v>
      </c>
      <c r="M93" s="2" t="str">
        <f t="shared" si="8"/>
        <v>YesYesYes</v>
      </c>
      <c r="N93" s="2" t="str">
        <f t="shared" si="9"/>
        <v>Yes</v>
      </c>
    </row>
    <row r="94" spans="1:14" ht="50.1" customHeight="1" x14ac:dyDescent="0.3">
      <c r="A94" s="446"/>
      <c r="B94" s="447"/>
      <c r="C94" s="59"/>
      <c r="D94" s="14"/>
      <c r="E94" s="448"/>
      <c r="F94" s="449"/>
      <c r="G94" s="449"/>
      <c r="H94" s="449"/>
      <c r="I94" s="450"/>
      <c r="J94" s="2" t="str">
        <f t="shared" si="5"/>
        <v>Yes</v>
      </c>
      <c r="K94" s="2" t="str">
        <f t="shared" si="6"/>
        <v>Yes</v>
      </c>
      <c r="L94" s="2" t="str">
        <f t="shared" si="7"/>
        <v>Yes</v>
      </c>
      <c r="M94" s="2" t="str">
        <f t="shared" si="8"/>
        <v>YesYesYes</v>
      </c>
      <c r="N94" s="2" t="str">
        <f t="shared" si="9"/>
        <v>Yes</v>
      </c>
    </row>
    <row r="95" spans="1:14" ht="50.1" customHeight="1" x14ac:dyDescent="0.3">
      <c r="A95" s="446"/>
      <c r="B95" s="447"/>
      <c r="C95" s="59"/>
      <c r="D95" s="14"/>
      <c r="E95" s="448"/>
      <c r="F95" s="449"/>
      <c r="G95" s="449"/>
      <c r="H95" s="449"/>
      <c r="I95" s="450"/>
      <c r="J95" s="2" t="str">
        <f t="shared" si="5"/>
        <v>Yes</v>
      </c>
      <c r="K95" s="2" t="str">
        <f t="shared" si="6"/>
        <v>Yes</v>
      </c>
      <c r="L95" s="2" t="str">
        <f t="shared" si="7"/>
        <v>Yes</v>
      </c>
      <c r="M95" s="2" t="str">
        <f t="shared" si="8"/>
        <v>YesYesYes</v>
      </c>
      <c r="N95" s="2" t="str">
        <f t="shared" si="9"/>
        <v>Yes</v>
      </c>
    </row>
    <row r="96" spans="1:14" ht="50.1" customHeight="1" x14ac:dyDescent="0.3">
      <c r="A96" s="446"/>
      <c r="B96" s="447"/>
      <c r="C96" s="59"/>
      <c r="D96" s="14"/>
      <c r="E96" s="448"/>
      <c r="F96" s="449"/>
      <c r="G96" s="449"/>
      <c r="H96" s="449"/>
      <c r="I96" s="450"/>
      <c r="J96" s="2" t="str">
        <f t="shared" si="5"/>
        <v>Yes</v>
      </c>
      <c r="K96" s="2" t="str">
        <f t="shared" si="6"/>
        <v>Yes</v>
      </c>
      <c r="L96" s="2" t="str">
        <f t="shared" si="7"/>
        <v>Yes</v>
      </c>
      <c r="M96" s="2" t="str">
        <f t="shared" si="8"/>
        <v>YesYesYes</v>
      </c>
      <c r="N96" s="2" t="str">
        <f t="shared" si="9"/>
        <v>Yes</v>
      </c>
    </row>
    <row r="97" spans="1:14" ht="50.1" customHeight="1" x14ac:dyDescent="0.3">
      <c r="A97" s="446"/>
      <c r="B97" s="447"/>
      <c r="C97" s="59"/>
      <c r="D97" s="14"/>
      <c r="E97" s="448"/>
      <c r="F97" s="449"/>
      <c r="G97" s="449"/>
      <c r="H97" s="449"/>
      <c r="I97" s="450"/>
      <c r="J97" s="2" t="str">
        <f t="shared" si="5"/>
        <v>Yes</v>
      </c>
      <c r="K97" s="2" t="str">
        <f t="shared" si="6"/>
        <v>Yes</v>
      </c>
      <c r="L97" s="2" t="str">
        <f t="shared" si="7"/>
        <v>Yes</v>
      </c>
      <c r="M97" s="2" t="str">
        <f t="shared" si="8"/>
        <v>YesYesYes</v>
      </c>
      <c r="N97" s="2" t="str">
        <f t="shared" si="9"/>
        <v>Yes</v>
      </c>
    </row>
    <row r="98" spans="1:14" ht="50.1" customHeight="1" x14ac:dyDescent="0.3">
      <c r="A98" s="446"/>
      <c r="B98" s="447"/>
      <c r="C98" s="59"/>
      <c r="D98" s="14"/>
      <c r="E98" s="448"/>
      <c r="F98" s="449"/>
      <c r="G98" s="449"/>
      <c r="H98" s="449"/>
      <c r="I98" s="450"/>
      <c r="J98" s="2" t="str">
        <f t="shared" si="5"/>
        <v>Yes</v>
      </c>
      <c r="K98" s="2" t="str">
        <f t="shared" si="6"/>
        <v>Yes</v>
      </c>
      <c r="L98" s="2" t="str">
        <f t="shared" si="7"/>
        <v>Yes</v>
      </c>
      <c r="M98" s="2" t="str">
        <f t="shared" si="8"/>
        <v>YesYesYes</v>
      </c>
      <c r="N98" s="2" t="str">
        <f t="shared" si="9"/>
        <v>Yes</v>
      </c>
    </row>
    <row r="99" spans="1:14" ht="50.1" customHeight="1" x14ac:dyDescent="0.3">
      <c r="A99" s="446"/>
      <c r="B99" s="447"/>
      <c r="C99" s="59"/>
      <c r="D99" s="14"/>
      <c r="E99" s="448"/>
      <c r="F99" s="449"/>
      <c r="G99" s="449"/>
      <c r="H99" s="449"/>
      <c r="I99" s="450"/>
      <c r="J99" s="2" t="str">
        <f t="shared" si="5"/>
        <v>Yes</v>
      </c>
      <c r="K99" s="2" t="str">
        <f t="shared" si="6"/>
        <v>Yes</v>
      </c>
      <c r="L99" s="2" t="str">
        <f t="shared" si="7"/>
        <v>Yes</v>
      </c>
      <c r="M99" s="2" t="str">
        <f t="shared" si="8"/>
        <v>YesYesYes</v>
      </c>
      <c r="N99" s="2" t="str">
        <f t="shared" si="9"/>
        <v>Yes</v>
      </c>
    </row>
    <row r="100" spans="1:14" ht="50.1" customHeight="1" x14ac:dyDescent="0.3">
      <c r="A100" s="446"/>
      <c r="B100" s="447"/>
      <c r="C100" s="59"/>
      <c r="D100" s="14"/>
      <c r="E100" s="448"/>
      <c r="F100" s="449"/>
      <c r="G100" s="449"/>
      <c r="H100" s="449"/>
      <c r="I100" s="450"/>
      <c r="J100" s="2" t="str">
        <f t="shared" si="5"/>
        <v>Yes</v>
      </c>
      <c r="K100" s="2" t="str">
        <f t="shared" si="6"/>
        <v>Yes</v>
      </c>
      <c r="L100" s="2" t="str">
        <f t="shared" si="7"/>
        <v>Yes</v>
      </c>
      <c r="M100" s="2" t="str">
        <f t="shared" si="8"/>
        <v>YesYesYes</v>
      </c>
      <c r="N100" s="2" t="str">
        <f t="shared" si="9"/>
        <v>Yes</v>
      </c>
    </row>
    <row r="101" spans="1:14" ht="50.1" customHeight="1" x14ac:dyDescent="0.3">
      <c r="A101" s="446"/>
      <c r="B101" s="447"/>
      <c r="C101" s="59"/>
      <c r="D101" s="14"/>
      <c r="E101" s="448"/>
      <c r="F101" s="449"/>
      <c r="G101" s="449"/>
      <c r="H101" s="449"/>
      <c r="I101" s="450"/>
      <c r="J101" s="2" t="str">
        <f t="shared" si="5"/>
        <v>Yes</v>
      </c>
      <c r="K101" s="2" t="str">
        <f t="shared" si="6"/>
        <v>Yes</v>
      </c>
      <c r="L101" s="2" t="str">
        <f t="shared" si="7"/>
        <v>Yes</v>
      </c>
      <c r="M101" s="2" t="str">
        <f t="shared" si="8"/>
        <v>YesYesYes</v>
      </c>
      <c r="N101" s="2" t="str">
        <f t="shared" si="9"/>
        <v>Yes</v>
      </c>
    </row>
    <row r="102" spans="1:14" ht="50.1" customHeight="1" x14ac:dyDescent="0.3">
      <c r="A102" s="446"/>
      <c r="B102" s="447"/>
      <c r="C102" s="59"/>
      <c r="D102" s="14"/>
      <c r="E102" s="448"/>
      <c r="F102" s="449"/>
      <c r="G102" s="449"/>
      <c r="H102" s="449"/>
      <c r="I102" s="450"/>
      <c r="J102" s="2" t="str">
        <f t="shared" si="5"/>
        <v>Yes</v>
      </c>
      <c r="K102" s="2" t="str">
        <f t="shared" si="6"/>
        <v>Yes</v>
      </c>
      <c r="L102" s="2" t="str">
        <f t="shared" si="7"/>
        <v>Yes</v>
      </c>
      <c r="M102" s="2" t="str">
        <f t="shared" si="8"/>
        <v>YesYesYes</v>
      </c>
      <c r="N102" s="2" t="str">
        <f t="shared" si="9"/>
        <v>Yes</v>
      </c>
    </row>
    <row r="103" spans="1:14" ht="50.1" customHeight="1" x14ac:dyDescent="0.3">
      <c r="A103" s="446"/>
      <c r="B103" s="447"/>
      <c r="C103" s="59"/>
      <c r="D103" s="14"/>
      <c r="E103" s="448"/>
      <c r="F103" s="449"/>
      <c r="G103" s="449"/>
      <c r="H103" s="449"/>
      <c r="I103" s="450"/>
      <c r="J103" s="2" t="str">
        <f t="shared" si="5"/>
        <v>Yes</v>
      </c>
      <c r="K103" s="2" t="str">
        <f t="shared" si="6"/>
        <v>Yes</v>
      </c>
      <c r="L103" s="2" t="str">
        <f t="shared" si="7"/>
        <v>Yes</v>
      </c>
      <c r="M103" s="2" t="str">
        <f t="shared" si="8"/>
        <v>YesYesYes</v>
      </c>
      <c r="N103" s="2" t="str">
        <f t="shared" si="9"/>
        <v>Yes</v>
      </c>
    </row>
    <row r="104" spans="1:14" ht="50.1" customHeight="1" x14ac:dyDescent="0.3">
      <c r="A104" s="446"/>
      <c r="B104" s="447"/>
      <c r="C104" s="59"/>
      <c r="D104" s="14"/>
      <c r="E104" s="448"/>
      <c r="F104" s="449"/>
      <c r="G104" s="449"/>
      <c r="H104" s="449"/>
      <c r="I104" s="450"/>
      <c r="J104" s="2" t="str">
        <f t="shared" si="5"/>
        <v>Yes</v>
      </c>
      <c r="K104" s="2" t="str">
        <f t="shared" si="6"/>
        <v>Yes</v>
      </c>
      <c r="L104" s="2" t="str">
        <f t="shared" si="7"/>
        <v>Yes</v>
      </c>
      <c r="M104" s="2" t="str">
        <f t="shared" si="8"/>
        <v>YesYesYes</v>
      </c>
      <c r="N104" s="2" t="str">
        <f t="shared" si="9"/>
        <v>Yes</v>
      </c>
    </row>
    <row r="105" spans="1:14" ht="50.1" customHeight="1" x14ac:dyDescent="0.3">
      <c r="A105" s="446"/>
      <c r="B105" s="447"/>
      <c r="C105" s="59"/>
      <c r="D105" s="14"/>
      <c r="E105" s="448"/>
      <c r="F105" s="449"/>
      <c r="G105" s="449"/>
      <c r="H105" s="449"/>
      <c r="I105" s="450"/>
      <c r="J105" s="2" t="str">
        <f t="shared" si="5"/>
        <v>Yes</v>
      </c>
      <c r="K105" s="2" t="str">
        <f t="shared" si="6"/>
        <v>Yes</v>
      </c>
      <c r="L105" s="2" t="str">
        <f t="shared" si="7"/>
        <v>Yes</v>
      </c>
      <c r="M105" s="2" t="str">
        <f t="shared" si="8"/>
        <v>YesYesYes</v>
      </c>
      <c r="N105" s="2" t="str">
        <f t="shared" si="9"/>
        <v>Yes</v>
      </c>
    </row>
    <row r="106" spans="1:14" x14ac:dyDescent="0.3">
      <c r="J106" s="4">
        <f>COUNTIF(J14:J105,"Yes")</f>
        <v>92</v>
      </c>
      <c r="K106" s="4">
        <f>COUNTIF(K14:K105,"Yes")</f>
        <v>92</v>
      </c>
      <c r="L106" s="4">
        <f>COUNTIF(L14:L105,"Yes")</f>
        <v>92</v>
      </c>
      <c r="M106" s="4"/>
      <c r="N106" s="4">
        <f>COUNTIF(N14:N105,"Yes")</f>
        <v>92</v>
      </c>
    </row>
  </sheetData>
  <customSheetViews>
    <customSheetView guid="{88F0142F-8040-40EE-BB31-7FBDC567046B}" fitToPage="1" hiddenColumns="1" state="hidden">
      <selection activeCell="C20" sqref="C20"/>
      <pageMargins left="0.75" right="0.75" top="1" bottom="1" header="0.5" footer="0.5"/>
      <headerFooter alignWithMargins="0">
        <oddHeader>&amp;LTab &amp;A: Page &amp;P of &amp;N</oddHeader>
      </headerFooter>
    </customSheetView>
    <customSheetView guid="{FEFC15B1-F17C-4CB7-A213-355BB844919A}" fitToPage="1" hiddenColumns="1" state="hidden">
      <selection activeCell="C20" sqref="C20"/>
      <pageMargins left="0.75" right="0.75" top="1" bottom="1" header="0.5" footer="0.5"/>
      <headerFooter alignWithMargins="0">
        <oddHeader>&amp;LTab &amp;A: Page &amp;P of &amp;N</oddHeader>
      </headerFooter>
    </customSheetView>
  </customSheetViews>
  <mergeCells count="190">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D5:D13"/>
    <mergeCell ref="A14:B14"/>
    <mergeCell ref="E16:I16"/>
    <mergeCell ref="E17:I17"/>
    <mergeCell ref="C5:C13"/>
    <mergeCell ref="E18:I18"/>
    <mergeCell ref="E5:I13"/>
    <mergeCell ref="E14:I14"/>
    <mergeCell ref="E15:I15"/>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66:B66"/>
    <mergeCell ref="A67:B67"/>
    <mergeCell ref="A63:B63"/>
    <mergeCell ref="E60:I60"/>
    <mergeCell ref="E61:I61"/>
    <mergeCell ref="E63:I63"/>
    <mergeCell ref="A74:B74"/>
    <mergeCell ref="E74:I74"/>
    <mergeCell ref="E56:I56"/>
    <mergeCell ref="E57:I57"/>
    <mergeCell ref="A65:B65"/>
    <mergeCell ref="A62:B62"/>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78:B78"/>
    <mergeCell ref="E78:I78"/>
    <mergeCell ref="A80:B80"/>
    <mergeCell ref="E80:I80"/>
    <mergeCell ref="A82:B82"/>
    <mergeCell ref="A86:B86"/>
    <mergeCell ref="E86:I86"/>
    <mergeCell ref="E85:I85"/>
    <mergeCell ref="A81:B81"/>
    <mergeCell ref="E81:I81"/>
    <mergeCell ref="A79:B79"/>
    <mergeCell ref="E79:I79"/>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s>
  <phoneticPr fontId="17"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J199"/>
  <sheetViews>
    <sheetView topLeftCell="A163" workbookViewId="0">
      <selection activeCell="A178" sqref="A178:J199"/>
    </sheetView>
  </sheetViews>
  <sheetFormatPr defaultColWidth="8.88671875" defaultRowHeight="13.8" x14ac:dyDescent="0.3"/>
  <cols>
    <col min="1" max="10" width="15.6640625" style="3" customWidth="1"/>
    <col min="11" max="51" width="4.6640625" style="3" customWidth="1"/>
    <col min="52" max="16384" width="8.88671875" style="3"/>
  </cols>
  <sheetData>
    <row r="1" spans="1:10" ht="15" customHeight="1" x14ac:dyDescent="0.3">
      <c r="A1" s="474" t="s">
        <v>152</v>
      </c>
      <c r="B1" s="474"/>
      <c r="C1" s="474"/>
      <c r="D1" s="474"/>
      <c r="E1" s="474"/>
      <c r="F1" s="474"/>
      <c r="G1" s="474"/>
      <c r="H1" s="474"/>
      <c r="I1" s="474"/>
      <c r="J1" s="474"/>
    </row>
    <row r="2" spans="1:10" ht="15" customHeight="1" x14ac:dyDescent="0.3">
      <c r="A2" s="474"/>
      <c r="B2" s="474"/>
      <c r="C2" s="474"/>
      <c r="D2" s="474"/>
      <c r="E2" s="474"/>
      <c r="F2" s="474"/>
      <c r="G2" s="474"/>
      <c r="H2" s="474"/>
      <c r="I2" s="474"/>
      <c r="J2" s="474"/>
    </row>
    <row r="3" spans="1:10" ht="15" customHeight="1" x14ac:dyDescent="0.3">
      <c r="A3" s="475" t="s">
        <v>154</v>
      </c>
      <c r="B3" s="475"/>
      <c r="C3" s="475"/>
      <c r="D3" s="475"/>
      <c r="E3" s="475"/>
      <c r="F3" s="475"/>
      <c r="G3" s="475"/>
      <c r="H3" s="475"/>
      <c r="I3" s="475"/>
      <c r="J3" s="475"/>
    </row>
    <row r="4" spans="1:10" ht="15" customHeight="1" x14ac:dyDescent="0.3">
      <c r="A4" s="475"/>
      <c r="B4" s="475"/>
      <c r="C4" s="475"/>
      <c r="D4" s="475"/>
      <c r="E4" s="475"/>
      <c r="F4" s="475"/>
      <c r="G4" s="475"/>
      <c r="H4" s="475"/>
      <c r="I4" s="475"/>
      <c r="J4" s="475"/>
    </row>
    <row r="5" spans="1:10" ht="15" customHeight="1" x14ac:dyDescent="0.3">
      <c r="A5" s="475"/>
      <c r="B5" s="475"/>
      <c r="C5" s="475"/>
      <c r="D5" s="475"/>
      <c r="E5" s="475"/>
      <c r="F5" s="475"/>
      <c r="G5" s="475"/>
      <c r="H5" s="475"/>
      <c r="I5" s="475"/>
      <c r="J5" s="475"/>
    </row>
    <row r="6" spans="1:10" ht="15" customHeight="1" x14ac:dyDescent="0.3">
      <c r="A6" s="475"/>
      <c r="B6" s="475"/>
      <c r="C6" s="475"/>
      <c r="D6" s="475"/>
      <c r="E6" s="475"/>
      <c r="F6" s="475"/>
      <c r="G6" s="475"/>
      <c r="H6" s="475"/>
      <c r="I6" s="475"/>
      <c r="J6" s="475"/>
    </row>
    <row r="7" spans="1:10" ht="15" customHeight="1" x14ac:dyDescent="0.3">
      <c r="A7" s="475"/>
      <c r="B7" s="475"/>
      <c r="C7" s="475"/>
      <c r="D7" s="475"/>
      <c r="E7" s="475"/>
      <c r="F7" s="475"/>
      <c r="G7" s="475"/>
      <c r="H7" s="475"/>
      <c r="I7" s="475"/>
      <c r="J7" s="475"/>
    </row>
    <row r="8" spans="1:10" ht="15" customHeight="1" x14ac:dyDescent="0.3">
      <c r="A8" s="491"/>
      <c r="B8" s="492"/>
      <c r="C8" s="492"/>
      <c r="D8" s="492"/>
      <c r="E8" s="492"/>
      <c r="F8" s="492"/>
      <c r="G8" s="492"/>
      <c r="H8" s="492"/>
      <c r="I8" s="492"/>
      <c r="J8" s="493"/>
    </row>
    <row r="9" spans="1:10" ht="15" customHeight="1" x14ac:dyDescent="0.3">
      <c r="A9" s="479" t="s">
        <v>117</v>
      </c>
      <c r="B9" s="480"/>
      <c r="C9" s="480"/>
      <c r="D9" s="480"/>
      <c r="E9" s="480"/>
      <c r="F9" s="480"/>
      <c r="G9" s="480"/>
      <c r="H9" s="480"/>
      <c r="I9" s="480"/>
      <c r="J9" s="481"/>
    </row>
    <row r="10" spans="1:10" ht="15" customHeight="1" x14ac:dyDescent="0.3">
      <c r="A10" s="476" t="s">
        <v>114</v>
      </c>
      <c r="B10" s="477"/>
      <c r="C10" s="477"/>
      <c r="D10" s="477"/>
      <c r="E10" s="477"/>
      <c r="F10" s="477"/>
      <c r="G10" s="477"/>
      <c r="H10" s="477"/>
      <c r="I10" s="477"/>
      <c r="J10" s="478"/>
    </row>
    <row r="11" spans="1:10" ht="15" customHeight="1" x14ac:dyDescent="0.3">
      <c r="A11" s="479"/>
      <c r="B11" s="480"/>
      <c r="C11" s="480"/>
      <c r="D11" s="480"/>
      <c r="E11" s="480"/>
      <c r="F11" s="480"/>
      <c r="G11" s="480"/>
      <c r="H11" s="480"/>
      <c r="I11" s="480"/>
      <c r="J11" s="481"/>
    </row>
    <row r="12" spans="1:10" ht="15" customHeight="1" x14ac:dyDescent="0.3">
      <c r="A12" s="506" t="s">
        <v>238</v>
      </c>
      <c r="B12" s="506"/>
      <c r="C12" s="506"/>
      <c r="D12" s="506"/>
      <c r="E12" s="506"/>
      <c r="F12" s="506"/>
      <c r="G12" s="506"/>
      <c r="H12" s="506"/>
      <c r="I12" s="506"/>
      <c r="J12" s="506"/>
    </row>
    <row r="13" spans="1:10" ht="15" customHeight="1" x14ac:dyDescent="0.3">
      <c r="A13" s="506"/>
      <c r="B13" s="506"/>
      <c r="C13" s="506"/>
      <c r="D13" s="506"/>
      <c r="E13" s="506"/>
      <c r="F13" s="506"/>
      <c r="G13" s="506"/>
      <c r="H13" s="506"/>
      <c r="I13" s="506"/>
      <c r="J13" s="506"/>
    </row>
    <row r="14" spans="1:10" ht="15" customHeight="1" x14ac:dyDescent="0.3">
      <c r="A14" s="506"/>
      <c r="B14" s="506"/>
      <c r="C14" s="506"/>
      <c r="D14" s="506"/>
      <c r="E14" s="506"/>
      <c r="F14" s="506"/>
      <c r="G14" s="506"/>
      <c r="H14" s="506"/>
      <c r="I14" s="506"/>
      <c r="J14" s="506"/>
    </row>
    <row r="15" spans="1:10" ht="15" customHeight="1" x14ac:dyDescent="0.3">
      <c r="A15" s="506"/>
      <c r="B15" s="506"/>
      <c r="C15" s="506"/>
      <c r="D15" s="506"/>
      <c r="E15" s="506"/>
      <c r="F15" s="506"/>
      <c r="G15" s="506"/>
      <c r="H15" s="506"/>
      <c r="I15" s="506"/>
      <c r="J15" s="506"/>
    </row>
    <row r="16" spans="1:10" ht="15" customHeight="1" x14ac:dyDescent="0.3">
      <c r="A16" s="506"/>
      <c r="B16" s="506"/>
      <c r="C16" s="506"/>
      <c r="D16" s="506"/>
      <c r="E16" s="506"/>
      <c r="F16" s="506"/>
      <c r="G16" s="506"/>
      <c r="H16" s="506"/>
      <c r="I16" s="506"/>
      <c r="J16" s="506"/>
    </row>
    <row r="17" spans="1:10" ht="15" customHeight="1" x14ac:dyDescent="0.3">
      <c r="A17" s="506"/>
      <c r="B17" s="506"/>
      <c r="C17" s="506"/>
      <c r="D17" s="506"/>
      <c r="E17" s="506"/>
      <c r="F17" s="506"/>
      <c r="G17" s="506"/>
      <c r="H17" s="506"/>
      <c r="I17" s="506"/>
      <c r="J17" s="506"/>
    </row>
    <row r="18" spans="1:10" ht="15" customHeight="1" x14ac:dyDescent="0.3">
      <c r="A18" s="506"/>
      <c r="B18" s="506"/>
      <c r="C18" s="506"/>
      <c r="D18" s="506"/>
      <c r="E18" s="506"/>
      <c r="F18" s="506"/>
      <c r="G18" s="506"/>
      <c r="H18" s="506"/>
      <c r="I18" s="506"/>
      <c r="J18" s="506"/>
    </row>
    <row r="19" spans="1:10" ht="15" customHeight="1" x14ac:dyDescent="0.3">
      <c r="A19" s="506"/>
      <c r="B19" s="506"/>
      <c r="C19" s="506"/>
      <c r="D19" s="506"/>
      <c r="E19" s="506"/>
      <c r="F19" s="506"/>
      <c r="G19" s="506"/>
      <c r="H19" s="506"/>
      <c r="I19" s="506"/>
      <c r="J19" s="506"/>
    </row>
    <row r="20" spans="1:10" ht="15" customHeight="1" x14ac:dyDescent="0.3">
      <c r="A20" s="506"/>
      <c r="B20" s="506"/>
      <c r="C20" s="506"/>
      <c r="D20" s="506"/>
      <c r="E20" s="506"/>
      <c r="F20" s="506"/>
      <c r="G20" s="506"/>
      <c r="H20" s="506"/>
      <c r="I20" s="506"/>
      <c r="J20" s="506"/>
    </row>
    <row r="21" spans="1:10" ht="15" customHeight="1" x14ac:dyDescent="0.3">
      <c r="A21" s="506"/>
      <c r="B21" s="506"/>
      <c r="C21" s="506"/>
      <c r="D21" s="506"/>
      <c r="E21" s="506"/>
      <c r="F21" s="506"/>
      <c r="G21" s="506"/>
      <c r="H21" s="506"/>
      <c r="I21" s="506"/>
      <c r="J21" s="506"/>
    </row>
    <row r="22" spans="1:10" ht="15" customHeight="1" x14ac:dyDescent="0.3">
      <c r="A22" s="506"/>
      <c r="B22" s="506"/>
      <c r="C22" s="506"/>
      <c r="D22" s="506"/>
      <c r="E22" s="506"/>
      <c r="F22" s="506"/>
      <c r="G22" s="506"/>
      <c r="H22" s="506"/>
      <c r="I22" s="506"/>
      <c r="J22" s="506"/>
    </row>
    <row r="23" spans="1:10" ht="15" customHeight="1" x14ac:dyDescent="0.3">
      <c r="A23" s="506"/>
      <c r="B23" s="506"/>
      <c r="C23" s="506"/>
      <c r="D23" s="506"/>
      <c r="E23" s="506"/>
      <c r="F23" s="506"/>
      <c r="G23" s="506"/>
      <c r="H23" s="506"/>
      <c r="I23" s="506"/>
      <c r="J23" s="506"/>
    </row>
    <row r="24" spans="1:10" ht="15" customHeight="1" x14ac:dyDescent="0.3">
      <c r="A24" s="506"/>
      <c r="B24" s="506"/>
      <c r="C24" s="506"/>
      <c r="D24" s="506"/>
      <c r="E24" s="506"/>
      <c r="F24" s="506"/>
      <c r="G24" s="506"/>
      <c r="H24" s="506"/>
      <c r="I24" s="506"/>
      <c r="J24" s="506"/>
    </row>
    <row r="25" spans="1:10" ht="15" customHeight="1" x14ac:dyDescent="0.3">
      <c r="A25" s="506"/>
      <c r="B25" s="506"/>
      <c r="C25" s="506"/>
      <c r="D25" s="506"/>
      <c r="E25" s="506"/>
      <c r="F25" s="506"/>
      <c r="G25" s="506"/>
      <c r="H25" s="506"/>
      <c r="I25" s="506"/>
      <c r="J25" s="506"/>
    </row>
    <row r="26" spans="1:10" ht="15" customHeight="1" x14ac:dyDescent="0.3">
      <c r="A26" s="506"/>
      <c r="B26" s="506"/>
      <c r="C26" s="506"/>
      <c r="D26" s="506"/>
      <c r="E26" s="506"/>
      <c r="F26" s="506"/>
      <c r="G26" s="506"/>
      <c r="H26" s="506"/>
      <c r="I26" s="506"/>
      <c r="J26" s="506"/>
    </row>
    <row r="27" spans="1:10" ht="15" customHeight="1" x14ac:dyDescent="0.3">
      <c r="A27" s="506"/>
      <c r="B27" s="506"/>
      <c r="C27" s="506"/>
      <c r="D27" s="506"/>
      <c r="E27" s="506"/>
      <c r="F27" s="506"/>
      <c r="G27" s="506"/>
      <c r="H27" s="506"/>
      <c r="I27" s="506"/>
      <c r="J27" s="506"/>
    </row>
    <row r="28" spans="1:10" ht="15" customHeight="1" x14ac:dyDescent="0.3">
      <c r="A28" s="506"/>
      <c r="B28" s="506"/>
      <c r="C28" s="506"/>
      <c r="D28" s="506"/>
      <c r="E28" s="506"/>
      <c r="F28" s="506"/>
      <c r="G28" s="506"/>
      <c r="H28" s="506"/>
      <c r="I28" s="506"/>
      <c r="J28" s="506"/>
    </row>
    <row r="29" spans="1:10" ht="15" customHeight="1" x14ac:dyDescent="0.3">
      <c r="A29" s="506"/>
      <c r="B29" s="506"/>
      <c r="C29" s="506"/>
      <c r="D29" s="506"/>
      <c r="E29" s="506"/>
      <c r="F29" s="506"/>
      <c r="G29" s="506"/>
      <c r="H29" s="506"/>
      <c r="I29" s="506"/>
      <c r="J29" s="506"/>
    </row>
    <row r="30" spans="1:10" ht="15" customHeight="1" x14ac:dyDescent="0.3">
      <c r="A30" s="506"/>
      <c r="B30" s="506"/>
      <c r="C30" s="506"/>
      <c r="D30" s="506"/>
      <c r="E30" s="506"/>
      <c r="F30" s="506"/>
      <c r="G30" s="506"/>
      <c r="H30" s="506"/>
      <c r="I30" s="506"/>
      <c r="J30" s="506"/>
    </row>
    <row r="31" spans="1:10" ht="15" customHeight="1" x14ac:dyDescent="0.3">
      <c r="A31" s="506"/>
      <c r="B31" s="506"/>
      <c r="C31" s="506"/>
      <c r="D31" s="506"/>
      <c r="E31" s="506"/>
      <c r="F31" s="506"/>
      <c r="G31" s="506"/>
      <c r="H31" s="506"/>
      <c r="I31" s="506"/>
      <c r="J31" s="506"/>
    </row>
    <row r="32" spans="1:10" ht="15" customHeight="1" x14ac:dyDescent="0.3">
      <c r="A32" s="506"/>
      <c r="B32" s="506"/>
      <c r="C32" s="506"/>
      <c r="D32" s="506"/>
      <c r="E32" s="506"/>
      <c r="F32" s="506"/>
      <c r="G32" s="506"/>
      <c r="H32" s="506"/>
      <c r="I32" s="506"/>
      <c r="J32" s="506"/>
    </row>
    <row r="33" spans="1:10" ht="15" customHeight="1" x14ac:dyDescent="0.3">
      <c r="A33" s="506"/>
      <c r="B33" s="506"/>
      <c r="C33" s="506"/>
      <c r="D33" s="506"/>
      <c r="E33" s="506"/>
      <c r="F33" s="506"/>
      <c r="G33" s="506"/>
      <c r="H33" s="506"/>
      <c r="I33" s="506"/>
      <c r="J33" s="506"/>
    </row>
    <row r="34" spans="1:10" ht="15" customHeight="1" x14ac:dyDescent="0.3">
      <c r="A34" s="506"/>
      <c r="B34" s="506"/>
      <c r="C34" s="506"/>
      <c r="D34" s="506"/>
      <c r="E34" s="506"/>
      <c r="F34" s="506"/>
      <c r="G34" s="506"/>
      <c r="H34" s="506"/>
      <c r="I34" s="506"/>
      <c r="J34" s="506"/>
    </row>
    <row r="35" spans="1:10" ht="15" customHeight="1" x14ac:dyDescent="0.3">
      <c r="A35" s="506"/>
      <c r="B35" s="506"/>
      <c r="C35" s="506"/>
      <c r="D35" s="506"/>
      <c r="E35" s="506"/>
      <c r="F35" s="506"/>
      <c r="G35" s="506"/>
      <c r="H35" s="506"/>
      <c r="I35" s="506"/>
      <c r="J35" s="506"/>
    </row>
    <row r="36" spans="1:10" ht="15" customHeight="1" x14ac:dyDescent="0.3">
      <c r="A36" s="491"/>
      <c r="B36" s="492"/>
      <c r="C36" s="492"/>
      <c r="D36" s="492"/>
      <c r="E36" s="492"/>
      <c r="F36" s="492"/>
      <c r="G36" s="492"/>
      <c r="H36" s="492"/>
      <c r="I36" s="492"/>
      <c r="J36" s="493"/>
    </row>
    <row r="37" spans="1:10" ht="15" customHeight="1" x14ac:dyDescent="0.3">
      <c r="A37" s="479" t="s">
        <v>118</v>
      </c>
      <c r="B37" s="480"/>
      <c r="C37" s="480"/>
      <c r="D37" s="480"/>
      <c r="E37" s="480"/>
      <c r="F37" s="480"/>
      <c r="G37" s="480"/>
      <c r="H37" s="480"/>
      <c r="I37" s="480"/>
      <c r="J37" s="481"/>
    </row>
    <row r="38" spans="1:10" ht="15" customHeight="1" x14ac:dyDescent="0.3">
      <c r="A38" s="476" t="s">
        <v>228</v>
      </c>
      <c r="B38" s="477"/>
      <c r="C38" s="477"/>
      <c r="D38" s="477"/>
      <c r="E38" s="477"/>
      <c r="F38" s="477"/>
      <c r="G38" s="477"/>
      <c r="H38" s="477"/>
      <c r="I38" s="477"/>
      <c r="J38" s="478"/>
    </row>
    <row r="39" spans="1:10" ht="15" customHeight="1" x14ac:dyDescent="0.3">
      <c r="A39" s="503"/>
      <c r="B39" s="504"/>
      <c r="C39" s="504"/>
      <c r="D39" s="504"/>
      <c r="E39" s="504"/>
      <c r="F39" s="504"/>
      <c r="G39" s="504"/>
      <c r="H39" s="504"/>
      <c r="I39" s="504"/>
      <c r="J39" s="505"/>
    </row>
    <row r="40" spans="1:10" ht="15" customHeight="1" x14ac:dyDescent="0.3">
      <c r="A40" s="503"/>
      <c r="B40" s="504"/>
      <c r="C40" s="504"/>
      <c r="D40" s="504"/>
      <c r="E40" s="504"/>
      <c r="F40" s="504"/>
      <c r="G40" s="504"/>
      <c r="H40" s="504"/>
      <c r="I40" s="504"/>
      <c r="J40" s="505"/>
    </row>
    <row r="41" spans="1:10" ht="15" customHeight="1" x14ac:dyDescent="0.3">
      <c r="A41" s="503"/>
      <c r="B41" s="504"/>
      <c r="C41" s="504"/>
      <c r="D41" s="504"/>
      <c r="E41" s="504"/>
      <c r="F41" s="504"/>
      <c r="G41" s="504"/>
      <c r="H41" s="504"/>
      <c r="I41" s="504"/>
      <c r="J41" s="505"/>
    </row>
    <row r="42" spans="1:10" ht="15" customHeight="1" x14ac:dyDescent="0.3">
      <c r="A42" s="503"/>
      <c r="B42" s="504"/>
      <c r="C42" s="504"/>
      <c r="D42" s="504"/>
      <c r="E42" s="504"/>
      <c r="F42" s="504"/>
      <c r="G42" s="504"/>
      <c r="H42" s="504"/>
      <c r="I42" s="504"/>
      <c r="J42" s="505"/>
    </row>
    <row r="43" spans="1:10" ht="15" customHeight="1" x14ac:dyDescent="0.3">
      <c r="A43" s="479"/>
      <c r="B43" s="480"/>
      <c r="C43" s="480"/>
      <c r="D43" s="480"/>
      <c r="E43" s="480"/>
      <c r="F43" s="480"/>
      <c r="G43" s="480"/>
      <c r="H43" s="480"/>
      <c r="I43" s="480"/>
      <c r="J43" s="481"/>
    </row>
    <row r="44" spans="1:10" ht="5.0999999999999996" customHeight="1" x14ac:dyDescent="0.3">
      <c r="A44" s="491"/>
      <c r="B44" s="492"/>
      <c r="C44" s="492"/>
      <c r="D44" s="492"/>
      <c r="E44" s="492"/>
      <c r="F44" s="492"/>
      <c r="G44" s="492"/>
      <c r="H44" s="492"/>
      <c r="I44" s="492"/>
      <c r="J44" s="493"/>
    </row>
    <row r="45" spans="1:10" ht="15" customHeight="1" x14ac:dyDescent="0.3">
      <c r="A45" s="507" t="s">
        <v>119</v>
      </c>
      <c r="B45" s="508"/>
      <c r="C45" s="508"/>
      <c r="D45" s="508"/>
      <c r="E45" s="508"/>
      <c r="F45" s="508"/>
      <c r="G45" s="508"/>
      <c r="H45" s="508"/>
      <c r="I45" s="508"/>
      <c r="J45" s="509"/>
    </row>
    <row r="46" spans="1:10" ht="15" customHeight="1" x14ac:dyDescent="0.3">
      <c r="A46" s="494" t="s">
        <v>131</v>
      </c>
      <c r="B46" s="495"/>
      <c r="C46" s="495"/>
      <c r="D46" s="495"/>
      <c r="E46" s="495"/>
      <c r="F46" s="495"/>
      <c r="G46" s="495"/>
      <c r="H46" s="495"/>
      <c r="I46" s="495"/>
      <c r="J46" s="496"/>
    </row>
    <row r="47" spans="1:10" ht="15" customHeight="1" x14ac:dyDescent="0.3">
      <c r="A47" s="497"/>
      <c r="B47" s="498"/>
      <c r="C47" s="498"/>
      <c r="D47" s="498"/>
      <c r="E47" s="498"/>
      <c r="F47" s="498"/>
      <c r="G47" s="498"/>
      <c r="H47" s="498"/>
      <c r="I47" s="498"/>
      <c r="J47" s="499"/>
    </row>
    <row r="48" spans="1:10" ht="15" customHeight="1" x14ac:dyDescent="0.3">
      <c r="A48" s="497"/>
      <c r="B48" s="498"/>
      <c r="C48" s="498"/>
      <c r="D48" s="498"/>
      <c r="E48" s="498"/>
      <c r="F48" s="498"/>
      <c r="G48" s="498"/>
      <c r="H48" s="498"/>
      <c r="I48" s="498"/>
      <c r="J48" s="499"/>
    </row>
    <row r="49" spans="1:10" ht="15" customHeight="1" x14ac:dyDescent="0.3">
      <c r="A49" s="497"/>
      <c r="B49" s="498"/>
      <c r="C49" s="498"/>
      <c r="D49" s="498"/>
      <c r="E49" s="498"/>
      <c r="F49" s="498"/>
      <c r="G49" s="498"/>
      <c r="H49" s="498"/>
      <c r="I49" s="498"/>
      <c r="J49" s="499"/>
    </row>
    <row r="50" spans="1:10" ht="15" customHeight="1" x14ac:dyDescent="0.3">
      <c r="A50" s="500"/>
      <c r="B50" s="501"/>
      <c r="C50" s="501"/>
      <c r="D50" s="501"/>
      <c r="E50" s="501"/>
      <c r="F50" s="501"/>
      <c r="G50" s="501"/>
      <c r="H50" s="501"/>
      <c r="I50" s="501"/>
      <c r="J50" s="502"/>
    </row>
    <row r="51" spans="1:10" ht="15" customHeight="1" x14ac:dyDescent="0.3">
      <c r="A51" s="506" t="s">
        <v>239</v>
      </c>
      <c r="B51" s="506"/>
      <c r="C51" s="506"/>
      <c r="D51" s="506"/>
      <c r="E51" s="506"/>
      <c r="F51" s="506"/>
      <c r="G51" s="506"/>
      <c r="H51" s="506"/>
      <c r="I51" s="506"/>
      <c r="J51" s="506"/>
    </row>
    <row r="52" spans="1:10" ht="15" customHeight="1" x14ac:dyDescent="0.3">
      <c r="A52" s="506"/>
      <c r="B52" s="506"/>
      <c r="C52" s="506"/>
      <c r="D52" s="506"/>
      <c r="E52" s="506"/>
      <c r="F52" s="506"/>
      <c r="G52" s="506"/>
      <c r="H52" s="506"/>
      <c r="I52" s="506"/>
      <c r="J52" s="506"/>
    </row>
    <row r="53" spans="1:10" ht="15" customHeight="1" x14ac:dyDescent="0.3">
      <c r="A53" s="506"/>
      <c r="B53" s="506"/>
      <c r="C53" s="506"/>
      <c r="D53" s="506"/>
      <c r="E53" s="506"/>
      <c r="F53" s="506"/>
      <c r="G53" s="506"/>
      <c r="H53" s="506"/>
      <c r="I53" s="506"/>
      <c r="J53" s="506"/>
    </row>
    <row r="54" spans="1:10" ht="15" customHeight="1" x14ac:dyDescent="0.3">
      <c r="A54" s="506"/>
      <c r="B54" s="506"/>
      <c r="C54" s="506"/>
      <c r="D54" s="506"/>
      <c r="E54" s="506"/>
      <c r="F54" s="506"/>
      <c r="G54" s="506"/>
      <c r="H54" s="506"/>
      <c r="I54" s="506"/>
      <c r="J54" s="506"/>
    </row>
    <row r="55" spans="1:10" ht="15" customHeight="1" x14ac:dyDescent="0.3">
      <c r="A55" s="506"/>
      <c r="B55" s="506"/>
      <c r="C55" s="506"/>
      <c r="D55" s="506"/>
      <c r="E55" s="506"/>
      <c r="F55" s="506"/>
      <c r="G55" s="506"/>
      <c r="H55" s="506"/>
      <c r="I55" s="506"/>
      <c r="J55" s="506"/>
    </row>
    <row r="56" spans="1:10" ht="15" customHeight="1" x14ac:dyDescent="0.3">
      <c r="A56" s="506"/>
      <c r="B56" s="506"/>
      <c r="C56" s="506"/>
      <c r="D56" s="506"/>
      <c r="E56" s="506"/>
      <c r="F56" s="506"/>
      <c r="G56" s="506"/>
      <c r="H56" s="506"/>
      <c r="I56" s="506"/>
      <c r="J56" s="506"/>
    </row>
    <row r="57" spans="1:10" ht="15" customHeight="1" x14ac:dyDescent="0.3">
      <c r="A57" s="506"/>
      <c r="B57" s="506"/>
      <c r="C57" s="506"/>
      <c r="D57" s="506"/>
      <c r="E57" s="506"/>
      <c r="F57" s="506"/>
      <c r="G57" s="506"/>
      <c r="H57" s="506"/>
      <c r="I57" s="506"/>
      <c r="J57" s="506"/>
    </row>
    <row r="58" spans="1:10" ht="15" customHeight="1" x14ac:dyDescent="0.3">
      <c r="A58" s="506"/>
      <c r="B58" s="506"/>
      <c r="C58" s="506"/>
      <c r="D58" s="506"/>
      <c r="E58" s="506"/>
      <c r="F58" s="506"/>
      <c r="G58" s="506"/>
      <c r="H58" s="506"/>
      <c r="I58" s="506"/>
      <c r="J58" s="506"/>
    </row>
    <row r="59" spans="1:10" ht="15" customHeight="1" x14ac:dyDescent="0.3">
      <c r="A59" s="506"/>
      <c r="B59" s="506"/>
      <c r="C59" s="506"/>
      <c r="D59" s="506"/>
      <c r="E59" s="506"/>
      <c r="F59" s="506"/>
      <c r="G59" s="506"/>
      <c r="H59" s="506"/>
      <c r="I59" s="506"/>
      <c r="J59" s="506"/>
    </row>
    <row r="60" spans="1:10" ht="15" customHeight="1" x14ac:dyDescent="0.3">
      <c r="A60" s="506"/>
      <c r="B60" s="506"/>
      <c r="C60" s="506"/>
      <c r="D60" s="506"/>
      <c r="E60" s="506"/>
      <c r="F60" s="506"/>
      <c r="G60" s="506"/>
      <c r="H60" s="506"/>
      <c r="I60" s="506"/>
      <c r="J60" s="506"/>
    </row>
    <row r="61" spans="1:10" ht="15" customHeight="1" x14ac:dyDescent="0.3">
      <c r="A61" s="506"/>
      <c r="B61" s="506"/>
      <c r="C61" s="506"/>
      <c r="D61" s="506"/>
      <c r="E61" s="506"/>
      <c r="F61" s="506"/>
      <c r="G61" s="506"/>
      <c r="H61" s="506"/>
      <c r="I61" s="506"/>
      <c r="J61" s="506"/>
    </row>
    <row r="62" spans="1:10" ht="15" customHeight="1" x14ac:dyDescent="0.3">
      <c r="A62" s="506"/>
      <c r="B62" s="506"/>
      <c r="C62" s="506"/>
      <c r="D62" s="506"/>
      <c r="E62" s="506"/>
      <c r="F62" s="506"/>
      <c r="G62" s="506"/>
      <c r="H62" s="506"/>
      <c r="I62" s="506"/>
      <c r="J62" s="506"/>
    </row>
    <row r="63" spans="1:10" ht="15" customHeight="1" x14ac:dyDescent="0.3">
      <c r="A63" s="506"/>
      <c r="B63" s="506"/>
      <c r="C63" s="506"/>
      <c r="D63" s="506"/>
      <c r="E63" s="506"/>
      <c r="F63" s="506"/>
      <c r="G63" s="506"/>
      <c r="H63" s="506"/>
      <c r="I63" s="506"/>
      <c r="J63" s="506"/>
    </row>
    <row r="64" spans="1:10" ht="15" customHeight="1" x14ac:dyDescent="0.3">
      <c r="A64" s="506"/>
      <c r="B64" s="506"/>
      <c r="C64" s="506"/>
      <c r="D64" s="506"/>
      <c r="E64" s="506"/>
      <c r="F64" s="506"/>
      <c r="G64" s="506"/>
      <c r="H64" s="506"/>
      <c r="I64" s="506"/>
      <c r="J64" s="506"/>
    </row>
    <row r="65" spans="1:10" ht="15" customHeight="1" x14ac:dyDescent="0.3">
      <c r="A65" s="506"/>
      <c r="B65" s="506"/>
      <c r="C65" s="506"/>
      <c r="D65" s="506"/>
      <c r="E65" s="506"/>
      <c r="F65" s="506"/>
      <c r="G65" s="506"/>
      <c r="H65" s="506"/>
      <c r="I65" s="506"/>
      <c r="J65" s="506"/>
    </row>
    <row r="66" spans="1:10" ht="15" customHeight="1" x14ac:dyDescent="0.3">
      <c r="A66" s="494" t="s">
        <v>132</v>
      </c>
      <c r="B66" s="495"/>
      <c r="C66" s="495"/>
      <c r="D66" s="495"/>
      <c r="E66" s="495"/>
      <c r="F66" s="495"/>
      <c r="G66" s="495"/>
      <c r="H66" s="495"/>
      <c r="I66" s="495"/>
      <c r="J66" s="496"/>
    </row>
    <row r="67" spans="1:10" ht="15" customHeight="1" x14ac:dyDescent="0.3">
      <c r="A67" s="497"/>
      <c r="B67" s="498"/>
      <c r="C67" s="498"/>
      <c r="D67" s="498"/>
      <c r="E67" s="498"/>
      <c r="F67" s="498"/>
      <c r="G67" s="498"/>
      <c r="H67" s="498"/>
      <c r="I67" s="498"/>
      <c r="J67" s="499"/>
    </row>
    <row r="68" spans="1:10" ht="15" customHeight="1" x14ac:dyDescent="0.3">
      <c r="A68" s="497"/>
      <c r="B68" s="498"/>
      <c r="C68" s="498"/>
      <c r="D68" s="498"/>
      <c r="E68" s="498"/>
      <c r="F68" s="498"/>
      <c r="G68" s="498"/>
      <c r="H68" s="498"/>
      <c r="I68" s="498"/>
      <c r="J68" s="499"/>
    </row>
    <row r="69" spans="1:10" ht="15" customHeight="1" x14ac:dyDescent="0.3">
      <c r="A69" s="500"/>
      <c r="B69" s="501"/>
      <c r="C69" s="501"/>
      <c r="D69" s="501"/>
      <c r="E69" s="501"/>
      <c r="F69" s="501"/>
      <c r="G69" s="501"/>
      <c r="H69" s="501"/>
      <c r="I69" s="501"/>
      <c r="J69" s="502"/>
    </row>
    <row r="70" spans="1:10" ht="15" customHeight="1" x14ac:dyDescent="0.3">
      <c r="A70" s="506" t="s">
        <v>249</v>
      </c>
      <c r="B70" s="506"/>
      <c r="C70" s="506"/>
      <c r="D70" s="506"/>
      <c r="E70" s="506"/>
      <c r="F70" s="506"/>
      <c r="G70" s="506"/>
      <c r="H70" s="506"/>
      <c r="I70" s="506"/>
      <c r="J70" s="506"/>
    </row>
    <row r="71" spans="1:10" ht="15" customHeight="1" x14ac:dyDescent="0.3">
      <c r="A71" s="506"/>
      <c r="B71" s="506"/>
      <c r="C71" s="506"/>
      <c r="D71" s="506"/>
      <c r="E71" s="506"/>
      <c r="F71" s="506"/>
      <c r="G71" s="506"/>
      <c r="H71" s="506"/>
      <c r="I71" s="506"/>
      <c r="J71" s="506"/>
    </row>
    <row r="72" spans="1:10" ht="15" customHeight="1" x14ac:dyDescent="0.3">
      <c r="A72" s="506"/>
      <c r="B72" s="506"/>
      <c r="C72" s="506"/>
      <c r="D72" s="506"/>
      <c r="E72" s="506"/>
      <c r="F72" s="506"/>
      <c r="G72" s="506"/>
      <c r="H72" s="506"/>
      <c r="I72" s="506"/>
      <c r="J72" s="506"/>
    </row>
    <row r="73" spans="1:10" ht="15" customHeight="1" x14ac:dyDescent="0.3">
      <c r="A73" s="506"/>
      <c r="B73" s="506"/>
      <c r="C73" s="506"/>
      <c r="D73" s="506"/>
      <c r="E73" s="506"/>
      <c r="F73" s="506"/>
      <c r="G73" s="506"/>
      <c r="H73" s="506"/>
      <c r="I73" s="506"/>
      <c r="J73" s="506"/>
    </row>
    <row r="74" spans="1:10" ht="15" customHeight="1" x14ac:dyDescent="0.3">
      <c r="A74" s="506"/>
      <c r="B74" s="506"/>
      <c r="C74" s="506"/>
      <c r="D74" s="506"/>
      <c r="E74" s="506"/>
      <c r="F74" s="506"/>
      <c r="G74" s="506"/>
      <c r="H74" s="506"/>
      <c r="I74" s="506"/>
      <c r="J74" s="506"/>
    </row>
    <row r="75" spans="1:10" ht="15" customHeight="1" x14ac:dyDescent="0.3">
      <c r="A75" s="506"/>
      <c r="B75" s="506"/>
      <c r="C75" s="506"/>
      <c r="D75" s="506"/>
      <c r="E75" s="506"/>
      <c r="F75" s="506"/>
      <c r="G75" s="506"/>
      <c r="H75" s="506"/>
      <c r="I75" s="506"/>
      <c r="J75" s="506"/>
    </row>
    <row r="76" spans="1:10" ht="15" customHeight="1" x14ac:dyDescent="0.3">
      <c r="A76" s="506"/>
      <c r="B76" s="506"/>
      <c r="C76" s="506"/>
      <c r="D76" s="506"/>
      <c r="E76" s="506"/>
      <c r="F76" s="506"/>
      <c r="G76" s="506"/>
      <c r="H76" s="506"/>
      <c r="I76" s="506"/>
      <c r="J76" s="506"/>
    </row>
    <row r="77" spans="1:10" ht="15" customHeight="1" x14ac:dyDescent="0.3">
      <c r="A77" s="506"/>
      <c r="B77" s="506"/>
      <c r="C77" s="506"/>
      <c r="D77" s="506"/>
      <c r="E77" s="506"/>
      <c r="F77" s="506"/>
      <c r="G77" s="506"/>
      <c r="H77" s="506"/>
      <c r="I77" s="506"/>
      <c r="J77" s="506"/>
    </row>
    <row r="78" spans="1:10" ht="15" customHeight="1" x14ac:dyDescent="0.3">
      <c r="A78" s="506"/>
      <c r="B78" s="506"/>
      <c r="C78" s="506"/>
      <c r="D78" s="506"/>
      <c r="E78" s="506"/>
      <c r="F78" s="506"/>
      <c r="G78" s="506"/>
      <c r="H78" s="506"/>
      <c r="I78" s="506"/>
      <c r="J78" s="506"/>
    </row>
    <row r="79" spans="1:10" ht="15" customHeight="1" x14ac:dyDescent="0.3">
      <c r="A79" s="506"/>
      <c r="B79" s="506"/>
      <c r="C79" s="506"/>
      <c r="D79" s="506"/>
      <c r="E79" s="506"/>
      <c r="F79" s="506"/>
      <c r="G79" s="506"/>
      <c r="H79" s="506"/>
      <c r="I79" s="506"/>
      <c r="J79" s="506"/>
    </row>
    <row r="80" spans="1:10" ht="15" customHeight="1" x14ac:dyDescent="0.3">
      <c r="A80" s="506"/>
      <c r="B80" s="506"/>
      <c r="C80" s="506"/>
      <c r="D80" s="506"/>
      <c r="E80" s="506"/>
      <c r="F80" s="506"/>
      <c r="G80" s="506"/>
      <c r="H80" s="506"/>
      <c r="I80" s="506"/>
      <c r="J80" s="506"/>
    </row>
    <row r="81" spans="1:10" ht="15" customHeight="1" x14ac:dyDescent="0.3">
      <c r="A81" s="506"/>
      <c r="B81" s="506"/>
      <c r="C81" s="506"/>
      <c r="D81" s="506"/>
      <c r="E81" s="506"/>
      <c r="F81" s="506"/>
      <c r="G81" s="506"/>
      <c r="H81" s="506"/>
      <c r="I81" s="506"/>
      <c r="J81" s="506"/>
    </row>
    <row r="82" spans="1:10" ht="15" customHeight="1" x14ac:dyDescent="0.3">
      <c r="A82" s="506"/>
      <c r="B82" s="506"/>
      <c r="C82" s="506"/>
      <c r="D82" s="506"/>
      <c r="E82" s="506"/>
      <c r="F82" s="506"/>
      <c r="G82" s="506"/>
      <c r="H82" s="506"/>
      <c r="I82" s="506"/>
      <c r="J82" s="506"/>
    </row>
    <row r="83" spans="1:10" ht="15" customHeight="1" x14ac:dyDescent="0.3">
      <c r="A83" s="506"/>
      <c r="B83" s="506"/>
      <c r="C83" s="506"/>
      <c r="D83" s="506"/>
      <c r="E83" s="506"/>
      <c r="F83" s="506"/>
      <c r="G83" s="506"/>
      <c r="H83" s="506"/>
      <c r="I83" s="506"/>
      <c r="J83" s="506"/>
    </row>
    <row r="84" spans="1:10" ht="15" customHeight="1" x14ac:dyDescent="0.3">
      <c r="A84" s="494" t="s">
        <v>123</v>
      </c>
      <c r="B84" s="495"/>
      <c r="C84" s="495"/>
      <c r="D84" s="495"/>
      <c r="E84" s="495"/>
      <c r="F84" s="495"/>
      <c r="G84" s="495"/>
      <c r="H84" s="495"/>
      <c r="I84" s="495"/>
      <c r="J84" s="496"/>
    </row>
    <row r="85" spans="1:10" ht="15" customHeight="1" x14ac:dyDescent="0.3">
      <c r="A85" s="497"/>
      <c r="B85" s="498"/>
      <c r="C85" s="498"/>
      <c r="D85" s="498"/>
      <c r="E85" s="498"/>
      <c r="F85" s="498"/>
      <c r="G85" s="498"/>
      <c r="H85" s="498"/>
      <c r="I85" s="498"/>
      <c r="J85" s="499"/>
    </row>
    <row r="86" spans="1:10" ht="15" customHeight="1" x14ac:dyDescent="0.3">
      <c r="A86" s="500"/>
      <c r="B86" s="501"/>
      <c r="C86" s="501"/>
      <c r="D86" s="501"/>
      <c r="E86" s="501"/>
      <c r="F86" s="501"/>
      <c r="G86" s="501"/>
      <c r="H86" s="501"/>
      <c r="I86" s="501"/>
      <c r="J86" s="502"/>
    </row>
    <row r="87" spans="1:10" ht="15" customHeight="1" x14ac:dyDescent="0.3">
      <c r="A87" s="506" t="s">
        <v>249</v>
      </c>
      <c r="B87" s="506"/>
      <c r="C87" s="506"/>
      <c r="D87" s="506"/>
      <c r="E87" s="506"/>
      <c r="F87" s="506"/>
      <c r="G87" s="506"/>
      <c r="H87" s="506"/>
      <c r="I87" s="506"/>
      <c r="J87" s="506"/>
    </row>
    <row r="88" spans="1:10" ht="15" customHeight="1" x14ac:dyDescent="0.3">
      <c r="A88" s="506"/>
      <c r="B88" s="506"/>
      <c r="C88" s="506"/>
      <c r="D88" s="506"/>
      <c r="E88" s="506"/>
      <c r="F88" s="506"/>
      <c r="G88" s="506"/>
      <c r="H88" s="506"/>
      <c r="I88" s="506"/>
      <c r="J88" s="506"/>
    </row>
    <row r="89" spans="1:10" ht="15" customHeight="1" x14ac:dyDescent="0.3">
      <c r="A89" s="506"/>
      <c r="B89" s="506"/>
      <c r="C89" s="506"/>
      <c r="D89" s="506"/>
      <c r="E89" s="506"/>
      <c r="F89" s="506"/>
      <c r="G89" s="506"/>
      <c r="H89" s="506"/>
      <c r="I89" s="506"/>
      <c r="J89" s="506"/>
    </row>
    <row r="90" spans="1:10" ht="15" customHeight="1" x14ac:dyDescent="0.3">
      <c r="A90" s="506"/>
      <c r="B90" s="506"/>
      <c r="C90" s="506"/>
      <c r="D90" s="506"/>
      <c r="E90" s="506"/>
      <c r="F90" s="506"/>
      <c r="G90" s="506"/>
      <c r="H90" s="506"/>
      <c r="I90" s="506"/>
      <c r="J90" s="506"/>
    </row>
    <row r="91" spans="1:10" ht="15" customHeight="1" x14ac:dyDescent="0.3">
      <c r="A91" s="506"/>
      <c r="B91" s="506"/>
      <c r="C91" s="506"/>
      <c r="D91" s="506"/>
      <c r="E91" s="506"/>
      <c r="F91" s="506"/>
      <c r="G91" s="506"/>
      <c r="H91" s="506"/>
      <c r="I91" s="506"/>
      <c r="J91" s="506"/>
    </row>
    <row r="92" spans="1:10" ht="15" customHeight="1" x14ac:dyDescent="0.3">
      <c r="A92" s="506"/>
      <c r="B92" s="506"/>
      <c r="C92" s="506"/>
      <c r="D92" s="506"/>
      <c r="E92" s="506"/>
      <c r="F92" s="506"/>
      <c r="G92" s="506"/>
      <c r="H92" s="506"/>
      <c r="I92" s="506"/>
      <c r="J92" s="506"/>
    </row>
    <row r="93" spans="1:10" ht="15" customHeight="1" x14ac:dyDescent="0.3">
      <c r="A93" s="506"/>
      <c r="B93" s="506"/>
      <c r="C93" s="506"/>
      <c r="D93" s="506"/>
      <c r="E93" s="506"/>
      <c r="F93" s="506"/>
      <c r="G93" s="506"/>
      <c r="H93" s="506"/>
      <c r="I93" s="506"/>
      <c r="J93" s="506"/>
    </row>
    <row r="94" spans="1:10" ht="15" customHeight="1" x14ac:dyDescent="0.3">
      <c r="A94" s="506"/>
      <c r="B94" s="506"/>
      <c r="C94" s="506"/>
      <c r="D94" s="506"/>
      <c r="E94" s="506"/>
      <c r="F94" s="506"/>
      <c r="G94" s="506"/>
      <c r="H94" s="506"/>
      <c r="I94" s="506"/>
      <c r="J94" s="506"/>
    </row>
    <row r="95" spans="1:10" ht="15" customHeight="1" x14ac:dyDescent="0.3">
      <c r="A95" s="506"/>
      <c r="B95" s="506"/>
      <c r="C95" s="506"/>
      <c r="D95" s="506"/>
      <c r="E95" s="506"/>
      <c r="F95" s="506"/>
      <c r="G95" s="506"/>
      <c r="H95" s="506"/>
      <c r="I95" s="506"/>
      <c r="J95" s="506"/>
    </row>
    <row r="96" spans="1:10" ht="15" customHeight="1" x14ac:dyDescent="0.3">
      <c r="A96" s="506"/>
      <c r="B96" s="506"/>
      <c r="C96" s="506"/>
      <c r="D96" s="506"/>
      <c r="E96" s="506"/>
      <c r="F96" s="506"/>
      <c r="G96" s="506"/>
      <c r="H96" s="506"/>
      <c r="I96" s="506"/>
      <c r="J96" s="506"/>
    </row>
    <row r="97" spans="1:10" ht="15" customHeight="1" x14ac:dyDescent="0.3">
      <c r="A97" s="506"/>
      <c r="B97" s="506"/>
      <c r="C97" s="506"/>
      <c r="D97" s="506"/>
      <c r="E97" s="506"/>
      <c r="F97" s="506"/>
      <c r="G97" s="506"/>
      <c r="H97" s="506"/>
      <c r="I97" s="506"/>
      <c r="J97" s="506"/>
    </row>
    <row r="98" spans="1:10" ht="15" customHeight="1" x14ac:dyDescent="0.3">
      <c r="A98" s="506"/>
      <c r="B98" s="506"/>
      <c r="C98" s="506"/>
      <c r="D98" s="506"/>
      <c r="E98" s="506"/>
      <c r="F98" s="506"/>
      <c r="G98" s="506"/>
      <c r="H98" s="506"/>
      <c r="I98" s="506"/>
      <c r="J98" s="506"/>
    </row>
    <row r="99" spans="1:10" ht="15" customHeight="1" x14ac:dyDescent="0.3">
      <c r="A99" s="506"/>
      <c r="B99" s="506"/>
      <c r="C99" s="506"/>
      <c r="D99" s="506"/>
      <c r="E99" s="506"/>
      <c r="F99" s="506"/>
      <c r="G99" s="506"/>
      <c r="H99" s="506"/>
      <c r="I99" s="506"/>
      <c r="J99" s="506"/>
    </row>
    <row r="100" spans="1:10" ht="15" customHeight="1" x14ac:dyDescent="0.3">
      <c r="A100" s="506"/>
      <c r="B100" s="506"/>
      <c r="C100" s="506"/>
      <c r="D100" s="506"/>
      <c r="E100" s="506"/>
      <c r="F100" s="506"/>
      <c r="G100" s="506"/>
      <c r="H100" s="506"/>
      <c r="I100" s="506"/>
      <c r="J100" s="506"/>
    </row>
    <row r="101" spans="1:10" ht="15" customHeight="1" x14ac:dyDescent="0.3">
      <c r="A101" s="494" t="s">
        <v>124</v>
      </c>
      <c r="B101" s="495"/>
      <c r="C101" s="495"/>
      <c r="D101" s="495"/>
      <c r="E101" s="495"/>
      <c r="F101" s="495"/>
      <c r="G101" s="495"/>
      <c r="H101" s="495"/>
      <c r="I101" s="495"/>
      <c r="J101" s="496"/>
    </row>
    <row r="102" spans="1:10" ht="15" customHeight="1" x14ac:dyDescent="0.3">
      <c r="A102" s="497"/>
      <c r="B102" s="498"/>
      <c r="C102" s="498"/>
      <c r="D102" s="498"/>
      <c r="E102" s="498"/>
      <c r="F102" s="498"/>
      <c r="G102" s="498"/>
      <c r="H102" s="498"/>
      <c r="I102" s="498"/>
      <c r="J102" s="499"/>
    </row>
    <row r="103" spans="1:10" ht="15" customHeight="1" x14ac:dyDescent="0.3">
      <c r="A103" s="500"/>
      <c r="B103" s="501"/>
      <c r="C103" s="501"/>
      <c r="D103" s="501"/>
      <c r="E103" s="501"/>
      <c r="F103" s="501"/>
      <c r="G103" s="501"/>
      <c r="H103" s="501"/>
      <c r="I103" s="501"/>
      <c r="J103" s="502"/>
    </row>
    <row r="104" spans="1:10" ht="15" customHeight="1" x14ac:dyDescent="0.3">
      <c r="A104" s="506" t="s">
        <v>249</v>
      </c>
      <c r="B104" s="506"/>
      <c r="C104" s="506"/>
      <c r="D104" s="506"/>
      <c r="E104" s="506"/>
      <c r="F104" s="506"/>
      <c r="G104" s="506"/>
      <c r="H104" s="506"/>
      <c r="I104" s="506"/>
      <c r="J104" s="506"/>
    </row>
    <row r="105" spans="1:10" ht="15" customHeight="1" x14ac:dyDescent="0.3">
      <c r="A105" s="506"/>
      <c r="B105" s="506"/>
      <c r="C105" s="506"/>
      <c r="D105" s="506"/>
      <c r="E105" s="506"/>
      <c r="F105" s="506"/>
      <c r="G105" s="506"/>
      <c r="H105" s="506"/>
      <c r="I105" s="506"/>
      <c r="J105" s="506"/>
    </row>
    <row r="106" spans="1:10" ht="15" customHeight="1" x14ac:dyDescent="0.3">
      <c r="A106" s="506"/>
      <c r="B106" s="506"/>
      <c r="C106" s="506"/>
      <c r="D106" s="506"/>
      <c r="E106" s="506"/>
      <c r="F106" s="506"/>
      <c r="G106" s="506"/>
      <c r="H106" s="506"/>
      <c r="I106" s="506"/>
      <c r="J106" s="506"/>
    </row>
    <row r="107" spans="1:10" ht="15" customHeight="1" x14ac:dyDescent="0.3">
      <c r="A107" s="506"/>
      <c r="B107" s="506"/>
      <c r="C107" s="506"/>
      <c r="D107" s="506"/>
      <c r="E107" s="506"/>
      <c r="F107" s="506"/>
      <c r="G107" s="506"/>
      <c r="H107" s="506"/>
      <c r="I107" s="506"/>
      <c r="J107" s="506"/>
    </row>
    <row r="108" spans="1:10" ht="15" customHeight="1" x14ac:dyDescent="0.3">
      <c r="A108" s="506"/>
      <c r="B108" s="506"/>
      <c r="C108" s="506"/>
      <c r="D108" s="506"/>
      <c r="E108" s="506"/>
      <c r="F108" s="506"/>
      <c r="G108" s="506"/>
      <c r="H108" s="506"/>
      <c r="I108" s="506"/>
      <c r="J108" s="506"/>
    </row>
    <row r="109" spans="1:10" ht="15" customHeight="1" x14ac:dyDescent="0.3">
      <c r="A109" s="506"/>
      <c r="B109" s="506"/>
      <c r="C109" s="506"/>
      <c r="D109" s="506"/>
      <c r="E109" s="506"/>
      <c r="F109" s="506"/>
      <c r="G109" s="506"/>
      <c r="H109" s="506"/>
      <c r="I109" s="506"/>
      <c r="J109" s="506"/>
    </row>
    <row r="110" spans="1:10" ht="15" customHeight="1" x14ac:dyDescent="0.3">
      <c r="A110" s="506"/>
      <c r="B110" s="506"/>
      <c r="C110" s="506"/>
      <c r="D110" s="506"/>
      <c r="E110" s="506"/>
      <c r="F110" s="506"/>
      <c r="G110" s="506"/>
      <c r="H110" s="506"/>
      <c r="I110" s="506"/>
      <c r="J110" s="506"/>
    </row>
    <row r="111" spans="1:10" ht="15" customHeight="1" x14ac:dyDescent="0.3">
      <c r="A111" s="506"/>
      <c r="B111" s="506"/>
      <c r="C111" s="506"/>
      <c r="D111" s="506"/>
      <c r="E111" s="506"/>
      <c r="F111" s="506"/>
      <c r="G111" s="506"/>
      <c r="H111" s="506"/>
      <c r="I111" s="506"/>
      <c r="J111" s="506"/>
    </row>
    <row r="112" spans="1:10" ht="15" customHeight="1" x14ac:dyDescent="0.3">
      <c r="A112" s="506"/>
      <c r="B112" s="506"/>
      <c r="C112" s="506"/>
      <c r="D112" s="506"/>
      <c r="E112" s="506"/>
      <c r="F112" s="506"/>
      <c r="G112" s="506"/>
      <c r="H112" s="506"/>
      <c r="I112" s="506"/>
      <c r="J112" s="506"/>
    </row>
    <row r="113" spans="1:10" ht="15" customHeight="1" x14ac:dyDescent="0.3">
      <c r="A113" s="506"/>
      <c r="B113" s="506"/>
      <c r="C113" s="506"/>
      <c r="D113" s="506"/>
      <c r="E113" s="506"/>
      <c r="F113" s="506"/>
      <c r="G113" s="506"/>
      <c r="H113" s="506"/>
      <c r="I113" s="506"/>
      <c r="J113" s="506"/>
    </row>
    <row r="114" spans="1:10" ht="15" customHeight="1" x14ac:dyDescent="0.3">
      <c r="A114" s="506"/>
      <c r="B114" s="506"/>
      <c r="C114" s="506"/>
      <c r="D114" s="506"/>
      <c r="E114" s="506"/>
      <c r="F114" s="506"/>
      <c r="G114" s="506"/>
      <c r="H114" s="506"/>
      <c r="I114" s="506"/>
      <c r="J114" s="506"/>
    </row>
    <row r="115" spans="1:10" ht="15" customHeight="1" x14ac:dyDescent="0.3">
      <c r="A115" s="506"/>
      <c r="B115" s="506"/>
      <c r="C115" s="506"/>
      <c r="D115" s="506"/>
      <c r="E115" s="506"/>
      <c r="F115" s="506"/>
      <c r="G115" s="506"/>
      <c r="H115" s="506"/>
      <c r="I115" s="506"/>
      <c r="J115" s="506"/>
    </row>
    <row r="116" spans="1:10" ht="15" customHeight="1" x14ac:dyDescent="0.3">
      <c r="A116" s="506"/>
      <c r="B116" s="506"/>
      <c r="C116" s="506"/>
      <c r="D116" s="506"/>
      <c r="E116" s="506"/>
      <c r="F116" s="506"/>
      <c r="G116" s="506"/>
      <c r="H116" s="506"/>
      <c r="I116" s="506"/>
      <c r="J116" s="506"/>
    </row>
    <row r="117" spans="1:10" ht="15" customHeight="1" x14ac:dyDescent="0.3">
      <c r="A117" s="506"/>
      <c r="B117" s="506"/>
      <c r="C117" s="506"/>
      <c r="D117" s="506"/>
      <c r="E117" s="506"/>
      <c r="F117" s="506"/>
      <c r="G117" s="506"/>
      <c r="H117" s="506"/>
      <c r="I117" s="506"/>
      <c r="J117" s="506"/>
    </row>
    <row r="118" spans="1:10" ht="15" customHeight="1" x14ac:dyDescent="0.3">
      <c r="A118" s="494" t="s">
        <v>136</v>
      </c>
      <c r="B118" s="495"/>
      <c r="C118" s="495"/>
      <c r="D118" s="495"/>
      <c r="E118" s="495"/>
      <c r="F118" s="495"/>
      <c r="G118" s="495"/>
      <c r="H118" s="495"/>
      <c r="I118" s="495"/>
      <c r="J118" s="496"/>
    </row>
    <row r="119" spans="1:10" ht="15" customHeight="1" x14ac:dyDescent="0.3">
      <c r="A119" s="497"/>
      <c r="B119" s="498"/>
      <c r="C119" s="498"/>
      <c r="D119" s="498"/>
      <c r="E119" s="498"/>
      <c r="F119" s="498"/>
      <c r="G119" s="498"/>
      <c r="H119" s="498"/>
      <c r="I119" s="498"/>
      <c r="J119" s="499"/>
    </row>
    <row r="120" spans="1:10" ht="15" customHeight="1" x14ac:dyDescent="0.3">
      <c r="A120" s="497"/>
      <c r="B120" s="498"/>
      <c r="C120" s="498"/>
      <c r="D120" s="498"/>
      <c r="E120" s="498"/>
      <c r="F120" s="498"/>
      <c r="G120" s="498"/>
      <c r="H120" s="498"/>
      <c r="I120" s="498"/>
      <c r="J120" s="499"/>
    </row>
    <row r="121" spans="1:10" ht="15" customHeight="1" x14ac:dyDescent="0.3">
      <c r="A121" s="500"/>
      <c r="B121" s="501"/>
      <c r="C121" s="501"/>
      <c r="D121" s="501"/>
      <c r="E121" s="501"/>
      <c r="F121" s="501"/>
      <c r="G121" s="501"/>
      <c r="H121" s="501"/>
      <c r="I121" s="501"/>
      <c r="J121" s="502"/>
    </row>
    <row r="122" spans="1:10" ht="15" customHeight="1" x14ac:dyDescent="0.3">
      <c r="A122" s="506" t="s">
        <v>249</v>
      </c>
      <c r="B122" s="506"/>
      <c r="C122" s="506"/>
      <c r="D122" s="506"/>
      <c r="E122" s="506"/>
      <c r="F122" s="506"/>
      <c r="G122" s="506"/>
      <c r="H122" s="506"/>
      <c r="I122" s="506"/>
      <c r="J122" s="506"/>
    </row>
    <row r="123" spans="1:10" ht="15" customHeight="1" x14ac:dyDescent="0.3">
      <c r="A123" s="506"/>
      <c r="B123" s="506"/>
      <c r="C123" s="506"/>
      <c r="D123" s="506"/>
      <c r="E123" s="506"/>
      <c r="F123" s="506"/>
      <c r="G123" s="506"/>
      <c r="H123" s="506"/>
      <c r="I123" s="506"/>
      <c r="J123" s="506"/>
    </row>
    <row r="124" spans="1:10" ht="15" customHeight="1" x14ac:dyDescent="0.3">
      <c r="A124" s="506"/>
      <c r="B124" s="506"/>
      <c r="C124" s="506"/>
      <c r="D124" s="506"/>
      <c r="E124" s="506"/>
      <c r="F124" s="506"/>
      <c r="G124" s="506"/>
      <c r="H124" s="506"/>
      <c r="I124" s="506"/>
      <c r="J124" s="506"/>
    </row>
    <row r="125" spans="1:10" ht="15" customHeight="1" x14ac:dyDescent="0.3">
      <c r="A125" s="506"/>
      <c r="B125" s="506"/>
      <c r="C125" s="506"/>
      <c r="D125" s="506"/>
      <c r="E125" s="506"/>
      <c r="F125" s="506"/>
      <c r="G125" s="506"/>
      <c r="H125" s="506"/>
      <c r="I125" s="506"/>
      <c r="J125" s="506"/>
    </row>
    <row r="126" spans="1:10" ht="15" customHeight="1" x14ac:dyDescent="0.3">
      <c r="A126" s="506"/>
      <c r="B126" s="506"/>
      <c r="C126" s="506"/>
      <c r="D126" s="506"/>
      <c r="E126" s="506"/>
      <c r="F126" s="506"/>
      <c r="G126" s="506"/>
      <c r="H126" s="506"/>
      <c r="I126" s="506"/>
      <c r="J126" s="506"/>
    </row>
    <row r="127" spans="1:10" ht="15" customHeight="1" x14ac:dyDescent="0.3">
      <c r="A127" s="506"/>
      <c r="B127" s="506"/>
      <c r="C127" s="506"/>
      <c r="D127" s="506"/>
      <c r="E127" s="506"/>
      <c r="F127" s="506"/>
      <c r="G127" s="506"/>
      <c r="H127" s="506"/>
      <c r="I127" s="506"/>
      <c r="J127" s="506"/>
    </row>
    <row r="128" spans="1:10" ht="15" customHeight="1" x14ac:dyDescent="0.3">
      <c r="A128" s="506"/>
      <c r="B128" s="506"/>
      <c r="C128" s="506"/>
      <c r="D128" s="506"/>
      <c r="E128" s="506"/>
      <c r="F128" s="506"/>
      <c r="G128" s="506"/>
      <c r="H128" s="506"/>
      <c r="I128" s="506"/>
      <c r="J128" s="506"/>
    </row>
    <row r="129" spans="1:10" ht="15" customHeight="1" x14ac:dyDescent="0.3">
      <c r="A129" s="506"/>
      <c r="B129" s="506"/>
      <c r="C129" s="506"/>
      <c r="D129" s="506"/>
      <c r="E129" s="506"/>
      <c r="F129" s="506"/>
      <c r="G129" s="506"/>
      <c r="H129" s="506"/>
      <c r="I129" s="506"/>
      <c r="J129" s="506"/>
    </row>
    <row r="130" spans="1:10" ht="15" customHeight="1" x14ac:dyDescent="0.3">
      <c r="A130" s="506"/>
      <c r="B130" s="506"/>
      <c r="C130" s="506"/>
      <c r="D130" s="506"/>
      <c r="E130" s="506"/>
      <c r="F130" s="506"/>
      <c r="G130" s="506"/>
      <c r="H130" s="506"/>
      <c r="I130" s="506"/>
      <c r="J130" s="506"/>
    </row>
    <row r="131" spans="1:10" ht="15" customHeight="1" x14ac:dyDescent="0.3">
      <c r="A131" s="506"/>
      <c r="B131" s="506"/>
      <c r="C131" s="506"/>
      <c r="D131" s="506"/>
      <c r="E131" s="506"/>
      <c r="F131" s="506"/>
      <c r="G131" s="506"/>
      <c r="H131" s="506"/>
      <c r="I131" s="506"/>
      <c r="J131" s="506"/>
    </row>
    <row r="132" spans="1:10" ht="15" customHeight="1" x14ac:dyDescent="0.3">
      <c r="A132" s="506"/>
      <c r="B132" s="506"/>
      <c r="C132" s="506"/>
      <c r="D132" s="506"/>
      <c r="E132" s="506"/>
      <c r="F132" s="506"/>
      <c r="G132" s="506"/>
      <c r="H132" s="506"/>
      <c r="I132" s="506"/>
      <c r="J132" s="506"/>
    </row>
    <row r="133" spans="1:10" ht="15" customHeight="1" x14ac:dyDescent="0.3">
      <c r="A133" s="506"/>
      <c r="B133" s="506"/>
      <c r="C133" s="506"/>
      <c r="D133" s="506"/>
      <c r="E133" s="506"/>
      <c r="F133" s="506"/>
      <c r="G133" s="506"/>
      <c r="H133" s="506"/>
      <c r="I133" s="506"/>
      <c r="J133" s="506"/>
    </row>
    <row r="134" spans="1:10" ht="15" customHeight="1" x14ac:dyDescent="0.3">
      <c r="A134" s="506"/>
      <c r="B134" s="506"/>
      <c r="C134" s="506"/>
      <c r="D134" s="506"/>
      <c r="E134" s="506"/>
      <c r="F134" s="506"/>
      <c r="G134" s="506"/>
      <c r="H134" s="506"/>
      <c r="I134" s="506"/>
      <c r="J134" s="506"/>
    </row>
    <row r="135" spans="1:10" ht="15" customHeight="1" x14ac:dyDescent="0.3">
      <c r="A135" s="506"/>
      <c r="B135" s="506"/>
      <c r="C135" s="506"/>
      <c r="D135" s="506"/>
      <c r="E135" s="506"/>
      <c r="F135" s="506"/>
      <c r="G135" s="506"/>
      <c r="H135" s="506"/>
      <c r="I135" s="506"/>
      <c r="J135" s="506"/>
    </row>
    <row r="136" spans="1:10" ht="15" customHeight="1" x14ac:dyDescent="0.3">
      <c r="A136" s="491"/>
      <c r="B136" s="492"/>
      <c r="C136" s="492"/>
      <c r="D136" s="492"/>
      <c r="E136" s="492"/>
      <c r="F136" s="492"/>
      <c r="G136" s="492"/>
      <c r="H136" s="492"/>
      <c r="I136" s="492"/>
      <c r="J136" s="493"/>
    </row>
    <row r="137" spans="1:10" ht="15" customHeight="1" x14ac:dyDescent="0.3">
      <c r="A137" s="479" t="s">
        <v>120</v>
      </c>
      <c r="B137" s="480"/>
      <c r="C137" s="480"/>
      <c r="D137" s="480"/>
      <c r="E137" s="480"/>
      <c r="F137" s="480"/>
      <c r="G137" s="480"/>
      <c r="H137" s="480"/>
      <c r="I137" s="480"/>
      <c r="J137" s="481"/>
    </row>
    <row r="138" spans="1:10" ht="15" customHeight="1" x14ac:dyDescent="0.3">
      <c r="A138" s="482" t="s">
        <v>137</v>
      </c>
      <c r="B138" s="483"/>
      <c r="C138" s="483"/>
      <c r="D138" s="483"/>
      <c r="E138" s="483"/>
      <c r="F138" s="483"/>
      <c r="G138" s="483"/>
      <c r="H138" s="483"/>
      <c r="I138" s="483"/>
      <c r="J138" s="484"/>
    </row>
    <row r="139" spans="1:10" ht="15" customHeight="1" x14ac:dyDescent="0.3">
      <c r="A139" s="485"/>
      <c r="B139" s="486"/>
      <c r="C139" s="486"/>
      <c r="D139" s="486"/>
      <c r="E139" s="486"/>
      <c r="F139" s="486"/>
      <c r="G139" s="486"/>
      <c r="H139" s="486"/>
      <c r="I139" s="486"/>
      <c r="J139" s="487"/>
    </row>
    <row r="140" spans="1:10" ht="15" customHeight="1" x14ac:dyDescent="0.3">
      <c r="A140" s="488"/>
      <c r="B140" s="489"/>
      <c r="C140" s="489"/>
      <c r="D140" s="489"/>
      <c r="E140" s="489"/>
      <c r="F140" s="489"/>
      <c r="G140" s="489"/>
      <c r="H140" s="489"/>
      <c r="I140" s="489"/>
      <c r="J140" s="490"/>
    </row>
    <row r="141" spans="1:10" ht="15" customHeight="1" x14ac:dyDescent="0.3">
      <c r="A141" s="510" t="s">
        <v>83</v>
      </c>
      <c r="B141" s="510"/>
      <c r="C141" s="510"/>
      <c r="D141" s="510"/>
      <c r="E141" s="510"/>
      <c r="F141" s="510"/>
      <c r="G141" s="510"/>
      <c r="H141" s="510"/>
      <c r="I141" s="510"/>
      <c r="J141" s="510"/>
    </row>
    <row r="142" spans="1:10" ht="15" customHeight="1" x14ac:dyDescent="0.3">
      <c r="A142" s="510"/>
      <c r="B142" s="510"/>
      <c r="C142" s="510"/>
      <c r="D142" s="510"/>
      <c r="E142" s="510"/>
      <c r="F142" s="510"/>
      <c r="G142" s="510"/>
      <c r="H142" s="510"/>
      <c r="I142" s="510"/>
      <c r="J142" s="510"/>
    </row>
    <row r="143" spans="1:10" ht="15" customHeight="1" x14ac:dyDescent="0.3">
      <c r="A143" s="510" t="s">
        <v>84</v>
      </c>
      <c r="B143" s="510"/>
      <c r="C143" s="510"/>
      <c r="D143" s="510"/>
      <c r="E143" s="510"/>
      <c r="F143" s="510"/>
      <c r="G143" s="510"/>
      <c r="H143" s="510"/>
      <c r="I143" s="510"/>
      <c r="J143" s="510"/>
    </row>
    <row r="144" spans="1:10" ht="15" customHeight="1" x14ac:dyDescent="0.3">
      <c r="A144" s="510" t="s">
        <v>85</v>
      </c>
      <c r="B144" s="510"/>
      <c r="C144" s="510"/>
      <c r="D144" s="510"/>
      <c r="E144" s="510"/>
      <c r="F144" s="510"/>
      <c r="G144" s="510"/>
      <c r="H144" s="510"/>
      <c r="I144" s="510"/>
      <c r="J144" s="510"/>
    </row>
    <row r="145" spans="1:10" ht="15" customHeight="1" x14ac:dyDescent="0.3">
      <c r="A145" s="506" t="s">
        <v>244</v>
      </c>
      <c r="B145" s="506"/>
      <c r="C145" s="506"/>
      <c r="D145" s="506"/>
      <c r="E145" s="506"/>
      <c r="F145" s="506"/>
      <c r="G145" s="506"/>
      <c r="H145" s="506"/>
      <c r="I145" s="506"/>
      <c r="J145" s="506"/>
    </row>
    <row r="146" spans="1:10" ht="15" customHeight="1" x14ac:dyDescent="0.3">
      <c r="A146" s="506"/>
      <c r="B146" s="506"/>
      <c r="C146" s="506"/>
      <c r="D146" s="506"/>
      <c r="E146" s="506"/>
      <c r="F146" s="506"/>
      <c r="G146" s="506"/>
      <c r="H146" s="506"/>
      <c r="I146" s="506"/>
      <c r="J146" s="506"/>
    </row>
    <row r="147" spans="1:10" ht="15" customHeight="1" x14ac:dyDescent="0.3">
      <c r="A147" s="506"/>
      <c r="B147" s="506"/>
      <c r="C147" s="506"/>
      <c r="D147" s="506"/>
      <c r="E147" s="506"/>
      <c r="F147" s="506"/>
      <c r="G147" s="506"/>
      <c r="H147" s="506"/>
      <c r="I147" s="506"/>
      <c r="J147" s="506"/>
    </row>
    <row r="148" spans="1:10" ht="15" customHeight="1" x14ac:dyDescent="0.3">
      <c r="A148" s="506"/>
      <c r="B148" s="506"/>
      <c r="C148" s="506"/>
      <c r="D148" s="506"/>
      <c r="E148" s="506"/>
      <c r="F148" s="506"/>
      <c r="G148" s="506"/>
      <c r="H148" s="506"/>
      <c r="I148" s="506"/>
      <c r="J148" s="506"/>
    </row>
    <row r="149" spans="1:10" ht="15" customHeight="1" x14ac:dyDescent="0.3">
      <c r="A149" s="506"/>
      <c r="B149" s="506"/>
      <c r="C149" s="506"/>
      <c r="D149" s="506"/>
      <c r="E149" s="506"/>
      <c r="F149" s="506"/>
      <c r="G149" s="506"/>
      <c r="H149" s="506"/>
      <c r="I149" s="506"/>
      <c r="J149" s="506"/>
    </row>
    <row r="150" spans="1:10" ht="15" customHeight="1" x14ac:dyDescent="0.3">
      <c r="A150" s="506"/>
      <c r="B150" s="506"/>
      <c r="C150" s="506"/>
      <c r="D150" s="506"/>
      <c r="E150" s="506"/>
      <c r="F150" s="506"/>
      <c r="G150" s="506"/>
      <c r="H150" s="506"/>
      <c r="I150" s="506"/>
      <c r="J150" s="506"/>
    </row>
    <row r="151" spans="1:10" ht="15" customHeight="1" x14ac:dyDescent="0.3">
      <c r="A151" s="506"/>
      <c r="B151" s="506"/>
      <c r="C151" s="506"/>
      <c r="D151" s="506"/>
      <c r="E151" s="506"/>
      <c r="F151" s="506"/>
      <c r="G151" s="506"/>
      <c r="H151" s="506"/>
      <c r="I151" s="506"/>
      <c r="J151" s="506"/>
    </row>
    <row r="152" spans="1:10" ht="15" customHeight="1" x14ac:dyDescent="0.3">
      <c r="A152" s="506"/>
      <c r="B152" s="506"/>
      <c r="C152" s="506"/>
      <c r="D152" s="506"/>
      <c r="E152" s="506"/>
      <c r="F152" s="506"/>
      <c r="G152" s="506"/>
      <c r="H152" s="506"/>
      <c r="I152" s="506"/>
      <c r="J152" s="506"/>
    </row>
    <row r="153" spans="1:10" ht="15" customHeight="1" x14ac:dyDescent="0.3">
      <c r="A153" s="506"/>
      <c r="B153" s="506"/>
      <c r="C153" s="506"/>
      <c r="D153" s="506"/>
      <c r="E153" s="506"/>
      <c r="F153" s="506"/>
      <c r="G153" s="506"/>
      <c r="H153" s="506"/>
      <c r="I153" s="506"/>
      <c r="J153" s="506"/>
    </row>
    <row r="154" spans="1:10" ht="15" customHeight="1" x14ac:dyDescent="0.3">
      <c r="A154" s="506"/>
      <c r="B154" s="506"/>
      <c r="C154" s="506"/>
      <c r="D154" s="506"/>
      <c r="E154" s="506"/>
      <c r="F154" s="506"/>
      <c r="G154" s="506"/>
      <c r="H154" s="506"/>
      <c r="I154" s="506"/>
      <c r="J154" s="506"/>
    </row>
    <row r="155" spans="1:10" ht="15" customHeight="1" x14ac:dyDescent="0.3">
      <c r="A155" s="506"/>
      <c r="B155" s="506"/>
      <c r="C155" s="506"/>
      <c r="D155" s="506"/>
      <c r="E155" s="506"/>
      <c r="F155" s="506"/>
      <c r="G155" s="506"/>
      <c r="H155" s="506"/>
      <c r="I155" s="506"/>
      <c r="J155" s="506"/>
    </row>
    <row r="156" spans="1:10" ht="15" customHeight="1" x14ac:dyDescent="0.3">
      <c r="A156" s="506"/>
      <c r="B156" s="506"/>
      <c r="C156" s="506"/>
      <c r="D156" s="506"/>
      <c r="E156" s="506"/>
      <c r="F156" s="506"/>
      <c r="G156" s="506"/>
      <c r="H156" s="506"/>
      <c r="I156" s="506"/>
      <c r="J156" s="506"/>
    </row>
    <row r="157" spans="1:10" ht="15" customHeight="1" x14ac:dyDescent="0.3">
      <c r="A157" s="506"/>
      <c r="B157" s="506"/>
      <c r="C157" s="506"/>
      <c r="D157" s="506"/>
      <c r="E157" s="506"/>
      <c r="F157" s="506"/>
      <c r="G157" s="506"/>
      <c r="H157" s="506"/>
      <c r="I157" s="506"/>
      <c r="J157" s="506"/>
    </row>
    <row r="158" spans="1:10" ht="15" customHeight="1" x14ac:dyDescent="0.3">
      <c r="A158" s="506"/>
      <c r="B158" s="506"/>
      <c r="C158" s="506"/>
      <c r="D158" s="506"/>
      <c r="E158" s="506"/>
      <c r="F158" s="506"/>
      <c r="G158" s="506"/>
      <c r="H158" s="506"/>
      <c r="I158" s="506"/>
      <c r="J158" s="506"/>
    </row>
    <row r="159" spans="1:10" ht="15" customHeight="1" x14ac:dyDescent="0.3">
      <c r="A159" s="506"/>
      <c r="B159" s="506"/>
      <c r="C159" s="506"/>
      <c r="D159" s="506"/>
      <c r="E159" s="506"/>
      <c r="F159" s="506"/>
      <c r="G159" s="506"/>
      <c r="H159" s="506"/>
      <c r="I159" s="506"/>
      <c r="J159" s="506"/>
    </row>
    <row r="160" spans="1:10" ht="15" customHeight="1" x14ac:dyDescent="0.3">
      <c r="A160" s="506"/>
      <c r="B160" s="506"/>
      <c r="C160" s="506"/>
      <c r="D160" s="506"/>
      <c r="E160" s="506"/>
      <c r="F160" s="506"/>
      <c r="G160" s="506"/>
      <c r="H160" s="506"/>
      <c r="I160" s="506"/>
      <c r="J160" s="506"/>
    </row>
    <row r="161" spans="1:10" ht="15" customHeight="1" x14ac:dyDescent="0.3">
      <c r="A161" s="506"/>
      <c r="B161" s="506"/>
      <c r="C161" s="506"/>
      <c r="D161" s="506"/>
      <c r="E161" s="506"/>
      <c r="F161" s="506"/>
      <c r="G161" s="506"/>
      <c r="H161" s="506"/>
      <c r="I161" s="506"/>
      <c r="J161" s="506"/>
    </row>
    <row r="162" spans="1:10" ht="15" customHeight="1" x14ac:dyDescent="0.3">
      <c r="A162" s="506"/>
      <c r="B162" s="506"/>
      <c r="C162" s="506"/>
      <c r="D162" s="506"/>
      <c r="E162" s="506"/>
      <c r="F162" s="506"/>
      <c r="G162" s="506"/>
      <c r="H162" s="506"/>
      <c r="I162" s="506"/>
      <c r="J162" s="506"/>
    </row>
    <row r="163" spans="1:10" ht="15" customHeight="1" x14ac:dyDescent="0.3">
      <c r="A163" s="506"/>
      <c r="B163" s="506"/>
      <c r="C163" s="506"/>
      <c r="D163" s="506"/>
      <c r="E163" s="506"/>
      <c r="F163" s="506"/>
      <c r="G163" s="506"/>
      <c r="H163" s="506"/>
      <c r="I163" s="506"/>
      <c r="J163" s="506"/>
    </row>
    <row r="164" spans="1:10" ht="15" customHeight="1" x14ac:dyDescent="0.3">
      <c r="A164" s="506"/>
      <c r="B164" s="506"/>
      <c r="C164" s="506"/>
      <c r="D164" s="506"/>
      <c r="E164" s="506"/>
      <c r="F164" s="506"/>
      <c r="G164" s="506"/>
      <c r="H164" s="506"/>
      <c r="I164" s="506"/>
      <c r="J164" s="506"/>
    </row>
    <row r="165" spans="1:10" ht="15" customHeight="1" x14ac:dyDescent="0.3">
      <c r="A165" s="506"/>
      <c r="B165" s="506"/>
      <c r="C165" s="506"/>
      <c r="D165" s="506"/>
      <c r="E165" s="506"/>
      <c r="F165" s="506"/>
      <c r="G165" s="506"/>
      <c r="H165" s="506"/>
      <c r="I165" s="506"/>
      <c r="J165" s="506"/>
    </row>
    <row r="166" spans="1:10" ht="15" customHeight="1" x14ac:dyDescent="0.3">
      <c r="A166" s="506"/>
      <c r="B166" s="506"/>
      <c r="C166" s="506"/>
      <c r="D166" s="506"/>
      <c r="E166" s="506"/>
      <c r="F166" s="506"/>
      <c r="G166" s="506"/>
      <c r="H166" s="506"/>
      <c r="I166" s="506"/>
      <c r="J166" s="506"/>
    </row>
    <row r="167" spans="1:10" ht="15" customHeight="1" x14ac:dyDescent="0.3">
      <c r="A167" s="506"/>
      <c r="B167" s="506"/>
      <c r="C167" s="506"/>
      <c r="D167" s="506"/>
      <c r="E167" s="506"/>
      <c r="F167" s="506"/>
      <c r="G167" s="506"/>
      <c r="H167" s="506"/>
      <c r="I167" s="506"/>
      <c r="J167" s="506"/>
    </row>
    <row r="168" spans="1:10" ht="15" customHeight="1" x14ac:dyDescent="0.3">
      <c r="A168" s="506"/>
      <c r="B168" s="506"/>
      <c r="C168" s="506"/>
      <c r="D168" s="506"/>
      <c r="E168" s="506"/>
      <c r="F168" s="506"/>
      <c r="G168" s="506"/>
      <c r="H168" s="506"/>
      <c r="I168" s="506"/>
      <c r="J168" s="506"/>
    </row>
    <row r="169" spans="1:10" ht="15" customHeight="1" x14ac:dyDescent="0.3">
      <c r="A169" s="506"/>
      <c r="B169" s="506"/>
      <c r="C169" s="506"/>
      <c r="D169" s="506"/>
      <c r="E169" s="506"/>
      <c r="F169" s="506"/>
      <c r="G169" s="506"/>
      <c r="H169" s="506"/>
      <c r="I169" s="506"/>
      <c r="J169" s="506"/>
    </row>
    <row r="170" spans="1:10" ht="15" customHeight="1" x14ac:dyDescent="0.3">
      <c r="A170" s="506"/>
      <c r="B170" s="506"/>
      <c r="C170" s="506"/>
      <c r="D170" s="506"/>
      <c r="E170" s="506"/>
      <c r="F170" s="506"/>
      <c r="G170" s="506"/>
      <c r="H170" s="506"/>
      <c r="I170" s="506"/>
      <c r="J170" s="506"/>
    </row>
    <row r="171" spans="1:10" ht="15" customHeight="1" x14ac:dyDescent="0.3">
      <c r="A171" s="491"/>
      <c r="B171" s="492"/>
      <c r="C171" s="492"/>
      <c r="D171" s="492"/>
      <c r="E171" s="492"/>
      <c r="F171" s="492"/>
      <c r="G171" s="492"/>
      <c r="H171" s="492"/>
      <c r="I171" s="492"/>
      <c r="J171" s="493"/>
    </row>
    <row r="172" spans="1:10" ht="15" customHeight="1" x14ac:dyDescent="0.3">
      <c r="A172" s="479" t="s">
        <v>240</v>
      </c>
      <c r="B172" s="480"/>
      <c r="C172" s="480"/>
      <c r="D172" s="480"/>
      <c r="E172" s="480"/>
      <c r="F172" s="480"/>
      <c r="G172" s="480"/>
      <c r="H172" s="480"/>
      <c r="I172" s="480"/>
      <c r="J172" s="481"/>
    </row>
    <row r="173" spans="1:10" ht="15" customHeight="1" x14ac:dyDescent="0.3">
      <c r="A173" s="482" t="s">
        <v>157</v>
      </c>
      <c r="B173" s="483"/>
      <c r="C173" s="483"/>
      <c r="D173" s="483"/>
      <c r="E173" s="483"/>
      <c r="F173" s="483"/>
      <c r="G173" s="483"/>
      <c r="H173" s="483"/>
      <c r="I173" s="483"/>
      <c r="J173" s="484"/>
    </row>
    <row r="174" spans="1:10" ht="15" customHeight="1" x14ac:dyDescent="0.3">
      <c r="A174" s="485"/>
      <c r="B174" s="486"/>
      <c r="C174" s="486"/>
      <c r="D174" s="486"/>
      <c r="E174" s="486"/>
      <c r="F174" s="486"/>
      <c r="G174" s="486"/>
      <c r="H174" s="486"/>
      <c r="I174" s="486"/>
      <c r="J174" s="487"/>
    </row>
    <row r="175" spans="1:10" ht="15" customHeight="1" x14ac:dyDescent="0.3">
      <c r="A175" s="485"/>
      <c r="B175" s="486"/>
      <c r="C175" s="486"/>
      <c r="D175" s="486"/>
      <c r="E175" s="486"/>
      <c r="F175" s="486"/>
      <c r="G175" s="486"/>
      <c r="H175" s="486"/>
      <c r="I175" s="486"/>
      <c r="J175" s="487"/>
    </row>
    <row r="176" spans="1:10" ht="15" customHeight="1" x14ac:dyDescent="0.3">
      <c r="A176" s="485"/>
      <c r="B176" s="486"/>
      <c r="C176" s="486"/>
      <c r="D176" s="486"/>
      <c r="E176" s="486"/>
      <c r="F176" s="486"/>
      <c r="G176" s="486"/>
      <c r="H176" s="486"/>
      <c r="I176" s="486"/>
      <c r="J176" s="487"/>
    </row>
    <row r="177" spans="1:10" ht="15" customHeight="1" x14ac:dyDescent="0.3">
      <c r="A177" s="488"/>
      <c r="B177" s="489"/>
      <c r="C177" s="489"/>
      <c r="D177" s="489"/>
      <c r="E177" s="489"/>
      <c r="F177" s="489"/>
      <c r="G177" s="489"/>
      <c r="H177" s="489"/>
      <c r="I177" s="489"/>
      <c r="J177" s="490"/>
    </row>
    <row r="178" spans="1:10" ht="15" customHeight="1" x14ac:dyDescent="0.3">
      <c r="A178" s="506" t="s">
        <v>245</v>
      </c>
      <c r="B178" s="506"/>
      <c r="C178" s="506"/>
      <c r="D178" s="506"/>
      <c r="E178" s="506"/>
      <c r="F178" s="506"/>
      <c r="G178" s="506"/>
      <c r="H178" s="506"/>
      <c r="I178" s="506"/>
      <c r="J178" s="506"/>
    </row>
    <row r="179" spans="1:10" ht="15" customHeight="1" x14ac:dyDescent="0.3">
      <c r="A179" s="506"/>
      <c r="B179" s="506"/>
      <c r="C179" s="506"/>
      <c r="D179" s="506"/>
      <c r="E179" s="506"/>
      <c r="F179" s="506"/>
      <c r="G179" s="506"/>
      <c r="H179" s="506"/>
      <c r="I179" s="506"/>
      <c r="J179" s="506"/>
    </row>
    <row r="180" spans="1:10" ht="15" customHeight="1" x14ac:dyDescent="0.3">
      <c r="A180" s="506"/>
      <c r="B180" s="506"/>
      <c r="C180" s="506"/>
      <c r="D180" s="506"/>
      <c r="E180" s="506"/>
      <c r="F180" s="506"/>
      <c r="G180" s="506"/>
      <c r="H180" s="506"/>
      <c r="I180" s="506"/>
      <c r="J180" s="506"/>
    </row>
    <row r="181" spans="1:10" ht="15" customHeight="1" x14ac:dyDescent="0.3">
      <c r="A181" s="506"/>
      <c r="B181" s="506"/>
      <c r="C181" s="506"/>
      <c r="D181" s="506"/>
      <c r="E181" s="506"/>
      <c r="F181" s="506"/>
      <c r="G181" s="506"/>
      <c r="H181" s="506"/>
      <c r="I181" s="506"/>
      <c r="J181" s="506"/>
    </row>
    <row r="182" spans="1:10" ht="15" customHeight="1" x14ac:dyDescent="0.3">
      <c r="A182" s="506"/>
      <c r="B182" s="506"/>
      <c r="C182" s="506"/>
      <c r="D182" s="506"/>
      <c r="E182" s="506"/>
      <c r="F182" s="506"/>
      <c r="G182" s="506"/>
      <c r="H182" s="506"/>
      <c r="I182" s="506"/>
      <c r="J182" s="506"/>
    </row>
    <row r="183" spans="1:10" ht="15" customHeight="1" x14ac:dyDescent="0.3">
      <c r="A183" s="506"/>
      <c r="B183" s="506"/>
      <c r="C183" s="506"/>
      <c r="D183" s="506"/>
      <c r="E183" s="506"/>
      <c r="F183" s="506"/>
      <c r="G183" s="506"/>
      <c r="H183" s="506"/>
      <c r="I183" s="506"/>
      <c r="J183" s="506"/>
    </row>
    <row r="184" spans="1:10" ht="15" customHeight="1" x14ac:dyDescent="0.3">
      <c r="A184" s="506"/>
      <c r="B184" s="506"/>
      <c r="C184" s="506"/>
      <c r="D184" s="506"/>
      <c r="E184" s="506"/>
      <c r="F184" s="506"/>
      <c r="G184" s="506"/>
      <c r="H184" s="506"/>
      <c r="I184" s="506"/>
      <c r="J184" s="506"/>
    </row>
    <row r="185" spans="1:10" ht="15" customHeight="1" x14ac:dyDescent="0.3">
      <c r="A185" s="506"/>
      <c r="B185" s="506"/>
      <c r="C185" s="506"/>
      <c r="D185" s="506"/>
      <c r="E185" s="506"/>
      <c r="F185" s="506"/>
      <c r="G185" s="506"/>
      <c r="H185" s="506"/>
      <c r="I185" s="506"/>
      <c r="J185" s="506"/>
    </row>
    <row r="186" spans="1:10" ht="15" customHeight="1" x14ac:dyDescent="0.3">
      <c r="A186" s="506"/>
      <c r="B186" s="506"/>
      <c r="C186" s="506"/>
      <c r="D186" s="506"/>
      <c r="E186" s="506"/>
      <c r="F186" s="506"/>
      <c r="G186" s="506"/>
      <c r="H186" s="506"/>
      <c r="I186" s="506"/>
      <c r="J186" s="506"/>
    </row>
    <row r="187" spans="1:10" ht="15" customHeight="1" x14ac:dyDescent="0.3">
      <c r="A187" s="506"/>
      <c r="B187" s="506"/>
      <c r="C187" s="506"/>
      <c r="D187" s="506"/>
      <c r="E187" s="506"/>
      <c r="F187" s="506"/>
      <c r="G187" s="506"/>
      <c r="H187" s="506"/>
      <c r="I187" s="506"/>
      <c r="J187" s="506"/>
    </row>
    <row r="188" spans="1:10" ht="15" customHeight="1" x14ac:dyDescent="0.3">
      <c r="A188" s="506"/>
      <c r="B188" s="506"/>
      <c r="C188" s="506"/>
      <c r="D188" s="506"/>
      <c r="E188" s="506"/>
      <c r="F188" s="506"/>
      <c r="G188" s="506"/>
      <c r="H188" s="506"/>
      <c r="I188" s="506"/>
      <c r="J188" s="506"/>
    </row>
    <row r="189" spans="1:10" ht="15" customHeight="1" x14ac:dyDescent="0.3">
      <c r="A189" s="506"/>
      <c r="B189" s="506"/>
      <c r="C189" s="506"/>
      <c r="D189" s="506"/>
      <c r="E189" s="506"/>
      <c r="F189" s="506"/>
      <c r="G189" s="506"/>
      <c r="H189" s="506"/>
      <c r="I189" s="506"/>
      <c r="J189" s="506"/>
    </row>
    <row r="190" spans="1:10" ht="15" customHeight="1" x14ac:dyDescent="0.3">
      <c r="A190" s="506"/>
      <c r="B190" s="506"/>
      <c r="C190" s="506"/>
      <c r="D190" s="506"/>
      <c r="E190" s="506"/>
      <c r="F190" s="506"/>
      <c r="G190" s="506"/>
      <c r="H190" s="506"/>
      <c r="I190" s="506"/>
      <c r="J190" s="506"/>
    </row>
    <row r="191" spans="1:10" ht="15" customHeight="1" x14ac:dyDescent="0.3">
      <c r="A191" s="506"/>
      <c r="B191" s="506"/>
      <c r="C191" s="506"/>
      <c r="D191" s="506"/>
      <c r="E191" s="506"/>
      <c r="F191" s="506"/>
      <c r="G191" s="506"/>
      <c r="H191" s="506"/>
      <c r="I191" s="506"/>
      <c r="J191" s="506"/>
    </row>
    <row r="192" spans="1:10" ht="15" customHeight="1" x14ac:dyDescent="0.3">
      <c r="A192" s="506"/>
      <c r="B192" s="506"/>
      <c r="C192" s="506"/>
      <c r="D192" s="506"/>
      <c r="E192" s="506"/>
      <c r="F192" s="506"/>
      <c r="G192" s="506"/>
      <c r="H192" s="506"/>
      <c r="I192" s="506"/>
      <c r="J192" s="506"/>
    </row>
    <row r="193" spans="1:10" ht="15" customHeight="1" x14ac:dyDescent="0.3">
      <c r="A193" s="506"/>
      <c r="B193" s="506"/>
      <c r="C193" s="506"/>
      <c r="D193" s="506"/>
      <c r="E193" s="506"/>
      <c r="F193" s="506"/>
      <c r="G193" s="506"/>
      <c r="H193" s="506"/>
      <c r="I193" s="506"/>
      <c r="J193" s="506"/>
    </row>
    <row r="194" spans="1:10" ht="15" customHeight="1" x14ac:dyDescent="0.3">
      <c r="A194" s="506"/>
      <c r="B194" s="506"/>
      <c r="C194" s="506"/>
      <c r="D194" s="506"/>
      <c r="E194" s="506"/>
      <c r="F194" s="506"/>
      <c r="G194" s="506"/>
      <c r="H194" s="506"/>
      <c r="I194" s="506"/>
      <c r="J194" s="506"/>
    </row>
    <row r="195" spans="1:10" ht="15" customHeight="1" x14ac:dyDescent="0.3">
      <c r="A195" s="506"/>
      <c r="B195" s="506"/>
      <c r="C195" s="506"/>
      <c r="D195" s="506"/>
      <c r="E195" s="506"/>
      <c r="F195" s="506"/>
      <c r="G195" s="506"/>
      <c r="H195" s="506"/>
      <c r="I195" s="506"/>
      <c r="J195" s="506"/>
    </row>
    <row r="196" spans="1:10" ht="15" customHeight="1" x14ac:dyDescent="0.3">
      <c r="A196" s="506"/>
      <c r="B196" s="506"/>
      <c r="C196" s="506"/>
      <c r="D196" s="506"/>
      <c r="E196" s="506"/>
      <c r="F196" s="506"/>
      <c r="G196" s="506"/>
      <c r="H196" s="506"/>
      <c r="I196" s="506"/>
      <c r="J196" s="506"/>
    </row>
    <row r="197" spans="1:10" ht="15" customHeight="1" x14ac:dyDescent="0.3">
      <c r="A197" s="506"/>
      <c r="B197" s="506"/>
      <c r="C197" s="506"/>
      <c r="D197" s="506"/>
      <c r="E197" s="506"/>
      <c r="F197" s="506"/>
      <c r="G197" s="506"/>
      <c r="H197" s="506"/>
      <c r="I197" s="506"/>
      <c r="J197" s="506"/>
    </row>
    <row r="198" spans="1:10" ht="15" customHeight="1" x14ac:dyDescent="0.3">
      <c r="A198" s="506"/>
      <c r="B198" s="506"/>
      <c r="C198" s="506"/>
      <c r="D198" s="506"/>
      <c r="E198" s="506"/>
      <c r="F198" s="506"/>
      <c r="G198" s="506"/>
      <c r="H198" s="506"/>
      <c r="I198" s="506"/>
      <c r="J198" s="506"/>
    </row>
    <row r="199" spans="1:10" ht="15" customHeight="1" x14ac:dyDescent="0.3">
      <c r="A199" s="506"/>
      <c r="B199" s="506"/>
      <c r="C199" s="506"/>
      <c r="D199" s="506"/>
      <c r="E199" s="506"/>
      <c r="F199" s="506"/>
      <c r="G199" s="506"/>
      <c r="H199" s="506"/>
      <c r="I199" s="506"/>
      <c r="J199" s="506"/>
    </row>
  </sheetData>
  <customSheetViews>
    <customSheetView guid="{88F0142F-8040-40EE-BB31-7FBDC567046B}" fitToPage="1" state="hidden" topLeftCell="A163">
      <selection activeCell="A178" sqref="A178:J199"/>
      <rowBreaks count="1" manualBreakCount="1">
        <brk id="65" max="16383" man="1"/>
      </rowBreaks>
      <pageMargins left="0.75" right="0.75" top="1" bottom="1" header="0.5" footer="0.5"/>
      <headerFooter alignWithMargins="0">
        <oddHeader>&amp;LTab &amp;A: Page &amp;P of &amp;N</oddHeader>
      </headerFooter>
    </customSheetView>
    <customSheetView guid="{FEFC15B1-F17C-4CB7-A213-355BB844919A}" fitToPage="1" state="hidden" topLeftCell="A163">
      <selection activeCell="A178" sqref="A178:J199"/>
      <rowBreaks count="1" manualBreakCount="1">
        <brk id="65" max="16383" man="1"/>
      </rowBreaks>
      <pageMargins left="0.75" right="0.75" top="1" bottom="1" header="0.5" footer="0.5"/>
      <headerFooter alignWithMargins="0">
        <oddHeader>&amp;LTab &amp;A: Page &amp;P of &amp;N</oddHeader>
      </headerFooter>
    </customSheetView>
  </customSheetViews>
  <mergeCells count="32">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s>
  <phoneticPr fontId="17"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199"/>
  <sheetViews>
    <sheetView workbookViewId="0">
      <selection activeCell="A178" sqref="A178:J199"/>
    </sheetView>
  </sheetViews>
  <sheetFormatPr defaultColWidth="8.88671875" defaultRowHeight="13.8" x14ac:dyDescent="0.3"/>
  <cols>
    <col min="1" max="10" width="15.6640625" style="3" customWidth="1"/>
    <col min="11" max="51" width="4.6640625" style="3" customWidth="1"/>
    <col min="52" max="16384" width="8.88671875" style="3"/>
  </cols>
  <sheetData>
    <row r="1" spans="1:10" ht="15" customHeight="1" x14ac:dyDescent="0.3">
      <c r="A1" s="474" t="s">
        <v>47</v>
      </c>
      <c r="B1" s="474"/>
      <c r="C1" s="474"/>
      <c r="D1" s="474"/>
      <c r="E1" s="474"/>
      <c r="F1" s="474"/>
      <c r="G1" s="474"/>
      <c r="H1" s="474"/>
      <c r="I1" s="474"/>
      <c r="J1" s="474"/>
    </row>
    <row r="2" spans="1:10" ht="15" customHeight="1" x14ac:dyDescent="0.3">
      <c r="A2" s="474"/>
      <c r="B2" s="474"/>
      <c r="C2" s="474"/>
      <c r="D2" s="474"/>
      <c r="E2" s="474"/>
      <c r="F2" s="474"/>
      <c r="G2" s="474"/>
      <c r="H2" s="474"/>
      <c r="I2" s="474"/>
      <c r="J2" s="474"/>
    </row>
    <row r="3" spans="1:10" ht="15" customHeight="1" x14ac:dyDescent="0.3">
      <c r="A3" s="511" t="s">
        <v>156</v>
      </c>
      <c r="B3" s="511"/>
      <c r="C3" s="511"/>
      <c r="D3" s="511"/>
      <c r="E3" s="511"/>
      <c r="F3" s="511"/>
      <c r="G3" s="511"/>
      <c r="H3" s="511"/>
      <c r="I3" s="511"/>
      <c r="J3" s="511"/>
    </row>
    <row r="4" spans="1:10" ht="15" customHeight="1" x14ac:dyDescent="0.3">
      <c r="A4" s="511"/>
      <c r="B4" s="511"/>
      <c r="C4" s="511"/>
      <c r="D4" s="511"/>
      <c r="E4" s="511"/>
      <c r="F4" s="511"/>
      <c r="G4" s="511"/>
      <c r="H4" s="511"/>
      <c r="I4" s="511"/>
      <c r="J4" s="511"/>
    </row>
    <row r="5" spans="1:10" ht="15" customHeight="1" x14ac:dyDescent="0.3">
      <c r="A5" s="511"/>
      <c r="B5" s="511"/>
      <c r="C5" s="511"/>
      <c r="D5" s="511"/>
      <c r="E5" s="511"/>
      <c r="F5" s="511"/>
      <c r="G5" s="511"/>
      <c r="H5" s="511"/>
      <c r="I5" s="511"/>
      <c r="J5" s="511"/>
    </row>
    <row r="6" spans="1:10" ht="15" customHeight="1" x14ac:dyDescent="0.3">
      <c r="A6" s="511"/>
      <c r="B6" s="511"/>
      <c r="C6" s="511"/>
      <c r="D6" s="511"/>
      <c r="E6" s="511"/>
      <c r="F6" s="511"/>
      <c r="G6" s="511"/>
      <c r="H6" s="511"/>
      <c r="I6" s="511"/>
      <c r="J6" s="511"/>
    </row>
    <row r="7" spans="1:10" ht="15" customHeight="1" x14ac:dyDescent="0.3">
      <c r="A7" s="511"/>
      <c r="B7" s="511"/>
      <c r="C7" s="511"/>
      <c r="D7" s="511"/>
      <c r="E7" s="511"/>
      <c r="F7" s="511"/>
      <c r="G7" s="511"/>
      <c r="H7" s="511"/>
      <c r="I7" s="511"/>
      <c r="J7" s="511"/>
    </row>
    <row r="8" spans="1:10" ht="15" customHeight="1" x14ac:dyDescent="0.3">
      <c r="A8" s="491"/>
      <c r="B8" s="492"/>
      <c r="C8" s="492"/>
      <c r="D8" s="492"/>
      <c r="E8" s="492"/>
      <c r="F8" s="492"/>
      <c r="G8" s="492"/>
      <c r="H8" s="492"/>
      <c r="I8" s="492"/>
      <c r="J8" s="493"/>
    </row>
    <row r="9" spans="1:10" ht="15" customHeight="1" x14ac:dyDescent="0.3">
      <c r="A9" s="479" t="s">
        <v>117</v>
      </c>
      <c r="B9" s="480"/>
      <c r="C9" s="480"/>
      <c r="D9" s="480"/>
      <c r="E9" s="480"/>
      <c r="F9" s="480"/>
      <c r="G9" s="480"/>
      <c r="H9" s="480"/>
      <c r="I9" s="480"/>
      <c r="J9" s="481"/>
    </row>
    <row r="10" spans="1:10" ht="15" customHeight="1" x14ac:dyDescent="0.3">
      <c r="A10" s="476" t="s">
        <v>114</v>
      </c>
      <c r="B10" s="477"/>
      <c r="C10" s="477"/>
      <c r="D10" s="477"/>
      <c r="E10" s="477"/>
      <c r="F10" s="477"/>
      <c r="G10" s="477"/>
      <c r="H10" s="477"/>
      <c r="I10" s="477"/>
      <c r="J10" s="478"/>
    </row>
    <row r="11" spans="1:10" ht="15" customHeight="1" x14ac:dyDescent="0.3">
      <c r="A11" s="479"/>
      <c r="B11" s="480"/>
      <c r="C11" s="480"/>
      <c r="D11" s="480"/>
      <c r="E11" s="480"/>
      <c r="F11" s="480"/>
      <c r="G11" s="480"/>
      <c r="H11" s="480"/>
      <c r="I11" s="480"/>
      <c r="J11" s="481"/>
    </row>
    <row r="12" spans="1:10" ht="15" customHeight="1" x14ac:dyDescent="0.3">
      <c r="A12" s="506" t="s">
        <v>246</v>
      </c>
      <c r="B12" s="506"/>
      <c r="C12" s="506"/>
      <c r="D12" s="506"/>
      <c r="E12" s="506"/>
      <c r="F12" s="506"/>
      <c r="G12" s="506"/>
      <c r="H12" s="506"/>
      <c r="I12" s="506"/>
      <c r="J12" s="506"/>
    </row>
    <row r="13" spans="1:10" ht="15" customHeight="1" x14ac:dyDescent="0.3">
      <c r="A13" s="506"/>
      <c r="B13" s="506"/>
      <c r="C13" s="506"/>
      <c r="D13" s="506"/>
      <c r="E13" s="506"/>
      <c r="F13" s="506"/>
      <c r="G13" s="506"/>
      <c r="H13" s="506"/>
      <c r="I13" s="506"/>
      <c r="J13" s="506"/>
    </row>
    <row r="14" spans="1:10" ht="15" customHeight="1" x14ac:dyDescent="0.3">
      <c r="A14" s="506"/>
      <c r="B14" s="506"/>
      <c r="C14" s="506"/>
      <c r="D14" s="506"/>
      <c r="E14" s="506"/>
      <c r="F14" s="506"/>
      <c r="G14" s="506"/>
      <c r="H14" s="506"/>
      <c r="I14" s="506"/>
      <c r="J14" s="506"/>
    </row>
    <row r="15" spans="1:10" ht="15" customHeight="1" x14ac:dyDescent="0.3">
      <c r="A15" s="506"/>
      <c r="B15" s="506"/>
      <c r="C15" s="506"/>
      <c r="D15" s="506"/>
      <c r="E15" s="506"/>
      <c r="F15" s="506"/>
      <c r="G15" s="506"/>
      <c r="H15" s="506"/>
      <c r="I15" s="506"/>
      <c r="J15" s="506"/>
    </row>
    <row r="16" spans="1:10" ht="15" customHeight="1" x14ac:dyDescent="0.3">
      <c r="A16" s="506"/>
      <c r="B16" s="506"/>
      <c r="C16" s="506"/>
      <c r="D16" s="506"/>
      <c r="E16" s="506"/>
      <c r="F16" s="506"/>
      <c r="G16" s="506"/>
      <c r="H16" s="506"/>
      <c r="I16" s="506"/>
      <c r="J16" s="506"/>
    </row>
    <row r="17" spans="1:10" ht="15" customHeight="1" x14ac:dyDescent="0.3">
      <c r="A17" s="506"/>
      <c r="B17" s="506"/>
      <c r="C17" s="506"/>
      <c r="D17" s="506"/>
      <c r="E17" s="506"/>
      <c r="F17" s="506"/>
      <c r="G17" s="506"/>
      <c r="H17" s="506"/>
      <c r="I17" s="506"/>
      <c r="J17" s="506"/>
    </row>
    <row r="18" spans="1:10" ht="15" customHeight="1" x14ac:dyDescent="0.3">
      <c r="A18" s="506"/>
      <c r="B18" s="506"/>
      <c r="C18" s="506"/>
      <c r="D18" s="506"/>
      <c r="E18" s="506"/>
      <c r="F18" s="506"/>
      <c r="G18" s="506"/>
      <c r="H18" s="506"/>
      <c r="I18" s="506"/>
      <c r="J18" s="506"/>
    </row>
    <row r="19" spans="1:10" ht="15" customHeight="1" x14ac:dyDescent="0.3">
      <c r="A19" s="506"/>
      <c r="B19" s="506"/>
      <c r="C19" s="506"/>
      <c r="D19" s="506"/>
      <c r="E19" s="506"/>
      <c r="F19" s="506"/>
      <c r="G19" s="506"/>
      <c r="H19" s="506"/>
      <c r="I19" s="506"/>
      <c r="J19" s="506"/>
    </row>
    <row r="20" spans="1:10" ht="15" customHeight="1" x14ac:dyDescent="0.3">
      <c r="A20" s="506"/>
      <c r="B20" s="506"/>
      <c r="C20" s="506"/>
      <c r="D20" s="506"/>
      <c r="E20" s="506"/>
      <c r="F20" s="506"/>
      <c r="G20" s="506"/>
      <c r="H20" s="506"/>
      <c r="I20" s="506"/>
      <c r="J20" s="506"/>
    </row>
    <row r="21" spans="1:10" ht="15" customHeight="1" x14ac:dyDescent="0.3">
      <c r="A21" s="506"/>
      <c r="B21" s="506"/>
      <c r="C21" s="506"/>
      <c r="D21" s="506"/>
      <c r="E21" s="506"/>
      <c r="F21" s="506"/>
      <c r="G21" s="506"/>
      <c r="H21" s="506"/>
      <c r="I21" s="506"/>
      <c r="J21" s="506"/>
    </row>
    <row r="22" spans="1:10" ht="15" customHeight="1" x14ac:dyDescent="0.3">
      <c r="A22" s="506"/>
      <c r="B22" s="506"/>
      <c r="C22" s="506"/>
      <c r="D22" s="506"/>
      <c r="E22" s="506"/>
      <c r="F22" s="506"/>
      <c r="G22" s="506"/>
      <c r="H22" s="506"/>
      <c r="I22" s="506"/>
      <c r="J22" s="506"/>
    </row>
    <row r="23" spans="1:10" ht="15" customHeight="1" x14ac:dyDescent="0.3">
      <c r="A23" s="506"/>
      <c r="B23" s="506"/>
      <c r="C23" s="506"/>
      <c r="D23" s="506"/>
      <c r="E23" s="506"/>
      <c r="F23" s="506"/>
      <c r="G23" s="506"/>
      <c r="H23" s="506"/>
      <c r="I23" s="506"/>
      <c r="J23" s="506"/>
    </row>
    <row r="24" spans="1:10" ht="15" customHeight="1" x14ac:dyDescent="0.3">
      <c r="A24" s="506"/>
      <c r="B24" s="506"/>
      <c r="C24" s="506"/>
      <c r="D24" s="506"/>
      <c r="E24" s="506"/>
      <c r="F24" s="506"/>
      <c r="G24" s="506"/>
      <c r="H24" s="506"/>
      <c r="I24" s="506"/>
      <c r="J24" s="506"/>
    </row>
    <row r="25" spans="1:10" ht="15" customHeight="1" x14ac:dyDescent="0.3">
      <c r="A25" s="506"/>
      <c r="B25" s="506"/>
      <c r="C25" s="506"/>
      <c r="D25" s="506"/>
      <c r="E25" s="506"/>
      <c r="F25" s="506"/>
      <c r="G25" s="506"/>
      <c r="H25" s="506"/>
      <c r="I25" s="506"/>
      <c r="J25" s="506"/>
    </row>
    <row r="26" spans="1:10" ht="15" customHeight="1" x14ac:dyDescent="0.3">
      <c r="A26" s="506"/>
      <c r="B26" s="506"/>
      <c r="C26" s="506"/>
      <c r="D26" s="506"/>
      <c r="E26" s="506"/>
      <c r="F26" s="506"/>
      <c r="G26" s="506"/>
      <c r="H26" s="506"/>
      <c r="I26" s="506"/>
      <c r="J26" s="506"/>
    </row>
    <row r="27" spans="1:10" ht="15" customHeight="1" x14ac:dyDescent="0.3">
      <c r="A27" s="506"/>
      <c r="B27" s="506"/>
      <c r="C27" s="506"/>
      <c r="D27" s="506"/>
      <c r="E27" s="506"/>
      <c r="F27" s="506"/>
      <c r="G27" s="506"/>
      <c r="H27" s="506"/>
      <c r="I27" s="506"/>
      <c r="J27" s="506"/>
    </row>
    <row r="28" spans="1:10" ht="15" customHeight="1" x14ac:dyDescent="0.3">
      <c r="A28" s="506"/>
      <c r="B28" s="506"/>
      <c r="C28" s="506"/>
      <c r="D28" s="506"/>
      <c r="E28" s="506"/>
      <c r="F28" s="506"/>
      <c r="G28" s="506"/>
      <c r="H28" s="506"/>
      <c r="I28" s="506"/>
      <c r="J28" s="506"/>
    </row>
    <row r="29" spans="1:10" ht="15" customHeight="1" x14ac:dyDescent="0.3">
      <c r="A29" s="506"/>
      <c r="B29" s="506"/>
      <c r="C29" s="506"/>
      <c r="D29" s="506"/>
      <c r="E29" s="506"/>
      <c r="F29" s="506"/>
      <c r="G29" s="506"/>
      <c r="H29" s="506"/>
      <c r="I29" s="506"/>
      <c r="J29" s="506"/>
    </row>
    <row r="30" spans="1:10" ht="15" customHeight="1" x14ac:dyDescent="0.3">
      <c r="A30" s="506"/>
      <c r="B30" s="506"/>
      <c r="C30" s="506"/>
      <c r="D30" s="506"/>
      <c r="E30" s="506"/>
      <c r="F30" s="506"/>
      <c r="G30" s="506"/>
      <c r="H30" s="506"/>
      <c r="I30" s="506"/>
      <c r="J30" s="506"/>
    </row>
    <row r="31" spans="1:10" ht="15" customHeight="1" x14ac:dyDescent="0.3">
      <c r="A31" s="506"/>
      <c r="B31" s="506"/>
      <c r="C31" s="506"/>
      <c r="D31" s="506"/>
      <c r="E31" s="506"/>
      <c r="F31" s="506"/>
      <c r="G31" s="506"/>
      <c r="H31" s="506"/>
      <c r="I31" s="506"/>
      <c r="J31" s="506"/>
    </row>
    <row r="32" spans="1:10" ht="15" customHeight="1" x14ac:dyDescent="0.3">
      <c r="A32" s="506"/>
      <c r="B32" s="506"/>
      <c r="C32" s="506"/>
      <c r="D32" s="506"/>
      <c r="E32" s="506"/>
      <c r="F32" s="506"/>
      <c r="G32" s="506"/>
      <c r="H32" s="506"/>
      <c r="I32" s="506"/>
      <c r="J32" s="506"/>
    </row>
    <row r="33" spans="1:10" ht="15" customHeight="1" x14ac:dyDescent="0.3">
      <c r="A33" s="506"/>
      <c r="B33" s="506"/>
      <c r="C33" s="506"/>
      <c r="D33" s="506"/>
      <c r="E33" s="506"/>
      <c r="F33" s="506"/>
      <c r="G33" s="506"/>
      <c r="H33" s="506"/>
      <c r="I33" s="506"/>
      <c r="J33" s="506"/>
    </row>
    <row r="34" spans="1:10" ht="15" customHeight="1" x14ac:dyDescent="0.3">
      <c r="A34" s="506"/>
      <c r="B34" s="506"/>
      <c r="C34" s="506"/>
      <c r="D34" s="506"/>
      <c r="E34" s="506"/>
      <c r="F34" s="506"/>
      <c r="G34" s="506"/>
      <c r="H34" s="506"/>
      <c r="I34" s="506"/>
      <c r="J34" s="506"/>
    </row>
    <row r="35" spans="1:10" ht="15" customHeight="1" x14ac:dyDescent="0.3">
      <c r="A35" s="506"/>
      <c r="B35" s="506"/>
      <c r="C35" s="506"/>
      <c r="D35" s="506"/>
      <c r="E35" s="506"/>
      <c r="F35" s="506"/>
      <c r="G35" s="506"/>
      <c r="H35" s="506"/>
      <c r="I35" s="506"/>
      <c r="J35" s="506"/>
    </row>
    <row r="36" spans="1:10" ht="15" customHeight="1" x14ac:dyDescent="0.3">
      <c r="A36" s="491"/>
      <c r="B36" s="492"/>
      <c r="C36" s="492"/>
      <c r="D36" s="492"/>
      <c r="E36" s="492"/>
      <c r="F36" s="492"/>
      <c r="G36" s="492"/>
      <c r="H36" s="492"/>
      <c r="I36" s="492"/>
      <c r="J36" s="493"/>
    </row>
    <row r="37" spans="1:10" ht="15" customHeight="1" x14ac:dyDescent="0.3">
      <c r="A37" s="479" t="s">
        <v>118</v>
      </c>
      <c r="B37" s="480"/>
      <c r="C37" s="480"/>
      <c r="D37" s="480"/>
      <c r="E37" s="480"/>
      <c r="F37" s="480"/>
      <c r="G37" s="480"/>
      <c r="H37" s="480"/>
      <c r="I37" s="480"/>
      <c r="J37" s="481"/>
    </row>
    <row r="38" spans="1:10" ht="15" customHeight="1" x14ac:dyDescent="0.3">
      <c r="A38" s="476" t="s">
        <v>227</v>
      </c>
      <c r="B38" s="477"/>
      <c r="C38" s="477"/>
      <c r="D38" s="477"/>
      <c r="E38" s="477"/>
      <c r="F38" s="477"/>
      <c r="G38" s="477"/>
      <c r="H38" s="477"/>
      <c r="I38" s="477"/>
      <c r="J38" s="478"/>
    </row>
    <row r="39" spans="1:10" ht="15" customHeight="1" x14ac:dyDescent="0.3">
      <c r="A39" s="503"/>
      <c r="B39" s="504"/>
      <c r="C39" s="504"/>
      <c r="D39" s="504"/>
      <c r="E39" s="504"/>
      <c r="F39" s="504"/>
      <c r="G39" s="504"/>
      <c r="H39" s="504"/>
      <c r="I39" s="504"/>
      <c r="J39" s="505"/>
    </row>
    <row r="40" spans="1:10" ht="15" customHeight="1" x14ac:dyDescent="0.3">
      <c r="A40" s="503"/>
      <c r="B40" s="504"/>
      <c r="C40" s="504"/>
      <c r="D40" s="504"/>
      <c r="E40" s="504"/>
      <c r="F40" s="504"/>
      <c r="G40" s="504"/>
      <c r="H40" s="504"/>
      <c r="I40" s="504"/>
      <c r="J40" s="505"/>
    </row>
    <row r="41" spans="1:10" ht="15" customHeight="1" x14ac:dyDescent="0.3">
      <c r="A41" s="503"/>
      <c r="B41" s="504"/>
      <c r="C41" s="504"/>
      <c r="D41" s="504"/>
      <c r="E41" s="504"/>
      <c r="F41" s="504"/>
      <c r="G41" s="504"/>
      <c r="H41" s="504"/>
      <c r="I41" s="504"/>
      <c r="J41" s="505"/>
    </row>
    <row r="42" spans="1:10" ht="15" customHeight="1" x14ac:dyDescent="0.3">
      <c r="A42" s="503"/>
      <c r="B42" s="504"/>
      <c r="C42" s="504"/>
      <c r="D42" s="504"/>
      <c r="E42" s="504"/>
      <c r="F42" s="504"/>
      <c r="G42" s="504"/>
      <c r="H42" s="504"/>
      <c r="I42" s="504"/>
      <c r="J42" s="505"/>
    </row>
    <row r="43" spans="1:10" ht="15" customHeight="1" x14ac:dyDescent="0.3">
      <c r="A43" s="503"/>
      <c r="B43" s="504"/>
      <c r="C43" s="504"/>
      <c r="D43" s="504"/>
      <c r="E43" s="504"/>
      <c r="F43" s="504"/>
      <c r="G43" s="504"/>
      <c r="H43" s="504"/>
      <c r="I43" s="504"/>
      <c r="J43" s="505"/>
    </row>
    <row r="44" spans="1:10" ht="5.0999999999999996" customHeight="1" x14ac:dyDescent="0.3">
      <c r="A44" s="479"/>
      <c r="B44" s="480"/>
      <c r="C44" s="480"/>
      <c r="D44" s="480"/>
      <c r="E44" s="480"/>
      <c r="F44" s="480"/>
      <c r="G44" s="480"/>
      <c r="H44" s="480"/>
      <c r="I44" s="480"/>
      <c r="J44" s="481"/>
    </row>
    <row r="45" spans="1:10" ht="15" customHeight="1" x14ac:dyDescent="0.3">
      <c r="A45" s="512" t="s">
        <v>119</v>
      </c>
      <c r="B45" s="513"/>
      <c r="C45" s="513"/>
      <c r="D45" s="513"/>
      <c r="E45" s="513"/>
      <c r="F45" s="513"/>
      <c r="G45" s="513"/>
      <c r="H45" s="513"/>
      <c r="I45" s="513"/>
      <c r="J45" s="514"/>
    </row>
    <row r="46" spans="1:10" ht="15" customHeight="1" x14ac:dyDescent="0.3">
      <c r="A46" s="494" t="s">
        <v>131</v>
      </c>
      <c r="B46" s="495"/>
      <c r="C46" s="495"/>
      <c r="D46" s="495"/>
      <c r="E46" s="495"/>
      <c r="F46" s="495"/>
      <c r="G46" s="495"/>
      <c r="H46" s="495"/>
      <c r="I46" s="495"/>
      <c r="J46" s="496"/>
    </row>
    <row r="47" spans="1:10" ht="15" customHeight="1" x14ac:dyDescent="0.3">
      <c r="A47" s="497"/>
      <c r="B47" s="498"/>
      <c r="C47" s="498"/>
      <c r="D47" s="498"/>
      <c r="E47" s="498"/>
      <c r="F47" s="498"/>
      <c r="G47" s="498"/>
      <c r="H47" s="498"/>
      <c r="I47" s="498"/>
      <c r="J47" s="499"/>
    </row>
    <row r="48" spans="1:10" ht="15" customHeight="1" x14ac:dyDescent="0.3">
      <c r="A48" s="497"/>
      <c r="B48" s="498"/>
      <c r="C48" s="498"/>
      <c r="D48" s="498"/>
      <c r="E48" s="498"/>
      <c r="F48" s="498"/>
      <c r="G48" s="498"/>
      <c r="H48" s="498"/>
      <c r="I48" s="498"/>
      <c r="J48" s="499"/>
    </row>
    <row r="49" spans="1:10" ht="15" customHeight="1" x14ac:dyDescent="0.3">
      <c r="A49" s="497"/>
      <c r="B49" s="498"/>
      <c r="C49" s="498"/>
      <c r="D49" s="498"/>
      <c r="E49" s="498"/>
      <c r="F49" s="498"/>
      <c r="G49" s="498"/>
      <c r="H49" s="498"/>
      <c r="I49" s="498"/>
      <c r="J49" s="499"/>
    </row>
    <row r="50" spans="1:10" ht="15" customHeight="1" x14ac:dyDescent="0.3">
      <c r="A50" s="500"/>
      <c r="B50" s="501"/>
      <c r="C50" s="501"/>
      <c r="D50" s="501"/>
      <c r="E50" s="501"/>
      <c r="F50" s="501"/>
      <c r="G50" s="501"/>
      <c r="H50" s="501"/>
      <c r="I50" s="501"/>
      <c r="J50" s="502"/>
    </row>
    <row r="51" spans="1:10" ht="15" customHeight="1" x14ac:dyDescent="0.3">
      <c r="A51" s="506" t="s">
        <v>247</v>
      </c>
      <c r="B51" s="506"/>
      <c r="C51" s="506"/>
      <c r="D51" s="506"/>
      <c r="E51" s="506"/>
      <c r="F51" s="506"/>
      <c r="G51" s="506"/>
      <c r="H51" s="506"/>
      <c r="I51" s="506"/>
      <c r="J51" s="506"/>
    </row>
    <row r="52" spans="1:10" ht="15" customHeight="1" x14ac:dyDescent="0.3">
      <c r="A52" s="506"/>
      <c r="B52" s="506"/>
      <c r="C52" s="506"/>
      <c r="D52" s="506"/>
      <c r="E52" s="506"/>
      <c r="F52" s="506"/>
      <c r="G52" s="506"/>
      <c r="H52" s="506"/>
      <c r="I52" s="506"/>
      <c r="J52" s="506"/>
    </row>
    <row r="53" spans="1:10" ht="15" customHeight="1" x14ac:dyDescent="0.3">
      <c r="A53" s="506"/>
      <c r="B53" s="506"/>
      <c r="C53" s="506"/>
      <c r="D53" s="506"/>
      <c r="E53" s="506"/>
      <c r="F53" s="506"/>
      <c r="G53" s="506"/>
      <c r="H53" s="506"/>
      <c r="I53" s="506"/>
      <c r="J53" s="506"/>
    </row>
    <row r="54" spans="1:10" ht="15" customHeight="1" x14ac:dyDescent="0.3">
      <c r="A54" s="506"/>
      <c r="B54" s="506"/>
      <c r="C54" s="506"/>
      <c r="D54" s="506"/>
      <c r="E54" s="506"/>
      <c r="F54" s="506"/>
      <c r="G54" s="506"/>
      <c r="H54" s="506"/>
      <c r="I54" s="506"/>
      <c r="J54" s="506"/>
    </row>
    <row r="55" spans="1:10" ht="15" customHeight="1" x14ac:dyDescent="0.3">
      <c r="A55" s="506"/>
      <c r="B55" s="506"/>
      <c r="C55" s="506"/>
      <c r="D55" s="506"/>
      <c r="E55" s="506"/>
      <c r="F55" s="506"/>
      <c r="G55" s="506"/>
      <c r="H55" s="506"/>
      <c r="I55" s="506"/>
      <c r="J55" s="506"/>
    </row>
    <row r="56" spans="1:10" ht="15" customHeight="1" x14ac:dyDescent="0.3">
      <c r="A56" s="506"/>
      <c r="B56" s="506"/>
      <c r="C56" s="506"/>
      <c r="D56" s="506"/>
      <c r="E56" s="506"/>
      <c r="F56" s="506"/>
      <c r="G56" s="506"/>
      <c r="H56" s="506"/>
      <c r="I56" s="506"/>
      <c r="J56" s="506"/>
    </row>
    <row r="57" spans="1:10" ht="15" customHeight="1" x14ac:dyDescent="0.3">
      <c r="A57" s="506"/>
      <c r="B57" s="506"/>
      <c r="C57" s="506"/>
      <c r="D57" s="506"/>
      <c r="E57" s="506"/>
      <c r="F57" s="506"/>
      <c r="G57" s="506"/>
      <c r="H57" s="506"/>
      <c r="I57" s="506"/>
      <c r="J57" s="506"/>
    </row>
    <row r="58" spans="1:10" ht="15" customHeight="1" x14ac:dyDescent="0.3">
      <c r="A58" s="506"/>
      <c r="B58" s="506"/>
      <c r="C58" s="506"/>
      <c r="D58" s="506"/>
      <c r="E58" s="506"/>
      <c r="F58" s="506"/>
      <c r="G58" s="506"/>
      <c r="H58" s="506"/>
      <c r="I58" s="506"/>
      <c r="J58" s="506"/>
    </row>
    <row r="59" spans="1:10" ht="15" customHeight="1" x14ac:dyDescent="0.3">
      <c r="A59" s="506"/>
      <c r="B59" s="506"/>
      <c r="C59" s="506"/>
      <c r="D59" s="506"/>
      <c r="E59" s="506"/>
      <c r="F59" s="506"/>
      <c r="G59" s="506"/>
      <c r="H59" s="506"/>
      <c r="I59" s="506"/>
      <c r="J59" s="506"/>
    </row>
    <row r="60" spans="1:10" ht="15" customHeight="1" x14ac:dyDescent="0.3">
      <c r="A60" s="506"/>
      <c r="B60" s="506"/>
      <c r="C60" s="506"/>
      <c r="D60" s="506"/>
      <c r="E60" s="506"/>
      <c r="F60" s="506"/>
      <c r="G60" s="506"/>
      <c r="H60" s="506"/>
      <c r="I60" s="506"/>
      <c r="J60" s="506"/>
    </row>
    <row r="61" spans="1:10" ht="15" customHeight="1" x14ac:dyDescent="0.3">
      <c r="A61" s="506"/>
      <c r="B61" s="506"/>
      <c r="C61" s="506"/>
      <c r="D61" s="506"/>
      <c r="E61" s="506"/>
      <c r="F61" s="506"/>
      <c r="G61" s="506"/>
      <c r="H61" s="506"/>
      <c r="I61" s="506"/>
      <c r="J61" s="506"/>
    </row>
    <row r="62" spans="1:10" ht="15" customHeight="1" x14ac:dyDescent="0.3">
      <c r="A62" s="506"/>
      <c r="B62" s="506"/>
      <c r="C62" s="506"/>
      <c r="D62" s="506"/>
      <c r="E62" s="506"/>
      <c r="F62" s="506"/>
      <c r="G62" s="506"/>
      <c r="H62" s="506"/>
      <c r="I62" s="506"/>
      <c r="J62" s="506"/>
    </row>
    <row r="63" spans="1:10" ht="15" customHeight="1" x14ac:dyDescent="0.3">
      <c r="A63" s="506"/>
      <c r="B63" s="506"/>
      <c r="C63" s="506"/>
      <c r="D63" s="506"/>
      <c r="E63" s="506"/>
      <c r="F63" s="506"/>
      <c r="G63" s="506"/>
      <c r="H63" s="506"/>
      <c r="I63" s="506"/>
      <c r="J63" s="506"/>
    </row>
    <row r="64" spans="1:10" ht="15" customHeight="1" x14ac:dyDescent="0.3">
      <c r="A64" s="506"/>
      <c r="B64" s="506"/>
      <c r="C64" s="506"/>
      <c r="D64" s="506"/>
      <c r="E64" s="506"/>
      <c r="F64" s="506"/>
      <c r="G64" s="506"/>
      <c r="H64" s="506"/>
      <c r="I64" s="506"/>
      <c r="J64" s="506"/>
    </row>
    <row r="65" spans="1:10" ht="15" customHeight="1" x14ac:dyDescent="0.3">
      <c r="A65" s="506"/>
      <c r="B65" s="506"/>
      <c r="C65" s="506"/>
      <c r="D65" s="506"/>
      <c r="E65" s="506"/>
      <c r="F65" s="506"/>
      <c r="G65" s="506"/>
      <c r="H65" s="506"/>
      <c r="I65" s="506"/>
      <c r="J65" s="506"/>
    </row>
    <row r="66" spans="1:10" ht="15" customHeight="1" x14ac:dyDescent="0.3">
      <c r="A66" s="494" t="s">
        <v>132</v>
      </c>
      <c r="B66" s="495"/>
      <c r="C66" s="495"/>
      <c r="D66" s="495"/>
      <c r="E66" s="495"/>
      <c r="F66" s="495"/>
      <c r="G66" s="495"/>
      <c r="H66" s="495"/>
      <c r="I66" s="495"/>
      <c r="J66" s="496"/>
    </row>
    <row r="67" spans="1:10" ht="15" customHeight="1" x14ac:dyDescent="0.3">
      <c r="A67" s="497"/>
      <c r="B67" s="498"/>
      <c r="C67" s="498"/>
      <c r="D67" s="498"/>
      <c r="E67" s="498"/>
      <c r="F67" s="498"/>
      <c r="G67" s="498"/>
      <c r="H67" s="498"/>
      <c r="I67" s="498"/>
      <c r="J67" s="499"/>
    </row>
    <row r="68" spans="1:10" ht="15" customHeight="1" x14ac:dyDescent="0.3">
      <c r="A68" s="497"/>
      <c r="B68" s="498"/>
      <c r="C68" s="498"/>
      <c r="D68" s="498"/>
      <c r="E68" s="498"/>
      <c r="F68" s="498"/>
      <c r="G68" s="498"/>
      <c r="H68" s="498"/>
      <c r="I68" s="498"/>
      <c r="J68" s="499"/>
    </row>
    <row r="69" spans="1:10" ht="15" customHeight="1" x14ac:dyDescent="0.3">
      <c r="A69" s="500"/>
      <c r="B69" s="501"/>
      <c r="C69" s="501"/>
      <c r="D69" s="501"/>
      <c r="E69" s="501"/>
      <c r="F69" s="501"/>
      <c r="G69" s="501"/>
      <c r="H69" s="501"/>
      <c r="I69" s="501"/>
      <c r="J69" s="502"/>
    </row>
    <row r="70" spans="1:10" ht="15" customHeight="1" x14ac:dyDescent="0.3">
      <c r="A70" s="506" t="s">
        <v>249</v>
      </c>
      <c r="B70" s="506"/>
      <c r="C70" s="506"/>
      <c r="D70" s="506"/>
      <c r="E70" s="506"/>
      <c r="F70" s="506"/>
      <c r="G70" s="506"/>
      <c r="H70" s="506"/>
      <c r="I70" s="506"/>
      <c r="J70" s="506"/>
    </row>
    <row r="71" spans="1:10" ht="15" customHeight="1" x14ac:dyDescent="0.3">
      <c r="A71" s="506"/>
      <c r="B71" s="506"/>
      <c r="C71" s="506"/>
      <c r="D71" s="506"/>
      <c r="E71" s="506"/>
      <c r="F71" s="506"/>
      <c r="G71" s="506"/>
      <c r="H71" s="506"/>
      <c r="I71" s="506"/>
      <c r="J71" s="506"/>
    </row>
    <row r="72" spans="1:10" ht="15" customHeight="1" x14ac:dyDescent="0.3">
      <c r="A72" s="506"/>
      <c r="B72" s="506"/>
      <c r="C72" s="506"/>
      <c r="D72" s="506"/>
      <c r="E72" s="506"/>
      <c r="F72" s="506"/>
      <c r="G72" s="506"/>
      <c r="H72" s="506"/>
      <c r="I72" s="506"/>
      <c r="J72" s="506"/>
    </row>
    <row r="73" spans="1:10" ht="15" customHeight="1" x14ac:dyDescent="0.3">
      <c r="A73" s="506"/>
      <c r="B73" s="506"/>
      <c r="C73" s="506"/>
      <c r="D73" s="506"/>
      <c r="E73" s="506"/>
      <c r="F73" s="506"/>
      <c r="G73" s="506"/>
      <c r="H73" s="506"/>
      <c r="I73" s="506"/>
      <c r="J73" s="506"/>
    </row>
    <row r="74" spans="1:10" ht="15" customHeight="1" x14ac:dyDescent="0.3">
      <c r="A74" s="506"/>
      <c r="B74" s="506"/>
      <c r="C74" s="506"/>
      <c r="D74" s="506"/>
      <c r="E74" s="506"/>
      <c r="F74" s="506"/>
      <c r="G74" s="506"/>
      <c r="H74" s="506"/>
      <c r="I74" s="506"/>
      <c r="J74" s="506"/>
    </row>
    <row r="75" spans="1:10" ht="15" customHeight="1" x14ac:dyDescent="0.3">
      <c r="A75" s="506"/>
      <c r="B75" s="506"/>
      <c r="C75" s="506"/>
      <c r="D75" s="506"/>
      <c r="E75" s="506"/>
      <c r="F75" s="506"/>
      <c r="G75" s="506"/>
      <c r="H75" s="506"/>
      <c r="I75" s="506"/>
      <c r="J75" s="506"/>
    </row>
    <row r="76" spans="1:10" ht="15" customHeight="1" x14ac:dyDescent="0.3">
      <c r="A76" s="506"/>
      <c r="B76" s="506"/>
      <c r="C76" s="506"/>
      <c r="D76" s="506"/>
      <c r="E76" s="506"/>
      <c r="F76" s="506"/>
      <c r="G76" s="506"/>
      <c r="H76" s="506"/>
      <c r="I76" s="506"/>
      <c r="J76" s="506"/>
    </row>
    <row r="77" spans="1:10" ht="15" customHeight="1" x14ac:dyDescent="0.3">
      <c r="A77" s="506"/>
      <c r="B77" s="506"/>
      <c r="C77" s="506"/>
      <c r="D77" s="506"/>
      <c r="E77" s="506"/>
      <c r="F77" s="506"/>
      <c r="G77" s="506"/>
      <c r="H77" s="506"/>
      <c r="I77" s="506"/>
      <c r="J77" s="506"/>
    </row>
    <row r="78" spans="1:10" ht="15" customHeight="1" x14ac:dyDescent="0.3">
      <c r="A78" s="506"/>
      <c r="B78" s="506"/>
      <c r="C78" s="506"/>
      <c r="D78" s="506"/>
      <c r="E78" s="506"/>
      <c r="F78" s="506"/>
      <c r="G78" s="506"/>
      <c r="H78" s="506"/>
      <c r="I78" s="506"/>
      <c r="J78" s="506"/>
    </row>
    <row r="79" spans="1:10" ht="15" customHeight="1" x14ac:dyDescent="0.3">
      <c r="A79" s="506"/>
      <c r="B79" s="506"/>
      <c r="C79" s="506"/>
      <c r="D79" s="506"/>
      <c r="E79" s="506"/>
      <c r="F79" s="506"/>
      <c r="G79" s="506"/>
      <c r="H79" s="506"/>
      <c r="I79" s="506"/>
      <c r="J79" s="506"/>
    </row>
    <row r="80" spans="1:10" ht="15" customHeight="1" x14ac:dyDescent="0.3">
      <c r="A80" s="506"/>
      <c r="B80" s="506"/>
      <c r="C80" s="506"/>
      <c r="D80" s="506"/>
      <c r="E80" s="506"/>
      <c r="F80" s="506"/>
      <c r="G80" s="506"/>
      <c r="H80" s="506"/>
      <c r="I80" s="506"/>
      <c r="J80" s="506"/>
    </row>
    <row r="81" spans="1:10" ht="15" customHeight="1" x14ac:dyDescent="0.3">
      <c r="A81" s="506"/>
      <c r="B81" s="506"/>
      <c r="C81" s="506"/>
      <c r="D81" s="506"/>
      <c r="E81" s="506"/>
      <c r="F81" s="506"/>
      <c r="G81" s="506"/>
      <c r="H81" s="506"/>
      <c r="I81" s="506"/>
      <c r="J81" s="506"/>
    </row>
    <row r="82" spans="1:10" ht="15" customHeight="1" x14ac:dyDescent="0.3">
      <c r="A82" s="506"/>
      <c r="B82" s="506"/>
      <c r="C82" s="506"/>
      <c r="D82" s="506"/>
      <c r="E82" s="506"/>
      <c r="F82" s="506"/>
      <c r="G82" s="506"/>
      <c r="H82" s="506"/>
      <c r="I82" s="506"/>
      <c r="J82" s="506"/>
    </row>
    <row r="83" spans="1:10" ht="15" customHeight="1" x14ac:dyDescent="0.3">
      <c r="A83" s="506"/>
      <c r="B83" s="506"/>
      <c r="C83" s="506"/>
      <c r="D83" s="506"/>
      <c r="E83" s="506"/>
      <c r="F83" s="506"/>
      <c r="G83" s="506"/>
      <c r="H83" s="506"/>
      <c r="I83" s="506"/>
      <c r="J83" s="506"/>
    </row>
    <row r="84" spans="1:10" ht="15" customHeight="1" x14ac:dyDescent="0.3">
      <c r="A84" s="494" t="s">
        <v>123</v>
      </c>
      <c r="B84" s="495"/>
      <c r="C84" s="495"/>
      <c r="D84" s="495"/>
      <c r="E84" s="495"/>
      <c r="F84" s="495"/>
      <c r="G84" s="495"/>
      <c r="H84" s="495"/>
      <c r="I84" s="495"/>
      <c r="J84" s="496"/>
    </row>
    <row r="85" spans="1:10" ht="15" customHeight="1" x14ac:dyDescent="0.3">
      <c r="A85" s="497"/>
      <c r="B85" s="498"/>
      <c r="C85" s="498"/>
      <c r="D85" s="498"/>
      <c r="E85" s="498"/>
      <c r="F85" s="498"/>
      <c r="G85" s="498"/>
      <c r="H85" s="498"/>
      <c r="I85" s="498"/>
      <c r="J85" s="499"/>
    </row>
    <row r="86" spans="1:10" ht="15" customHeight="1" x14ac:dyDescent="0.3">
      <c r="A86" s="500"/>
      <c r="B86" s="501"/>
      <c r="C86" s="501"/>
      <c r="D86" s="501"/>
      <c r="E86" s="501"/>
      <c r="F86" s="501"/>
      <c r="G86" s="501"/>
      <c r="H86" s="501"/>
      <c r="I86" s="501"/>
      <c r="J86" s="502"/>
    </row>
    <row r="87" spans="1:10" ht="15" customHeight="1" x14ac:dyDescent="0.3">
      <c r="A87" s="506" t="s">
        <v>249</v>
      </c>
      <c r="B87" s="506"/>
      <c r="C87" s="506"/>
      <c r="D87" s="506"/>
      <c r="E87" s="506"/>
      <c r="F87" s="506"/>
      <c r="G87" s="506"/>
      <c r="H87" s="506"/>
      <c r="I87" s="506"/>
      <c r="J87" s="506"/>
    </row>
    <row r="88" spans="1:10" ht="15" customHeight="1" x14ac:dyDescent="0.3">
      <c r="A88" s="506"/>
      <c r="B88" s="506"/>
      <c r="C88" s="506"/>
      <c r="D88" s="506"/>
      <c r="E88" s="506"/>
      <c r="F88" s="506"/>
      <c r="G88" s="506"/>
      <c r="H88" s="506"/>
      <c r="I88" s="506"/>
      <c r="J88" s="506"/>
    </row>
    <row r="89" spans="1:10" ht="15" customHeight="1" x14ac:dyDescent="0.3">
      <c r="A89" s="506"/>
      <c r="B89" s="506"/>
      <c r="C89" s="506"/>
      <c r="D89" s="506"/>
      <c r="E89" s="506"/>
      <c r="F89" s="506"/>
      <c r="G89" s="506"/>
      <c r="H89" s="506"/>
      <c r="I89" s="506"/>
      <c r="J89" s="506"/>
    </row>
    <row r="90" spans="1:10" ht="15" customHeight="1" x14ac:dyDescent="0.3">
      <c r="A90" s="506"/>
      <c r="B90" s="506"/>
      <c r="C90" s="506"/>
      <c r="D90" s="506"/>
      <c r="E90" s="506"/>
      <c r="F90" s="506"/>
      <c r="G90" s="506"/>
      <c r="H90" s="506"/>
      <c r="I90" s="506"/>
      <c r="J90" s="506"/>
    </row>
    <row r="91" spans="1:10" ht="15" customHeight="1" x14ac:dyDescent="0.3">
      <c r="A91" s="506"/>
      <c r="B91" s="506"/>
      <c r="C91" s="506"/>
      <c r="D91" s="506"/>
      <c r="E91" s="506"/>
      <c r="F91" s="506"/>
      <c r="G91" s="506"/>
      <c r="H91" s="506"/>
      <c r="I91" s="506"/>
      <c r="J91" s="506"/>
    </row>
    <row r="92" spans="1:10" ht="15" customHeight="1" x14ac:dyDescent="0.3">
      <c r="A92" s="506"/>
      <c r="B92" s="506"/>
      <c r="C92" s="506"/>
      <c r="D92" s="506"/>
      <c r="E92" s="506"/>
      <c r="F92" s="506"/>
      <c r="G92" s="506"/>
      <c r="H92" s="506"/>
      <c r="I92" s="506"/>
      <c r="J92" s="506"/>
    </row>
    <row r="93" spans="1:10" ht="15" customHeight="1" x14ac:dyDescent="0.3">
      <c r="A93" s="506"/>
      <c r="B93" s="506"/>
      <c r="C93" s="506"/>
      <c r="D93" s="506"/>
      <c r="E93" s="506"/>
      <c r="F93" s="506"/>
      <c r="G93" s="506"/>
      <c r="H93" s="506"/>
      <c r="I93" s="506"/>
      <c r="J93" s="506"/>
    </row>
    <row r="94" spans="1:10" ht="15" customHeight="1" x14ac:dyDescent="0.3">
      <c r="A94" s="506"/>
      <c r="B94" s="506"/>
      <c r="C94" s="506"/>
      <c r="D94" s="506"/>
      <c r="E94" s="506"/>
      <c r="F94" s="506"/>
      <c r="G94" s="506"/>
      <c r="H94" s="506"/>
      <c r="I94" s="506"/>
      <c r="J94" s="506"/>
    </row>
    <row r="95" spans="1:10" ht="15" customHeight="1" x14ac:dyDescent="0.3">
      <c r="A95" s="506"/>
      <c r="B95" s="506"/>
      <c r="C95" s="506"/>
      <c r="D95" s="506"/>
      <c r="E95" s="506"/>
      <c r="F95" s="506"/>
      <c r="G95" s="506"/>
      <c r="H95" s="506"/>
      <c r="I95" s="506"/>
      <c r="J95" s="506"/>
    </row>
    <row r="96" spans="1:10" ht="15" customHeight="1" x14ac:dyDescent="0.3">
      <c r="A96" s="506"/>
      <c r="B96" s="506"/>
      <c r="C96" s="506"/>
      <c r="D96" s="506"/>
      <c r="E96" s="506"/>
      <c r="F96" s="506"/>
      <c r="G96" s="506"/>
      <c r="H96" s="506"/>
      <c r="I96" s="506"/>
      <c r="J96" s="506"/>
    </row>
    <row r="97" spans="1:10" ht="15" customHeight="1" x14ac:dyDescent="0.3">
      <c r="A97" s="506"/>
      <c r="B97" s="506"/>
      <c r="C97" s="506"/>
      <c r="D97" s="506"/>
      <c r="E97" s="506"/>
      <c r="F97" s="506"/>
      <c r="G97" s="506"/>
      <c r="H97" s="506"/>
      <c r="I97" s="506"/>
      <c r="J97" s="506"/>
    </row>
    <row r="98" spans="1:10" ht="15" customHeight="1" x14ac:dyDescent="0.3">
      <c r="A98" s="506"/>
      <c r="B98" s="506"/>
      <c r="C98" s="506"/>
      <c r="D98" s="506"/>
      <c r="E98" s="506"/>
      <c r="F98" s="506"/>
      <c r="G98" s="506"/>
      <c r="H98" s="506"/>
      <c r="I98" s="506"/>
      <c r="J98" s="506"/>
    </row>
    <row r="99" spans="1:10" ht="15" customHeight="1" x14ac:dyDescent="0.3">
      <c r="A99" s="506"/>
      <c r="B99" s="506"/>
      <c r="C99" s="506"/>
      <c r="D99" s="506"/>
      <c r="E99" s="506"/>
      <c r="F99" s="506"/>
      <c r="G99" s="506"/>
      <c r="H99" s="506"/>
      <c r="I99" s="506"/>
      <c r="J99" s="506"/>
    </row>
    <row r="100" spans="1:10" ht="15" customHeight="1" x14ac:dyDescent="0.3">
      <c r="A100" s="506"/>
      <c r="B100" s="506"/>
      <c r="C100" s="506"/>
      <c r="D100" s="506"/>
      <c r="E100" s="506"/>
      <c r="F100" s="506"/>
      <c r="G100" s="506"/>
      <c r="H100" s="506"/>
      <c r="I100" s="506"/>
      <c r="J100" s="506"/>
    </row>
    <row r="101" spans="1:10" ht="15" customHeight="1" x14ac:dyDescent="0.3">
      <c r="A101" s="494" t="s">
        <v>124</v>
      </c>
      <c r="B101" s="495"/>
      <c r="C101" s="495"/>
      <c r="D101" s="495"/>
      <c r="E101" s="495"/>
      <c r="F101" s="495"/>
      <c r="G101" s="495"/>
      <c r="H101" s="495"/>
      <c r="I101" s="495"/>
      <c r="J101" s="496"/>
    </row>
    <row r="102" spans="1:10" ht="15" customHeight="1" x14ac:dyDescent="0.3">
      <c r="A102" s="497"/>
      <c r="B102" s="498"/>
      <c r="C102" s="498"/>
      <c r="D102" s="498"/>
      <c r="E102" s="498"/>
      <c r="F102" s="498"/>
      <c r="G102" s="498"/>
      <c r="H102" s="498"/>
      <c r="I102" s="498"/>
      <c r="J102" s="499"/>
    </row>
    <row r="103" spans="1:10" ht="15" customHeight="1" x14ac:dyDescent="0.3">
      <c r="A103" s="500"/>
      <c r="B103" s="501"/>
      <c r="C103" s="501"/>
      <c r="D103" s="501"/>
      <c r="E103" s="501"/>
      <c r="F103" s="501"/>
      <c r="G103" s="501"/>
      <c r="H103" s="501"/>
      <c r="I103" s="501"/>
      <c r="J103" s="502"/>
    </row>
    <row r="104" spans="1:10" ht="15" customHeight="1" x14ac:dyDescent="0.3">
      <c r="A104" s="506" t="s">
        <v>249</v>
      </c>
      <c r="B104" s="506"/>
      <c r="C104" s="506"/>
      <c r="D104" s="506"/>
      <c r="E104" s="506"/>
      <c r="F104" s="506"/>
      <c r="G104" s="506"/>
      <c r="H104" s="506"/>
      <c r="I104" s="506"/>
      <c r="J104" s="506"/>
    </row>
    <row r="105" spans="1:10" ht="15" customHeight="1" x14ac:dyDescent="0.3">
      <c r="A105" s="506"/>
      <c r="B105" s="506"/>
      <c r="C105" s="506"/>
      <c r="D105" s="506"/>
      <c r="E105" s="506"/>
      <c r="F105" s="506"/>
      <c r="G105" s="506"/>
      <c r="H105" s="506"/>
      <c r="I105" s="506"/>
      <c r="J105" s="506"/>
    </row>
    <row r="106" spans="1:10" ht="15" customHeight="1" x14ac:dyDescent="0.3">
      <c r="A106" s="506"/>
      <c r="B106" s="506"/>
      <c r="C106" s="506"/>
      <c r="D106" s="506"/>
      <c r="E106" s="506"/>
      <c r="F106" s="506"/>
      <c r="G106" s="506"/>
      <c r="H106" s="506"/>
      <c r="I106" s="506"/>
      <c r="J106" s="506"/>
    </row>
    <row r="107" spans="1:10" ht="15" customHeight="1" x14ac:dyDescent="0.3">
      <c r="A107" s="506"/>
      <c r="B107" s="506"/>
      <c r="C107" s="506"/>
      <c r="D107" s="506"/>
      <c r="E107" s="506"/>
      <c r="F107" s="506"/>
      <c r="G107" s="506"/>
      <c r="H107" s="506"/>
      <c r="I107" s="506"/>
      <c r="J107" s="506"/>
    </row>
    <row r="108" spans="1:10" ht="15" customHeight="1" x14ac:dyDescent="0.3">
      <c r="A108" s="506"/>
      <c r="B108" s="506"/>
      <c r="C108" s="506"/>
      <c r="D108" s="506"/>
      <c r="E108" s="506"/>
      <c r="F108" s="506"/>
      <c r="G108" s="506"/>
      <c r="H108" s="506"/>
      <c r="I108" s="506"/>
      <c r="J108" s="506"/>
    </row>
    <row r="109" spans="1:10" ht="15" customHeight="1" x14ac:dyDescent="0.3">
      <c r="A109" s="506"/>
      <c r="B109" s="506"/>
      <c r="C109" s="506"/>
      <c r="D109" s="506"/>
      <c r="E109" s="506"/>
      <c r="F109" s="506"/>
      <c r="G109" s="506"/>
      <c r="H109" s="506"/>
      <c r="I109" s="506"/>
      <c r="J109" s="506"/>
    </row>
    <row r="110" spans="1:10" ht="15" customHeight="1" x14ac:dyDescent="0.3">
      <c r="A110" s="506"/>
      <c r="B110" s="506"/>
      <c r="C110" s="506"/>
      <c r="D110" s="506"/>
      <c r="E110" s="506"/>
      <c r="F110" s="506"/>
      <c r="G110" s="506"/>
      <c r="H110" s="506"/>
      <c r="I110" s="506"/>
      <c r="J110" s="506"/>
    </row>
    <row r="111" spans="1:10" ht="15" customHeight="1" x14ac:dyDescent="0.3">
      <c r="A111" s="506"/>
      <c r="B111" s="506"/>
      <c r="C111" s="506"/>
      <c r="D111" s="506"/>
      <c r="E111" s="506"/>
      <c r="F111" s="506"/>
      <c r="G111" s="506"/>
      <c r="H111" s="506"/>
      <c r="I111" s="506"/>
      <c r="J111" s="506"/>
    </row>
    <row r="112" spans="1:10" ht="15" customHeight="1" x14ac:dyDescent="0.3">
      <c r="A112" s="506"/>
      <c r="B112" s="506"/>
      <c r="C112" s="506"/>
      <c r="D112" s="506"/>
      <c r="E112" s="506"/>
      <c r="F112" s="506"/>
      <c r="G112" s="506"/>
      <c r="H112" s="506"/>
      <c r="I112" s="506"/>
      <c r="J112" s="506"/>
    </row>
    <row r="113" spans="1:10" ht="15" customHeight="1" x14ac:dyDescent="0.3">
      <c r="A113" s="506"/>
      <c r="B113" s="506"/>
      <c r="C113" s="506"/>
      <c r="D113" s="506"/>
      <c r="E113" s="506"/>
      <c r="F113" s="506"/>
      <c r="G113" s="506"/>
      <c r="H113" s="506"/>
      <c r="I113" s="506"/>
      <c r="J113" s="506"/>
    </row>
    <row r="114" spans="1:10" ht="15" customHeight="1" x14ac:dyDescent="0.3">
      <c r="A114" s="506"/>
      <c r="B114" s="506"/>
      <c r="C114" s="506"/>
      <c r="D114" s="506"/>
      <c r="E114" s="506"/>
      <c r="F114" s="506"/>
      <c r="G114" s="506"/>
      <c r="H114" s="506"/>
      <c r="I114" s="506"/>
      <c r="J114" s="506"/>
    </row>
    <row r="115" spans="1:10" ht="15" customHeight="1" x14ac:dyDescent="0.3">
      <c r="A115" s="506"/>
      <c r="B115" s="506"/>
      <c r="C115" s="506"/>
      <c r="D115" s="506"/>
      <c r="E115" s="506"/>
      <c r="F115" s="506"/>
      <c r="G115" s="506"/>
      <c r="H115" s="506"/>
      <c r="I115" s="506"/>
      <c r="J115" s="506"/>
    </row>
    <row r="116" spans="1:10" ht="15" customHeight="1" x14ac:dyDescent="0.3">
      <c r="A116" s="506"/>
      <c r="B116" s="506"/>
      <c r="C116" s="506"/>
      <c r="D116" s="506"/>
      <c r="E116" s="506"/>
      <c r="F116" s="506"/>
      <c r="G116" s="506"/>
      <c r="H116" s="506"/>
      <c r="I116" s="506"/>
      <c r="J116" s="506"/>
    </row>
    <row r="117" spans="1:10" ht="15" customHeight="1" x14ac:dyDescent="0.3">
      <c r="A117" s="506"/>
      <c r="B117" s="506"/>
      <c r="C117" s="506"/>
      <c r="D117" s="506"/>
      <c r="E117" s="506"/>
      <c r="F117" s="506"/>
      <c r="G117" s="506"/>
      <c r="H117" s="506"/>
      <c r="I117" s="506"/>
      <c r="J117" s="506"/>
    </row>
    <row r="118" spans="1:10" ht="15" customHeight="1" x14ac:dyDescent="0.3">
      <c r="A118" s="494" t="s">
        <v>136</v>
      </c>
      <c r="B118" s="495"/>
      <c r="C118" s="495"/>
      <c r="D118" s="495"/>
      <c r="E118" s="495"/>
      <c r="F118" s="495"/>
      <c r="G118" s="495"/>
      <c r="H118" s="495"/>
      <c r="I118" s="495"/>
      <c r="J118" s="496"/>
    </row>
    <row r="119" spans="1:10" ht="15" customHeight="1" x14ac:dyDescent="0.3">
      <c r="A119" s="497"/>
      <c r="B119" s="498"/>
      <c r="C119" s="498"/>
      <c r="D119" s="498"/>
      <c r="E119" s="498"/>
      <c r="F119" s="498"/>
      <c r="G119" s="498"/>
      <c r="H119" s="498"/>
      <c r="I119" s="498"/>
      <c r="J119" s="499"/>
    </row>
    <row r="120" spans="1:10" ht="15" customHeight="1" x14ac:dyDescent="0.3">
      <c r="A120" s="497"/>
      <c r="B120" s="498"/>
      <c r="C120" s="498"/>
      <c r="D120" s="498"/>
      <c r="E120" s="498"/>
      <c r="F120" s="498"/>
      <c r="G120" s="498"/>
      <c r="H120" s="498"/>
      <c r="I120" s="498"/>
      <c r="J120" s="499"/>
    </row>
    <row r="121" spans="1:10" ht="15" customHeight="1" x14ac:dyDescent="0.3">
      <c r="A121" s="500"/>
      <c r="B121" s="501"/>
      <c r="C121" s="501"/>
      <c r="D121" s="501"/>
      <c r="E121" s="501"/>
      <c r="F121" s="501"/>
      <c r="G121" s="501"/>
      <c r="H121" s="501"/>
      <c r="I121" s="501"/>
      <c r="J121" s="502"/>
    </row>
    <row r="122" spans="1:10" ht="15" customHeight="1" x14ac:dyDescent="0.3">
      <c r="A122" s="506" t="s">
        <v>249</v>
      </c>
      <c r="B122" s="506"/>
      <c r="C122" s="506"/>
      <c r="D122" s="506"/>
      <c r="E122" s="506"/>
      <c r="F122" s="506"/>
      <c r="G122" s="506"/>
      <c r="H122" s="506"/>
      <c r="I122" s="506"/>
      <c r="J122" s="506"/>
    </row>
    <row r="123" spans="1:10" ht="15" customHeight="1" x14ac:dyDescent="0.3">
      <c r="A123" s="506"/>
      <c r="B123" s="506"/>
      <c r="C123" s="506"/>
      <c r="D123" s="506"/>
      <c r="E123" s="506"/>
      <c r="F123" s="506"/>
      <c r="G123" s="506"/>
      <c r="H123" s="506"/>
      <c r="I123" s="506"/>
      <c r="J123" s="506"/>
    </row>
    <row r="124" spans="1:10" ht="15" customHeight="1" x14ac:dyDescent="0.3">
      <c r="A124" s="506"/>
      <c r="B124" s="506"/>
      <c r="C124" s="506"/>
      <c r="D124" s="506"/>
      <c r="E124" s="506"/>
      <c r="F124" s="506"/>
      <c r="G124" s="506"/>
      <c r="H124" s="506"/>
      <c r="I124" s="506"/>
      <c r="J124" s="506"/>
    </row>
    <row r="125" spans="1:10" ht="15" customHeight="1" x14ac:dyDescent="0.3">
      <c r="A125" s="506"/>
      <c r="B125" s="506"/>
      <c r="C125" s="506"/>
      <c r="D125" s="506"/>
      <c r="E125" s="506"/>
      <c r="F125" s="506"/>
      <c r="G125" s="506"/>
      <c r="H125" s="506"/>
      <c r="I125" s="506"/>
      <c r="J125" s="506"/>
    </row>
    <row r="126" spans="1:10" ht="15" customHeight="1" x14ac:dyDescent="0.3">
      <c r="A126" s="506"/>
      <c r="B126" s="506"/>
      <c r="C126" s="506"/>
      <c r="D126" s="506"/>
      <c r="E126" s="506"/>
      <c r="F126" s="506"/>
      <c r="G126" s="506"/>
      <c r="H126" s="506"/>
      <c r="I126" s="506"/>
      <c r="J126" s="506"/>
    </row>
    <row r="127" spans="1:10" ht="15" customHeight="1" x14ac:dyDescent="0.3">
      <c r="A127" s="506"/>
      <c r="B127" s="506"/>
      <c r="C127" s="506"/>
      <c r="D127" s="506"/>
      <c r="E127" s="506"/>
      <c r="F127" s="506"/>
      <c r="G127" s="506"/>
      <c r="H127" s="506"/>
      <c r="I127" s="506"/>
      <c r="J127" s="506"/>
    </row>
    <row r="128" spans="1:10" ht="15" customHeight="1" x14ac:dyDescent="0.3">
      <c r="A128" s="506"/>
      <c r="B128" s="506"/>
      <c r="C128" s="506"/>
      <c r="D128" s="506"/>
      <c r="E128" s="506"/>
      <c r="F128" s="506"/>
      <c r="G128" s="506"/>
      <c r="H128" s="506"/>
      <c r="I128" s="506"/>
      <c r="J128" s="506"/>
    </row>
    <row r="129" spans="1:10" ht="15" customHeight="1" x14ac:dyDescent="0.3">
      <c r="A129" s="506"/>
      <c r="B129" s="506"/>
      <c r="C129" s="506"/>
      <c r="D129" s="506"/>
      <c r="E129" s="506"/>
      <c r="F129" s="506"/>
      <c r="G129" s="506"/>
      <c r="H129" s="506"/>
      <c r="I129" s="506"/>
      <c r="J129" s="506"/>
    </row>
    <row r="130" spans="1:10" ht="15" customHeight="1" x14ac:dyDescent="0.3">
      <c r="A130" s="506"/>
      <c r="B130" s="506"/>
      <c r="C130" s="506"/>
      <c r="D130" s="506"/>
      <c r="E130" s="506"/>
      <c r="F130" s="506"/>
      <c r="G130" s="506"/>
      <c r="H130" s="506"/>
      <c r="I130" s="506"/>
      <c r="J130" s="506"/>
    </row>
    <row r="131" spans="1:10" ht="15" customHeight="1" x14ac:dyDescent="0.3">
      <c r="A131" s="506"/>
      <c r="B131" s="506"/>
      <c r="C131" s="506"/>
      <c r="D131" s="506"/>
      <c r="E131" s="506"/>
      <c r="F131" s="506"/>
      <c r="G131" s="506"/>
      <c r="H131" s="506"/>
      <c r="I131" s="506"/>
      <c r="J131" s="506"/>
    </row>
    <row r="132" spans="1:10" ht="15" customHeight="1" x14ac:dyDescent="0.3">
      <c r="A132" s="506"/>
      <c r="B132" s="506"/>
      <c r="C132" s="506"/>
      <c r="D132" s="506"/>
      <c r="E132" s="506"/>
      <c r="F132" s="506"/>
      <c r="G132" s="506"/>
      <c r="H132" s="506"/>
      <c r="I132" s="506"/>
      <c r="J132" s="506"/>
    </row>
    <row r="133" spans="1:10" ht="15" customHeight="1" x14ac:dyDescent="0.3">
      <c r="A133" s="506"/>
      <c r="B133" s="506"/>
      <c r="C133" s="506"/>
      <c r="D133" s="506"/>
      <c r="E133" s="506"/>
      <c r="F133" s="506"/>
      <c r="G133" s="506"/>
      <c r="H133" s="506"/>
      <c r="I133" s="506"/>
      <c r="J133" s="506"/>
    </row>
    <row r="134" spans="1:10" ht="15" customHeight="1" x14ac:dyDescent="0.3">
      <c r="A134" s="506"/>
      <c r="B134" s="506"/>
      <c r="C134" s="506"/>
      <c r="D134" s="506"/>
      <c r="E134" s="506"/>
      <c r="F134" s="506"/>
      <c r="G134" s="506"/>
      <c r="H134" s="506"/>
      <c r="I134" s="506"/>
      <c r="J134" s="506"/>
    </row>
    <row r="135" spans="1:10" ht="15" customHeight="1" x14ac:dyDescent="0.3">
      <c r="A135" s="506"/>
      <c r="B135" s="506"/>
      <c r="C135" s="506"/>
      <c r="D135" s="506"/>
      <c r="E135" s="506"/>
      <c r="F135" s="506"/>
      <c r="G135" s="506"/>
      <c r="H135" s="506"/>
      <c r="I135" s="506"/>
      <c r="J135" s="506"/>
    </row>
    <row r="136" spans="1:10" ht="15" customHeight="1" x14ac:dyDescent="0.3">
      <c r="A136" s="491"/>
      <c r="B136" s="492"/>
      <c r="C136" s="492"/>
      <c r="D136" s="492"/>
      <c r="E136" s="492"/>
      <c r="F136" s="492"/>
      <c r="G136" s="492"/>
      <c r="H136" s="492"/>
      <c r="I136" s="492"/>
      <c r="J136" s="493"/>
    </row>
    <row r="137" spans="1:10" ht="15" customHeight="1" x14ac:dyDescent="0.3">
      <c r="A137" s="479" t="s">
        <v>120</v>
      </c>
      <c r="B137" s="480"/>
      <c r="C137" s="480"/>
      <c r="D137" s="480"/>
      <c r="E137" s="480"/>
      <c r="F137" s="480"/>
      <c r="G137" s="480"/>
      <c r="H137" s="480"/>
      <c r="I137" s="480"/>
      <c r="J137" s="481"/>
    </row>
    <row r="138" spans="1:10" ht="15" customHeight="1" x14ac:dyDescent="0.3">
      <c r="A138" s="482" t="s">
        <v>137</v>
      </c>
      <c r="B138" s="483"/>
      <c r="C138" s="483"/>
      <c r="D138" s="483"/>
      <c r="E138" s="483"/>
      <c r="F138" s="483"/>
      <c r="G138" s="483"/>
      <c r="H138" s="483"/>
      <c r="I138" s="483"/>
      <c r="J138" s="484"/>
    </row>
    <row r="139" spans="1:10" ht="15" customHeight="1" x14ac:dyDescent="0.3">
      <c r="A139" s="485"/>
      <c r="B139" s="486"/>
      <c r="C139" s="486"/>
      <c r="D139" s="486"/>
      <c r="E139" s="486"/>
      <c r="F139" s="486"/>
      <c r="G139" s="486"/>
      <c r="H139" s="486"/>
      <c r="I139" s="486"/>
      <c r="J139" s="487"/>
    </row>
    <row r="140" spans="1:10" ht="15" customHeight="1" x14ac:dyDescent="0.3">
      <c r="A140" s="488"/>
      <c r="B140" s="489"/>
      <c r="C140" s="489"/>
      <c r="D140" s="489"/>
      <c r="E140" s="489"/>
      <c r="F140" s="489"/>
      <c r="G140" s="489"/>
      <c r="H140" s="489"/>
      <c r="I140" s="489"/>
      <c r="J140" s="490"/>
    </row>
    <row r="141" spans="1:10" ht="15" customHeight="1" x14ac:dyDescent="0.3">
      <c r="A141" s="510" t="s">
        <v>83</v>
      </c>
      <c r="B141" s="510"/>
      <c r="C141" s="510"/>
      <c r="D141" s="510"/>
      <c r="E141" s="510"/>
      <c r="F141" s="510"/>
      <c r="G141" s="510"/>
      <c r="H141" s="510"/>
      <c r="I141" s="510"/>
      <c r="J141" s="510"/>
    </row>
    <row r="142" spans="1:10" ht="15" customHeight="1" x14ac:dyDescent="0.3">
      <c r="A142" s="510"/>
      <c r="B142" s="510"/>
      <c r="C142" s="510"/>
      <c r="D142" s="510"/>
      <c r="E142" s="510"/>
      <c r="F142" s="510"/>
      <c r="G142" s="510"/>
      <c r="H142" s="510"/>
      <c r="I142" s="510"/>
      <c r="J142" s="510"/>
    </row>
    <row r="143" spans="1:10" ht="15" customHeight="1" x14ac:dyDescent="0.3">
      <c r="A143" s="510" t="s">
        <v>84</v>
      </c>
      <c r="B143" s="510"/>
      <c r="C143" s="510"/>
      <c r="D143" s="510"/>
      <c r="E143" s="510"/>
      <c r="F143" s="510"/>
      <c r="G143" s="510"/>
      <c r="H143" s="510"/>
      <c r="I143" s="510"/>
      <c r="J143" s="510"/>
    </row>
    <row r="144" spans="1:10" ht="15" customHeight="1" x14ac:dyDescent="0.3">
      <c r="A144" s="510" t="s">
        <v>85</v>
      </c>
      <c r="B144" s="510"/>
      <c r="C144" s="510"/>
      <c r="D144" s="510"/>
      <c r="E144" s="510"/>
      <c r="F144" s="510"/>
      <c r="G144" s="510"/>
      <c r="H144" s="510"/>
      <c r="I144" s="510"/>
      <c r="J144" s="510"/>
    </row>
    <row r="145" spans="1:10" ht="15" customHeight="1" x14ac:dyDescent="0.3">
      <c r="A145" s="506" t="s">
        <v>251</v>
      </c>
      <c r="B145" s="506"/>
      <c r="C145" s="506"/>
      <c r="D145" s="506"/>
      <c r="E145" s="506"/>
      <c r="F145" s="506"/>
      <c r="G145" s="506"/>
      <c r="H145" s="506"/>
      <c r="I145" s="506"/>
      <c r="J145" s="506"/>
    </row>
    <row r="146" spans="1:10" ht="15" customHeight="1" x14ac:dyDescent="0.3">
      <c r="A146" s="506"/>
      <c r="B146" s="506"/>
      <c r="C146" s="506"/>
      <c r="D146" s="506"/>
      <c r="E146" s="506"/>
      <c r="F146" s="506"/>
      <c r="G146" s="506"/>
      <c r="H146" s="506"/>
      <c r="I146" s="506"/>
      <c r="J146" s="506"/>
    </row>
    <row r="147" spans="1:10" ht="15" customHeight="1" x14ac:dyDescent="0.3">
      <c r="A147" s="506"/>
      <c r="B147" s="506"/>
      <c r="C147" s="506"/>
      <c r="D147" s="506"/>
      <c r="E147" s="506"/>
      <c r="F147" s="506"/>
      <c r="G147" s="506"/>
      <c r="H147" s="506"/>
      <c r="I147" s="506"/>
      <c r="J147" s="506"/>
    </row>
    <row r="148" spans="1:10" ht="15" customHeight="1" x14ac:dyDescent="0.3">
      <c r="A148" s="506"/>
      <c r="B148" s="506"/>
      <c r="C148" s="506"/>
      <c r="D148" s="506"/>
      <c r="E148" s="506"/>
      <c r="F148" s="506"/>
      <c r="G148" s="506"/>
      <c r="H148" s="506"/>
      <c r="I148" s="506"/>
      <c r="J148" s="506"/>
    </row>
    <row r="149" spans="1:10" ht="15" customHeight="1" x14ac:dyDescent="0.3">
      <c r="A149" s="506"/>
      <c r="B149" s="506"/>
      <c r="C149" s="506"/>
      <c r="D149" s="506"/>
      <c r="E149" s="506"/>
      <c r="F149" s="506"/>
      <c r="G149" s="506"/>
      <c r="H149" s="506"/>
      <c r="I149" s="506"/>
      <c r="J149" s="506"/>
    </row>
    <row r="150" spans="1:10" ht="15" customHeight="1" x14ac:dyDescent="0.3">
      <c r="A150" s="506"/>
      <c r="B150" s="506"/>
      <c r="C150" s="506"/>
      <c r="D150" s="506"/>
      <c r="E150" s="506"/>
      <c r="F150" s="506"/>
      <c r="G150" s="506"/>
      <c r="H150" s="506"/>
      <c r="I150" s="506"/>
      <c r="J150" s="506"/>
    </row>
    <row r="151" spans="1:10" ht="15" customHeight="1" x14ac:dyDescent="0.3">
      <c r="A151" s="506"/>
      <c r="B151" s="506"/>
      <c r="C151" s="506"/>
      <c r="D151" s="506"/>
      <c r="E151" s="506"/>
      <c r="F151" s="506"/>
      <c r="G151" s="506"/>
      <c r="H151" s="506"/>
      <c r="I151" s="506"/>
      <c r="J151" s="506"/>
    </row>
    <row r="152" spans="1:10" ht="15" customHeight="1" x14ac:dyDescent="0.3">
      <c r="A152" s="506"/>
      <c r="B152" s="506"/>
      <c r="C152" s="506"/>
      <c r="D152" s="506"/>
      <c r="E152" s="506"/>
      <c r="F152" s="506"/>
      <c r="G152" s="506"/>
      <c r="H152" s="506"/>
      <c r="I152" s="506"/>
      <c r="J152" s="506"/>
    </row>
    <row r="153" spans="1:10" ht="15" customHeight="1" x14ac:dyDescent="0.3">
      <c r="A153" s="506"/>
      <c r="B153" s="506"/>
      <c r="C153" s="506"/>
      <c r="D153" s="506"/>
      <c r="E153" s="506"/>
      <c r="F153" s="506"/>
      <c r="G153" s="506"/>
      <c r="H153" s="506"/>
      <c r="I153" s="506"/>
      <c r="J153" s="506"/>
    </row>
    <row r="154" spans="1:10" ht="15" customHeight="1" x14ac:dyDescent="0.3">
      <c r="A154" s="506"/>
      <c r="B154" s="506"/>
      <c r="C154" s="506"/>
      <c r="D154" s="506"/>
      <c r="E154" s="506"/>
      <c r="F154" s="506"/>
      <c r="G154" s="506"/>
      <c r="H154" s="506"/>
      <c r="I154" s="506"/>
      <c r="J154" s="506"/>
    </row>
    <row r="155" spans="1:10" ht="15" customHeight="1" x14ac:dyDescent="0.3">
      <c r="A155" s="506"/>
      <c r="B155" s="506"/>
      <c r="C155" s="506"/>
      <c r="D155" s="506"/>
      <c r="E155" s="506"/>
      <c r="F155" s="506"/>
      <c r="G155" s="506"/>
      <c r="H155" s="506"/>
      <c r="I155" s="506"/>
      <c r="J155" s="506"/>
    </row>
    <row r="156" spans="1:10" ht="15" customHeight="1" x14ac:dyDescent="0.3">
      <c r="A156" s="506"/>
      <c r="B156" s="506"/>
      <c r="C156" s="506"/>
      <c r="D156" s="506"/>
      <c r="E156" s="506"/>
      <c r="F156" s="506"/>
      <c r="G156" s="506"/>
      <c r="H156" s="506"/>
      <c r="I156" s="506"/>
      <c r="J156" s="506"/>
    </row>
    <row r="157" spans="1:10" ht="15" customHeight="1" x14ac:dyDescent="0.3">
      <c r="A157" s="506"/>
      <c r="B157" s="506"/>
      <c r="C157" s="506"/>
      <c r="D157" s="506"/>
      <c r="E157" s="506"/>
      <c r="F157" s="506"/>
      <c r="G157" s="506"/>
      <c r="H157" s="506"/>
      <c r="I157" s="506"/>
      <c r="J157" s="506"/>
    </row>
    <row r="158" spans="1:10" ht="15" customHeight="1" x14ac:dyDescent="0.3">
      <c r="A158" s="506"/>
      <c r="B158" s="506"/>
      <c r="C158" s="506"/>
      <c r="D158" s="506"/>
      <c r="E158" s="506"/>
      <c r="F158" s="506"/>
      <c r="G158" s="506"/>
      <c r="H158" s="506"/>
      <c r="I158" s="506"/>
      <c r="J158" s="506"/>
    </row>
    <row r="159" spans="1:10" ht="15" customHeight="1" x14ac:dyDescent="0.3">
      <c r="A159" s="506"/>
      <c r="B159" s="506"/>
      <c r="C159" s="506"/>
      <c r="D159" s="506"/>
      <c r="E159" s="506"/>
      <c r="F159" s="506"/>
      <c r="G159" s="506"/>
      <c r="H159" s="506"/>
      <c r="I159" s="506"/>
      <c r="J159" s="506"/>
    </row>
    <row r="160" spans="1:10" ht="15" customHeight="1" x14ac:dyDescent="0.3">
      <c r="A160" s="506"/>
      <c r="B160" s="506"/>
      <c r="C160" s="506"/>
      <c r="D160" s="506"/>
      <c r="E160" s="506"/>
      <c r="F160" s="506"/>
      <c r="G160" s="506"/>
      <c r="H160" s="506"/>
      <c r="I160" s="506"/>
      <c r="J160" s="506"/>
    </row>
    <row r="161" spans="1:10" ht="15" customHeight="1" x14ac:dyDescent="0.3">
      <c r="A161" s="506"/>
      <c r="B161" s="506"/>
      <c r="C161" s="506"/>
      <c r="D161" s="506"/>
      <c r="E161" s="506"/>
      <c r="F161" s="506"/>
      <c r="G161" s="506"/>
      <c r="H161" s="506"/>
      <c r="I161" s="506"/>
      <c r="J161" s="506"/>
    </row>
    <row r="162" spans="1:10" ht="15" customHeight="1" x14ac:dyDescent="0.3">
      <c r="A162" s="506"/>
      <c r="B162" s="506"/>
      <c r="C162" s="506"/>
      <c r="D162" s="506"/>
      <c r="E162" s="506"/>
      <c r="F162" s="506"/>
      <c r="G162" s="506"/>
      <c r="H162" s="506"/>
      <c r="I162" s="506"/>
      <c r="J162" s="506"/>
    </row>
    <row r="163" spans="1:10" ht="15" customHeight="1" x14ac:dyDescent="0.3">
      <c r="A163" s="506"/>
      <c r="B163" s="506"/>
      <c r="C163" s="506"/>
      <c r="D163" s="506"/>
      <c r="E163" s="506"/>
      <c r="F163" s="506"/>
      <c r="G163" s="506"/>
      <c r="H163" s="506"/>
      <c r="I163" s="506"/>
      <c r="J163" s="506"/>
    </row>
    <row r="164" spans="1:10" ht="15" customHeight="1" x14ac:dyDescent="0.3">
      <c r="A164" s="506"/>
      <c r="B164" s="506"/>
      <c r="C164" s="506"/>
      <c r="D164" s="506"/>
      <c r="E164" s="506"/>
      <c r="F164" s="506"/>
      <c r="G164" s="506"/>
      <c r="H164" s="506"/>
      <c r="I164" s="506"/>
      <c r="J164" s="506"/>
    </row>
    <row r="165" spans="1:10" ht="15" customHeight="1" x14ac:dyDescent="0.3">
      <c r="A165" s="506"/>
      <c r="B165" s="506"/>
      <c r="C165" s="506"/>
      <c r="D165" s="506"/>
      <c r="E165" s="506"/>
      <c r="F165" s="506"/>
      <c r="G165" s="506"/>
      <c r="H165" s="506"/>
      <c r="I165" s="506"/>
      <c r="J165" s="506"/>
    </row>
    <row r="166" spans="1:10" ht="15" customHeight="1" x14ac:dyDescent="0.3">
      <c r="A166" s="506"/>
      <c r="B166" s="506"/>
      <c r="C166" s="506"/>
      <c r="D166" s="506"/>
      <c r="E166" s="506"/>
      <c r="F166" s="506"/>
      <c r="G166" s="506"/>
      <c r="H166" s="506"/>
      <c r="I166" s="506"/>
      <c r="J166" s="506"/>
    </row>
    <row r="167" spans="1:10" ht="15" customHeight="1" x14ac:dyDescent="0.3">
      <c r="A167" s="506"/>
      <c r="B167" s="506"/>
      <c r="C167" s="506"/>
      <c r="D167" s="506"/>
      <c r="E167" s="506"/>
      <c r="F167" s="506"/>
      <c r="G167" s="506"/>
      <c r="H167" s="506"/>
      <c r="I167" s="506"/>
      <c r="J167" s="506"/>
    </row>
    <row r="168" spans="1:10" ht="15" customHeight="1" x14ac:dyDescent="0.3">
      <c r="A168" s="506"/>
      <c r="B168" s="506"/>
      <c r="C168" s="506"/>
      <c r="D168" s="506"/>
      <c r="E168" s="506"/>
      <c r="F168" s="506"/>
      <c r="G168" s="506"/>
      <c r="H168" s="506"/>
      <c r="I168" s="506"/>
      <c r="J168" s="506"/>
    </row>
    <row r="169" spans="1:10" ht="15" customHeight="1" x14ac:dyDescent="0.3">
      <c r="A169" s="506"/>
      <c r="B169" s="506"/>
      <c r="C169" s="506"/>
      <c r="D169" s="506"/>
      <c r="E169" s="506"/>
      <c r="F169" s="506"/>
      <c r="G169" s="506"/>
      <c r="H169" s="506"/>
      <c r="I169" s="506"/>
      <c r="J169" s="506"/>
    </row>
    <row r="170" spans="1:10" ht="15" customHeight="1" x14ac:dyDescent="0.3">
      <c r="A170" s="506"/>
      <c r="B170" s="506"/>
      <c r="C170" s="506"/>
      <c r="D170" s="506"/>
      <c r="E170" s="506"/>
      <c r="F170" s="506"/>
      <c r="G170" s="506"/>
      <c r="H170" s="506"/>
      <c r="I170" s="506"/>
      <c r="J170" s="506"/>
    </row>
    <row r="171" spans="1:10" ht="15" customHeight="1" x14ac:dyDescent="0.3">
      <c r="A171" s="491"/>
      <c r="B171" s="492"/>
      <c r="C171" s="492"/>
      <c r="D171" s="492"/>
      <c r="E171" s="492"/>
      <c r="F171" s="492"/>
      <c r="G171" s="492"/>
      <c r="H171" s="492"/>
      <c r="I171" s="492"/>
      <c r="J171" s="493"/>
    </row>
    <row r="172" spans="1:10" ht="15" customHeight="1" x14ac:dyDescent="0.3">
      <c r="A172" s="479" t="s">
        <v>241</v>
      </c>
      <c r="B172" s="480"/>
      <c r="C172" s="480"/>
      <c r="D172" s="480"/>
      <c r="E172" s="480"/>
      <c r="F172" s="480"/>
      <c r="G172" s="480"/>
      <c r="H172" s="480"/>
      <c r="I172" s="480"/>
      <c r="J172" s="481"/>
    </row>
    <row r="173" spans="1:10" ht="15" customHeight="1" x14ac:dyDescent="0.3">
      <c r="A173" s="482" t="s">
        <v>219</v>
      </c>
      <c r="B173" s="483"/>
      <c r="C173" s="483"/>
      <c r="D173" s="483"/>
      <c r="E173" s="483"/>
      <c r="F173" s="483"/>
      <c r="G173" s="483"/>
      <c r="H173" s="483"/>
      <c r="I173" s="483"/>
      <c r="J173" s="484"/>
    </row>
    <row r="174" spans="1:10" ht="15" customHeight="1" x14ac:dyDescent="0.3">
      <c r="A174" s="485"/>
      <c r="B174" s="486"/>
      <c r="C174" s="486"/>
      <c r="D174" s="486"/>
      <c r="E174" s="486"/>
      <c r="F174" s="486"/>
      <c r="G174" s="486"/>
      <c r="H174" s="486"/>
      <c r="I174" s="486"/>
      <c r="J174" s="487"/>
    </row>
    <row r="175" spans="1:10" ht="15" customHeight="1" x14ac:dyDescent="0.3">
      <c r="A175" s="485"/>
      <c r="B175" s="486"/>
      <c r="C175" s="486"/>
      <c r="D175" s="486"/>
      <c r="E175" s="486"/>
      <c r="F175" s="486"/>
      <c r="G175" s="486"/>
      <c r="H175" s="486"/>
      <c r="I175" s="486"/>
      <c r="J175" s="487"/>
    </row>
    <row r="176" spans="1:10" ht="15" customHeight="1" x14ac:dyDescent="0.3">
      <c r="A176" s="485"/>
      <c r="B176" s="486"/>
      <c r="C176" s="486"/>
      <c r="D176" s="486"/>
      <c r="E176" s="486"/>
      <c r="F176" s="486"/>
      <c r="G176" s="486"/>
      <c r="H176" s="486"/>
      <c r="I176" s="486"/>
      <c r="J176" s="487"/>
    </row>
    <row r="177" spans="1:10" ht="15" customHeight="1" x14ac:dyDescent="0.3">
      <c r="A177" s="488"/>
      <c r="B177" s="489"/>
      <c r="C177" s="489"/>
      <c r="D177" s="489"/>
      <c r="E177" s="489"/>
      <c r="F177" s="489"/>
      <c r="G177" s="489"/>
      <c r="H177" s="489"/>
      <c r="I177" s="489"/>
      <c r="J177" s="490"/>
    </row>
    <row r="178" spans="1:10" ht="15" customHeight="1" x14ac:dyDescent="0.3">
      <c r="A178" s="506" t="s">
        <v>248</v>
      </c>
      <c r="B178" s="506"/>
      <c r="C178" s="506"/>
      <c r="D178" s="506"/>
      <c r="E178" s="506"/>
      <c r="F178" s="506"/>
      <c r="G178" s="506"/>
      <c r="H178" s="506"/>
      <c r="I178" s="506"/>
      <c r="J178" s="506"/>
    </row>
    <row r="179" spans="1:10" ht="15" customHeight="1" x14ac:dyDescent="0.3">
      <c r="A179" s="506"/>
      <c r="B179" s="506"/>
      <c r="C179" s="506"/>
      <c r="D179" s="506"/>
      <c r="E179" s="506"/>
      <c r="F179" s="506"/>
      <c r="G179" s="506"/>
      <c r="H179" s="506"/>
      <c r="I179" s="506"/>
      <c r="J179" s="506"/>
    </row>
    <row r="180" spans="1:10" ht="15" customHeight="1" x14ac:dyDescent="0.3">
      <c r="A180" s="506"/>
      <c r="B180" s="506"/>
      <c r="C180" s="506"/>
      <c r="D180" s="506"/>
      <c r="E180" s="506"/>
      <c r="F180" s="506"/>
      <c r="G180" s="506"/>
      <c r="H180" s="506"/>
      <c r="I180" s="506"/>
      <c r="J180" s="506"/>
    </row>
    <row r="181" spans="1:10" ht="15" customHeight="1" x14ac:dyDescent="0.3">
      <c r="A181" s="506"/>
      <c r="B181" s="506"/>
      <c r="C181" s="506"/>
      <c r="D181" s="506"/>
      <c r="E181" s="506"/>
      <c r="F181" s="506"/>
      <c r="G181" s="506"/>
      <c r="H181" s="506"/>
      <c r="I181" s="506"/>
      <c r="J181" s="506"/>
    </row>
    <row r="182" spans="1:10" ht="15" customHeight="1" x14ac:dyDescent="0.3">
      <c r="A182" s="506"/>
      <c r="B182" s="506"/>
      <c r="C182" s="506"/>
      <c r="D182" s="506"/>
      <c r="E182" s="506"/>
      <c r="F182" s="506"/>
      <c r="G182" s="506"/>
      <c r="H182" s="506"/>
      <c r="I182" s="506"/>
      <c r="J182" s="506"/>
    </row>
    <row r="183" spans="1:10" ht="15" customHeight="1" x14ac:dyDescent="0.3">
      <c r="A183" s="506"/>
      <c r="B183" s="506"/>
      <c r="C183" s="506"/>
      <c r="D183" s="506"/>
      <c r="E183" s="506"/>
      <c r="F183" s="506"/>
      <c r="G183" s="506"/>
      <c r="H183" s="506"/>
      <c r="I183" s="506"/>
      <c r="J183" s="506"/>
    </row>
    <row r="184" spans="1:10" ht="15" customHeight="1" x14ac:dyDescent="0.3">
      <c r="A184" s="506"/>
      <c r="B184" s="506"/>
      <c r="C184" s="506"/>
      <c r="D184" s="506"/>
      <c r="E184" s="506"/>
      <c r="F184" s="506"/>
      <c r="G184" s="506"/>
      <c r="H184" s="506"/>
      <c r="I184" s="506"/>
      <c r="J184" s="506"/>
    </row>
    <row r="185" spans="1:10" ht="15" customHeight="1" x14ac:dyDescent="0.3">
      <c r="A185" s="506"/>
      <c r="B185" s="506"/>
      <c r="C185" s="506"/>
      <c r="D185" s="506"/>
      <c r="E185" s="506"/>
      <c r="F185" s="506"/>
      <c r="G185" s="506"/>
      <c r="H185" s="506"/>
      <c r="I185" s="506"/>
      <c r="J185" s="506"/>
    </row>
    <row r="186" spans="1:10" ht="15" customHeight="1" x14ac:dyDescent="0.3">
      <c r="A186" s="506"/>
      <c r="B186" s="506"/>
      <c r="C186" s="506"/>
      <c r="D186" s="506"/>
      <c r="E186" s="506"/>
      <c r="F186" s="506"/>
      <c r="G186" s="506"/>
      <c r="H186" s="506"/>
      <c r="I186" s="506"/>
      <c r="J186" s="506"/>
    </row>
    <row r="187" spans="1:10" ht="15" customHeight="1" x14ac:dyDescent="0.3">
      <c r="A187" s="506"/>
      <c r="B187" s="506"/>
      <c r="C187" s="506"/>
      <c r="D187" s="506"/>
      <c r="E187" s="506"/>
      <c r="F187" s="506"/>
      <c r="G187" s="506"/>
      <c r="H187" s="506"/>
      <c r="I187" s="506"/>
      <c r="J187" s="506"/>
    </row>
    <row r="188" spans="1:10" ht="15" customHeight="1" x14ac:dyDescent="0.3">
      <c r="A188" s="506"/>
      <c r="B188" s="506"/>
      <c r="C188" s="506"/>
      <c r="D188" s="506"/>
      <c r="E188" s="506"/>
      <c r="F188" s="506"/>
      <c r="G188" s="506"/>
      <c r="H188" s="506"/>
      <c r="I188" s="506"/>
      <c r="J188" s="506"/>
    </row>
    <row r="189" spans="1:10" ht="15" customHeight="1" x14ac:dyDescent="0.3">
      <c r="A189" s="506"/>
      <c r="B189" s="506"/>
      <c r="C189" s="506"/>
      <c r="D189" s="506"/>
      <c r="E189" s="506"/>
      <c r="F189" s="506"/>
      <c r="G189" s="506"/>
      <c r="H189" s="506"/>
      <c r="I189" s="506"/>
      <c r="J189" s="506"/>
    </row>
    <row r="190" spans="1:10" ht="15" customHeight="1" x14ac:dyDescent="0.3">
      <c r="A190" s="506"/>
      <c r="B190" s="506"/>
      <c r="C190" s="506"/>
      <c r="D190" s="506"/>
      <c r="E190" s="506"/>
      <c r="F190" s="506"/>
      <c r="G190" s="506"/>
      <c r="H190" s="506"/>
      <c r="I190" s="506"/>
      <c r="J190" s="506"/>
    </row>
    <row r="191" spans="1:10" ht="15" customHeight="1" x14ac:dyDescent="0.3">
      <c r="A191" s="506"/>
      <c r="B191" s="506"/>
      <c r="C191" s="506"/>
      <c r="D191" s="506"/>
      <c r="E191" s="506"/>
      <c r="F191" s="506"/>
      <c r="G191" s="506"/>
      <c r="H191" s="506"/>
      <c r="I191" s="506"/>
      <c r="J191" s="506"/>
    </row>
    <row r="192" spans="1:10" ht="15" customHeight="1" x14ac:dyDescent="0.3">
      <c r="A192" s="506"/>
      <c r="B192" s="506"/>
      <c r="C192" s="506"/>
      <c r="D192" s="506"/>
      <c r="E192" s="506"/>
      <c r="F192" s="506"/>
      <c r="G192" s="506"/>
      <c r="H192" s="506"/>
      <c r="I192" s="506"/>
      <c r="J192" s="506"/>
    </row>
    <row r="193" spans="1:10" ht="15" customHeight="1" x14ac:dyDescent="0.3">
      <c r="A193" s="506"/>
      <c r="B193" s="506"/>
      <c r="C193" s="506"/>
      <c r="D193" s="506"/>
      <c r="E193" s="506"/>
      <c r="F193" s="506"/>
      <c r="G193" s="506"/>
      <c r="H193" s="506"/>
      <c r="I193" s="506"/>
      <c r="J193" s="506"/>
    </row>
    <row r="194" spans="1:10" ht="15" customHeight="1" x14ac:dyDescent="0.3">
      <c r="A194" s="506"/>
      <c r="B194" s="506"/>
      <c r="C194" s="506"/>
      <c r="D194" s="506"/>
      <c r="E194" s="506"/>
      <c r="F194" s="506"/>
      <c r="G194" s="506"/>
      <c r="H194" s="506"/>
      <c r="I194" s="506"/>
      <c r="J194" s="506"/>
    </row>
    <row r="195" spans="1:10" ht="15" customHeight="1" x14ac:dyDescent="0.3">
      <c r="A195" s="506"/>
      <c r="B195" s="506"/>
      <c r="C195" s="506"/>
      <c r="D195" s="506"/>
      <c r="E195" s="506"/>
      <c r="F195" s="506"/>
      <c r="G195" s="506"/>
      <c r="H195" s="506"/>
      <c r="I195" s="506"/>
      <c r="J195" s="506"/>
    </row>
    <row r="196" spans="1:10" ht="15" customHeight="1" x14ac:dyDescent="0.3">
      <c r="A196" s="506"/>
      <c r="B196" s="506"/>
      <c r="C196" s="506"/>
      <c r="D196" s="506"/>
      <c r="E196" s="506"/>
      <c r="F196" s="506"/>
      <c r="G196" s="506"/>
      <c r="H196" s="506"/>
      <c r="I196" s="506"/>
      <c r="J196" s="506"/>
    </row>
    <row r="197" spans="1:10" ht="15" customHeight="1" x14ac:dyDescent="0.3">
      <c r="A197" s="506"/>
      <c r="B197" s="506"/>
      <c r="C197" s="506"/>
      <c r="D197" s="506"/>
      <c r="E197" s="506"/>
      <c r="F197" s="506"/>
      <c r="G197" s="506"/>
      <c r="H197" s="506"/>
      <c r="I197" s="506"/>
      <c r="J197" s="506"/>
    </row>
    <row r="198" spans="1:10" ht="15" customHeight="1" x14ac:dyDescent="0.3">
      <c r="A198" s="506"/>
      <c r="B198" s="506"/>
      <c r="C198" s="506"/>
      <c r="D198" s="506"/>
      <c r="E198" s="506"/>
      <c r="F198" s="506"/>
      <c r="G198" s="506"/>
      <c r="H198" s="506"/>
      <c r="I198" s="506"/>
      <c r="J198" s="506"/>
    </row>
    <row r="199" spans="1:10" ht="15" customHeight="1" x14ac:dyDescent="0.3">
      <c r="A199" s="506"/>
      <c r="B199" s="506"/>
      <c r="C199" s="506"/>
      <c r="D199" s="506"/>
      <c r="E199" s="506"/>
      <c r="F199" s="506"/>
      <c r="G199" s="506"/>
      <c r="H199" s="506"/>
      <c r="I199" s="506"/>
      <c r="J199" s="506"/>
    </row>
  </sheetData>
  <customSheetViews>
    <customSheetView guid="{88F0142F-8040-40EE-BB31-7FBDC567046B}" fitToPage="1" state="hidden">
      <selection activeCell="A178" sqref="A178:J199"/>
      <rowBreaks count="1" manualBreakCount="1">
        <brk id="65" max="16383" man="1"/>
      </rowBreaks>
      <pageMargins left="0.75" right="0.75" top="1" bottom="1" header="0.5" footer="0.5"/>
      <headerFooter alignWithMargins="0">
        <oddHeader>&amp;LTab &amp;A: Page &amp;P of &amp;N</oddHeader>
      </headerFooter>
    </customSheetView>
    <customSheetView guid="{FEFC15B1-F17C-4CB7-A213-355BB844919A}" fitToPage="1" state="hidden">
      <selection activeCell="A178" sqref="A178:J199"/>
      <rowBreaks count="1" manualBreakCount="1">
        <brk id="65" max="16383" man="1"/>
      </rowBreaks>
      <pageMargins left="0.75" right="0.75" top="1" bottom="1" header="0.5" footer="0.5"/>
      <headerFooter alignWithMargins="0">
        <oddHeader>&amp;LTab &amp;A: Page &amp;P of &amp;N</oddHeader>
      </headerFooter>
    </customSheetView>
  </customSheetViews>
  <mergeCells count="31">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s>
  <phoneticPr fontId="31"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04CD"/>
    <pageSetUpPr fitToPage="1"/>
  </sheetPr>
  <dimension ref="A1:L55"/>
  <sheetViews>
    <sheetView zoomScale="85" zoomScaleNormal="85" zoomScalePageLayoutView="85" workbookViewId="0">
      <selection activeCell="L15" sqref="L15"/>
    </sheetView>
  </sheetViews>
  <sheetFormatPr defaultColWidth="8.88671875" defaultRowHeight="13.8" x14ac:dyDescent="0.3"/>
  <cols>
    <col min="1" max="12" width="15.6640625" style="3" customWidth="1"/>
    <col min="13" max="16384" width="8.88671875" style="3"/>
  </cols>
  <sheetData>
    <row r="1" spans="1:12" ht="15" customHeight="1" thickTop="1" x14ac:dyDescent="0.3">
      <c r="A1" s="526" t="s">
        <v>153</v>
      </c>
      <c r="B1" s="527"/>
      <c r="C1" s="527"/>
      <c r="D1" s="527"/>
      <c r="E1" s="527"/>
      <c r="F1" s="527"/>
      <c r="G1" s="527"/>
      <c r="H1" s="527"/>
      <c r="I1" s="527"/>
      <c r="J1" s="527"/>
      <c r="K1" s="527"/>
      <c r="L1" s="528"/>
    </row>
    <row r="2" spans="1:12" ht="15" customHeight="1" thickBot="1" x14ac:dyDescent="0.35">
      <c r="A2" s="529"/>
      <c r="B2" s="530"/>
      <c r="C2" s="530"/>
      <c r="D2" s="530"/>
      <c r="E2" s="530"/>
      <c r="F2" s="530"/>
      <c r="G2" s="530"/>
      <c r="H2" s="530"/>
      <c r="I2" s="530"/>
      <c r="J2" s="530"/>
      <c r="K2" s="531"/>
      <c r="L2" s="532"/>
    </row>
    <row r="3" spans="1:12" s="65" customFormat="1" ht="13.5" customHeight="1" thickTop="1" x14ac:dyDescent="0.3">
      <c r="A3" s="533"/>
      <c r="B3" s="534"/>
      <c r="C3" s="534"/>
      <c r="D3" s="538" t="s">
        <v>0</v>
      </c>
      <c r="E3" s="539"/>
      <c r="F3" s="539"/>
      <c r="G3" s="539"/>
      <c r="H3" s="539"/>
      <c r="I3" s="539"/>
      <c r="J3" s="539"/>
      <c r="K3" s="518" t="e">
        <f>IF(J47=#REF!,"Your budget is now complete.","The total amount for which you have budgeted does not match the total.")</f>
        <v>#REF!</v>
      </c>
    </row>
    <row r="4" spans="1:12" s="65" customFormat="1" ht="12.75" customHeight="1" x14ac:dyDescent="0.3">
      <c r="A4" s="535"/>
      <c r="B4" s="536"/>
      <c r="C4" s="536"/>
      <c r="D4" s="540"/>
      <c r="E4" s="541"/>
      <c r="F4" s="541"/>
      <c r="G4" s="541"/>
      <c r="H4" s="541"/>
      <c r="I4" s="541"/>
      <c r="J4" s="541"/>
      <c r="K4" s="519"/>
    </row>
    <row r="5" spans="1:12" s="65" customFormat="1" ht="12.75" customHeight="1" x14ac:dyDescent="0.3">
      <c r="A5" s="535"/>
      <c r="B5" s="536"/>
      <c r="C5" s="536"/>
      <c r="D5" s="540"/>
      <c r="E5" s="541"/>
      <c r="F5" s="541"/>
      <c r="G5" s="541"/>
      <c r="H5" s="541"/>
      <c r="I5" s="541"/>
      <c r="J5" s="541"/>
      <c r="K5" s="519"/>
    </row>
    <row r="6" spans="1:12" s="65" customFormat="1" ht="13.5" customHeight="1" thickBot="1" x14ac:dyDescent="0.35">
      <c r="A6" s="535"/>
      <c r="B6" s="536"/>
      <c r="C6" s="536"/>
      <c r="D6" s="542"/>
      <c r="E6" s="543"/>
      <c r="F6" s="543"/>
      <c r="G6" s="543"/>
      <c r="H6" s="543"/>
      <c r="I6" s="543"/>
      <c r="J6" s="543"/>
      <c r="K6" s="519"/>
    </row>
    <row r="7" spans="1:12" s="65" customFormat="1" ht="12.75" customHeight="1" x14ac:dyDescent="0.3">
      <c r="A7" s="535"/>
      <c r="B7" s="536"/>
      <c r="C7" s="536"/>
      <c r="D7" s="521" t="s">
        <v>1</v>
      </c>
      <c r="E7" s="521" t="s">
        <v>2</v>
      </c>
      <c r="F7" s="521" t="s">
        <v>162</v>
      </c>
      <c r="G7" s="521" t="s">
        <v>163</v>
      </c>
      <c r="H7" s="521" t="s">
        <v>4</v>
      </c>
      <c r="I7" s="521" t="s">
        <v>164</v>
      </c>
      <c r="J7" s="551" t="s">
        <v>165</v>
      </c>
      <c r="K7" s="519"/>
    </row>
    <row r="8" spans="1:12" s="65" customFormat="1" ht="12.75" customHeight="1" x14ac:dyDescent="0.3">
      <c r="A8" s="535"/>
      <c r="B8" s="536"/>
      <c r="C8" s="536"/>
      <c r="D8" s="522"/>
      <c r="E8" s="522"/>
      <c r="F8" s="522"/>
      <c r="G8" s="522"/>
      <c r="H8" s="522"/>
      <c r="I8" s="522"/>
      <c r="J8" s="552"/>
      <c r="K8" s="519"/>
    </row>
    <row r="9" spans="1:12" s="65" customFormat="1" ht="12.75" customHeight="1" x14ac:dyDescent="0.3">
      <c r="A9" s="535"/>
      <c r="B9" s="536"/>
      <c r="C9" s="536"/>
      <c r="D9" s="522"/>
      <c r="E9" s="522"/>
      <c r="F9" s="522"/>
      <c r="G9" s="522"/>
      <c r="H9" s="522"/>
      <c r="I9" s="522"/>
      <c r="J9" s="553"/>
      <c r="K9" s="519"/>
    </row>
    <row r="10" spans="1:12" s="65" customFormat="1" ht="13.5" customHeight="1" thickBot="1" x14ac:dyDescent="0.35">
      <c r="A10" s="537"/>
      <c r="B10" s="536"/>
      <c r="C10" s="536"/>
      <c r="D10" s="522"/>
      <c r="E10" s="522"/>
      <c r="F10" s="522"/>
      <c r="G10" s="522"/>
      <c r="H10" s="522"/>
      <c r="I10" s="522"/>
      <c r="J10" s="554"/>
      <c r="K10" s="519"/>
    </row>
    <row r="11" spans="1:12" s="65" customFormat="1" ht="12.75" customHeight="1" x14ac:dyDescent="0.3">
      <c r="A11" s="544" t="s">
        <v>5</v>
      </c>
      <c r="B11" s="547" t="s">
        <v>26</v>
      </c>
      <c r="C11" s="548"/>
      <c r="D11" s="523" t="e">
        <f>SUMIF(#REF!,"Instruction",#REF!)</f>
        <v>#REF!</v>
      </c>
      <c r="E11" s="523" t="e">
        <f>SUMIF(#REF!,"Instruction",#REF!)</f>
        <v>#REF!</v>
      </c>
      <c r="F11" s="523" t="e">
        <f>SUMIF(#REF!,"Instruction",#REF!)</f>
        <v>#REF!</v>
      </c>
      <c r="G11" s="523" t="e">
        <f>SUMIF(#REF!,"Instruction",#REF!)</f>
        <v>#REF!</v>
      </c>
      <c r="H11" s="523" t="e">
        <f>SUMIF(#REF!,"Instruction",#REF!)</f>
        <v>#REF!</v>
      </c>
      <c r="I11" s="523" t="e">
        <f>SUMIF(#REF!,"Instruction",#REF!)</f>
        <v>#REF!</v>
      </c>
      <c r="J11" s="515" t="e">
        <f>SUM(D11:I11)</f>
        <v>#REF!</v>
      </c>
      <c r="K11" s="519"/>
    </row>
    <row r="12" spans="1:12" s="65" customFormat="1" ht="12.75" customHeight="1" x14ac:dyDescent="0.3">
      <c r="A12" s="545"/>
      <c r="B12" s="549"/>
      <c r="C12" s="550"/>
      <c r="D12" s="524"/>
      <c r="E12" s="524"/>
      <c r="F12" s="524"/>
      <c r="G12" s="524"/>
      <c r="H12" s="524"/>
      <c r="I12" s="524"/>
      <c r="J12" s="516"/>
      <c r="K12" s="519"/>
    </row>
    <row r="13" spans="1:12" s="65" customFormat="1" ht="12.75" customHeight="1" x14ac:dyDescent="0.3">
      <c r="A13" s="545"/>
      <c r="B13" s="549"/>
      <c r="C13" s="550"/>
      <c r="D13" s="524"/>
      <c r="E13" s="524"/>
      <c r="F13" s="524"/>
      <c r="G13" s="524"/>
      <c r="H13" s="524"/>
      <c r="I13" s="524"/>
      <c r="J13" s="516"/>
      <c r="K13" s="519"/>
    </row>
    <row r="14" spans="1:12" s="65" customFormat="1" ht="12.75" customHeight="1" x14ac:dyDescent="0.3">
      <c r="A14" s="545"/>
      <c r="B14" s="549"/>
      <c r="C14" s="550"/>
      <c r="D14" s="524"/>
      <c r="E14" s="524"/>
      <c r="F14" s="524"/>
      <c r="G14" s="524"/>
      <c r="H14" s="524"/>
      <c r="I14" s="524"/>
      <c r="J14" s="516"/>
      <c r="K14" s="519"/>
    </row>
    <row r="15" spans="1:12" s="65" customFormat="1" ht="12.75" customHeight="1" x14ac:dyDescent="0.3">
      <c r="A15" s="545"/>
      <c r="B15" s="549"/>
      <c r="C15" s="550"/>
      <c r="D15" s="524"/>
      <c r="E15" s="524"/>
      <c r="F15" s="524"/>
      <c r="G15" s="524"/>
      <c r="H15" s="524"/>
      <c r="I15" s="524"/>
      <c r="J15" s="516"/>
      <c r="K15" s="519"/>
    </row>
    <row r="16" spans="1:12" s="65" customFormat="1" ht="12.75" customHeight="1" thickBot="1" x14ac:dyDescent="0.35">
      <c r="A16" s="545"/>
      <c r="B16" s="549"/>
      <c r="C16" s="550"/>
      <c r="D16" s="525"/>
      <c r="E16" s="525"/>
      <c r="F16" s="525"/>
      <c r="G16" s="525"/>
      <c r="H16" s="525"/>
      <c r="I16" s="525"/>
      <c r="J16" s="517"/>
      <c r="K16" s="519"/>
    </row>
    <row r="17" spans="1:11" s="65" customFormat="1" ht="12.75" customHeight="1" x14ac:dyDescent="0.3">
      <c r="A17" s="545"/>
      <c r="B17" s="547" t="s">
        <v>27</v>
      </c>
      <c r="C17" s="548"/>
      <c r="D17" s="523" t="e">
        <f>SUMIF(#REF!,"Support Services",#REF!)</f>
        <v>#REF!</v>
      </c>
      <c r="E17" s="523" t="e">
        <f>SUMIF(#REF!,"Support Services",#REF!)</f>
        <v>#REF!</v>
      </c>
      <c r="F17" s="523" t="e">
        <f>SUMIF(#REF!,"Support Services",#REF!)</f>
        <v>#REF!</v>
      </c>
      <c r="G17" s="523" t="e">
        <f>SUMIF(#REF!,"Support Services",#REF!)</f>
        <v>#REF!</v>
      </c>
      <c r="H17" s="523" t="e">
        <f>SUMIF(#REF!,"Support Services",#REF!)</f>
        <v>#REF!</v>
      </c>
      <c r="I17" s="523" t="e">
        <f>SUMIF(#REF!,"Support Services",#REF!)</f>
        <v>#REF!</v>
      </c>
      <c r="J17" s="515" t="e">
        <f>SUM(D17:I17)</f>
        <v>#REF!</v>
      </c>
      <c r="K17" s="519"/>
    </row>
    <row r="18" spans="1:11" s="65" customFormat="1" ht="12.75" customHeight="1" x14ac:dyDescent="0.3">
      <c r="A18" s="545"/>
      <c r="B18" s="549"/>
      <c r="C18" s="550"/>
      <c r="D18" s="524"/>
      <c r="E18" s="524"/>
      <c r="F18" s="524"/>
      <c r="G18" s="524"/>
      <c r="H18" s="524"/>
      <c r="I18" s="524"/>
      <c r="J18" s="516"/>
      <c r="K18" s="519"/>
    </row>
    <row r="19" spans="1:11" s="65" customFormat="1" ht="12.75" customHeight="1" x14ac:dyDescent="0.3">
      <c r="A19" s="545"/>
      <c r="B19" s="549"/>
      <c r="C19" s="550"/>
      <c r="D19" s="524"/>
      <c r="E19" s="524"/>
      <c r="F19" s="524"/>
      <c r="G19" s="524"/>
      <c r="H19" s="524"/>
      <c r="I19" s="524"/>
      <c r="J19" s="516"/>
      <c r="K19" s="519"/>
    </row>
    <row r="20" spans="1:11" s="65" customFormat="1" ht="12.75" customHeight="1" x14ac:dyDescent="0.3">
      <c r="A20" s="545"/>
      <c r="B20" s="549"/>
      <c r="C20" s="550"/>
      <c r="D20" s="524"/>
      <c r="E20" s="524"/>
      <c r="F20" s="524"/>
      <c r="G20" s="524"/>
      <c r="H20" s="524"/>
      <c r="I20" s="524"/>
      <c r="J20" s="516"/>
      <c r="K20" s="519"/>
    </row>
    <row r="21" spans="1:11" s="65" customFormat="1" ht="12.75" customHeight="1" x14ac:dyDescent="0.3">
      <c r="A21" s="545"/>
      <c r="B21" s="549"/>
      <c r="C21" s="550"/>
      <c r="D21" s="524"/>
      <c r="E21" s="524"/>
      <c r="F21" s="524"/>
      <c r="G21" s="524"/>
      <c r="H21" s="524"/>
      <c r="I21" s="524"/>
      <c r="J21" s="516"/>
      <c r="K21" s="519"/>
    </row>
    <row r="22" spans="1:11" s="65" customFormat="1" ht="12.75" customHeight="1" thickBot="1" x14ac:dyDescent="0.35">
      <c r="A22" s="545"/>
      <c r="B22" s="549"/>
      <c r="C22" s="550"/>
      <c r="D22" s="525"/>
      <c r="E22" s="525"/>
      <c r="F22" s="525"/>
      <c r="G22" s="525"/>
      <c r="H22" s="525"/>
      <c r="I22" s="525"/>
      <c r="J22" s="517"/>
      <c r="K22" s="519"/>
    </row>
    <row r="23" spans="1:11" s="65" customFormat="1" ht="12.75" customHeight="1" x14ac:dyDescent="0.3">
      <c r="A23" s="545"/>
      <c r="B23" s="547" t="s">
        <v>88</v>
      </c>
      <c r="C23" s="548"/>
      <c r="D23" s="523" t="e">
        <f>SUMIF(#REF!,"Administration",#REF!)</f>
        <v>#REF!</v>
      </c>
      <c r="E23" s="523" t="e">
        <f>SUMIF(#REF!,"Administration",#REF!)</f>
        <v>#REF!</v>
      </c>
      <c r="F23" s="523" t="e">
        <f>SUMIF(#REF!,"Administration",#REF!)</f>
        <v>#REF!</v>
      </c>
      <c r="G23" s="523" t="e">
        <f>SUMIF(#REF!,"Administration",#REF!)</f>
        <v>#REF!</v>
      </c>
      <c r="H23" s="523" t="e">
        <f>SUMIF(#REF!,"Administration",#REF!)</f>
        <v>#REF!</v>
      </c>
      <c r="I23" s="523" t="e">
        <f>SUMIF(#REF!,"Administration",#REF!)</f>
        <v>#REF!</v>
      </c>
      <c r="J23" s="515" t="e">
        <f>SUM(D23:I23)</f>
        <v>#REF!</v>
      </c>
      <c r="K23" s="519"/>
    </row>
    <row r="24" spans="1:11" s="65" customFormat="1" ht="12.75" customHeight="1" x14ac:dyDescent="0.3">
      <c r="A24" s="545"/>
      <c r="B24" s="549"/>
      <c r="C24" s="550"/>
      <c r="D24" s="524"/>
      <c r="E24" s="524"/>
      <c r="F24" s="524"/>
      <c r="G24" s="524"/>
      <c r="H24" s="524"/>
      <c r="I24" s="524"/>
      <c r="J24" s="516"/>
      <c r="K24" s="519"/>
    </row>
    <row r="25" spans="1:11" s="65" customFormat="1" ht="12.75" customHeight="1" x14ac:dyDescent="0.3">
      <c r="A25" s="545"/>
      <c r="B25" s="549"/>
      <c r="C25" s="550"/>
      <c r="D25" s="524"/>
      <c r="E25" s="524"/>
      <c r="F25" s="524"/>
      <c r="G25" s="524"/>
      <c r="H25" s="524"/>
      <c r="I25" s="524"/>
      <c r="J25" s="516"/>
      <c r="K25" s="519"/>
    </row>
    <row r="26" spans="1:11" s="65" customFormat="1" ht="12.75" customHeight="1" x14ac:dyDescent="0.3">
      <c r="A26" s="545"/>
      <c r="B26" s="549"/>
      <c r="C26" s="550"/>
      <c r="D26" s="524"/>
      <c r="E26" s="524"/>
      <c r="F26" s="524"/>
      <c r="G26" s="524"/>
      <c r="H26" s="524"/>
      <c r="I26" s="524"/>
      <c r="J26" s="516"/>
      <c r="K26" s="519"/>
    </row>
    <row r="27" spans="1:11" s="65" customFormat="1" ht="12.75" customHeight="1" x14ac:dyDescent="0.3">
      <c r="A27" s="545"/>
      <c r="B27" s="549"/>
      <c r="C27" s="550"/>
      <c r="D27" s="524"/>
      <c r="E27" s="524"/>
      <c r="F27" s="524"/>
      <c r="G27" s="524"/>
      <c r="H27" s="524"/>
      <c r="I27" s="524"/>
      <c r="J27" s="516"/>
      <c r="K27" s="519"/>
    </row>
    <row r="28" spans="1:11" s="65" customFormat="1" ht="12.75" customHeight="1" thickBot="1" x14ac:dyDescent="0.35">
      <c r="A28" s="545"/>
      <c r="B28" s="549"/>
      <c r="C28" s="550"/>
      <c r="D28" s="525"/>
      <c r="E28" s="525"/>
      <c r="F28" s="525"/>
      <c r="G28" s="525"/>
      <c r="H28" s="525"/>
      <c r="I28" s="525"/>
      <c r="J28" s="517"/>
      <c r="K28" s="519"/>
    </row>
    <row r="29" spans="1:11" s="65" customFormat="1" ht="12.75" customHeight="1" x14ac:dyDescent="0.3">
      <c r="A29" s="545"/>
      <c r="B29" s="547" t="s">
        <v>28</v>
      </c>
      <c r="C29" s="548"/>
      <c r="D29" s="523" t="e">
        <f>SUMIF(#REF!,"Operations",#REF!)</f>
        <v>#REF!</v>
      </c>
      <c r="E29" s="523" t="e">
        <f>SUMIF(#REF!,"Operations",#REF!)</f>
        <v>#REF!</v>
      </c>
      <c r="F29" s="523" t="e">
        <f>SUMIF(#REF!,"Operations",#REF!)</f>
        <v>#REF!</v>
      </c>
      <c r="G29" s="523" t="e">
        <f>SUMIF(#REF!,"Operations",#REF!)</f>
        <v>#REF!</v>
      </c>
      <c r="H29" s="523" t="e">
        <f>SUMIF(#REF!,"Operations",#REF!)</f>
        <v>#REF!</v>
      </c>
      <c r="I29" s="523" t="e">
        <f>SUMIF(#REF!,"Operations",#REF!)</f>
        <v>#REF!</v>
      </c>
      <c r="J29" s="515" t="e">
        <f>SUM(D29:I29)</f>
        <v>#REF!</v>
      </c>
      <c r="K29" s="519"/>
    </row>
    <row r="30" spans="1:11" s="65" customFormat="1" x14ac:dyDescent="0.3">
      <c r="A30" s="545"/>
      <c r="B30" s="549"/>
      <c r="C30" s="550"/>
      <c r="D30" s="524"/>
      <c r="E30" s="524"/>
      <c r="F30" s="524"/>
      <c r="G30" s="524"/>
      <c r="H30" s="524"/>
      <c r="I30" s="524"/>
      <c r="J30" s="516"/>
      <c r="K30" s="519"/>
    </row>
    <row r="31" spans="1:11" s="65" customFormat="1" x14ac:dyDescent="0.3">
      <c r="A31" s="545"/>
      <c r="B31" s="549"/>
      <c r="C31" s="550"/>
      <c r="D31" s="524"/>
      <c r="E31" s="524"/>
      <c r="F31" s="524"/>
      <c r="G31" s="524"/>
      <c r="H31" s="524"/>
      <c r="I31" s="524"/>
      <c r="J31" s="516"/>
      <c r="K31" s="519"/>
    </row>
    <row r="32" spans="1:11" s="65" customFormat="1" x14ac:dyDescent="0.3">
      <c r="A32" s="545"/>
      <c r="B32" s="549"/>
      <c r="C32" s="550"/>
      <c r="D32" s="524"/>
      <c r="E32" s="524"/>
      <c r="F32" s="524"/>
      <c r="G32" s="524"/>
      <c r="H32" s="524"/>
      <c r="I32" s="524"/>
      <c r="J32" s="516"/>
      <c r="K32" s="519"/>
    </row>
    <row r="33" spans="1:11" s="65" customFormat="1" x14ac:dyDescent="0.3">
      <c r="A33" s="545"/>
      <c r="B33" s="549"/>
      <c r="C33" s="550"/>
      <c r="D33" s="524"/>
      <c r="E33" s="524"/>
      <c r="F33" s="524"/>
      <c r="G33" s="524"/>
      <c r="H33" s="524"/>
      <c r="I33" s="524"/>
      <c r="J33" s="516"/>
      <c r="K33" s="519"/>
    </row>
    <row r="34" spans="1:11" s="65" customFormat="1" ht="14.4" thickBot="1" x14ac:dyDescent="0.35">
      <c r="A34" s="545"/>
      <c r="B34" s="549"/>
      <c r="C34" s="550"/>
      <c r="D34" s="525"/>
      <c r="E34" s="525"/>
      <c r="F34" s="525"/>
      <c r="G34" s="525"/>
      <c r="H34" s="525"/>
      <c r="I34" s="525"/>
      <c r="J34" s="517"/>
      <c r="K34" s="519"/>
    </row>
    <row r="35" spans="1:11" s="65" customFormat="1" ht="12.75" customHeight="1" x14ac:dyDescent="0.3">
      <c r="A35" s="545"/>
      <c r="B35" s="547" t="s">
        <v>166</v>
      </c>
      <c r="C35" s="548"/>
      <c r="D35" s="523" t="e">
        <f>SUMIF(#REF!,"Transportation",#REF!)</f>
        <v>#REF!</v>
      </c>
      <c r="E35" s="523" t="e">
        <f>SUMIF(#REF!,"Operations",#REF!)</f>
        <v>#REF!</v>
      </c>
      <c r="F35" s="523" t="e">
        <f>SUMIF(#REF!,"Transportation",#REF!)</f>
        <v>#REF!</v>
      </c>
      <c r="G35" s="523" t="e">
        <f>SUMIF(#REF!,"Transportation",#REF!)</f>
        <v>#REF!</v>
      </c>
      <c r="H35" s="523" t="e">
        <f>SUMIF(#REF!,"Transportation",#REF!)</f>
        <v>#REF!</v>
      </c>
      <c r="I35" s="523" t="e">
        <f>SUMIF(#REF!,"Transportation",#REF!)</f>
        <v>#REF!</v>
      </c>
      <c r="J35" s="515" t="e">
        <f>SUM(D35:I35)</f>
        <v>#REF!</v>
      </c>
      <c r="K35" s="519"/>
    </row>
    <row r="36" spans="1:11" s="65" customFormat="1" x14ac:dyDescent="0.3">
      <c r="A36" s="545"/>
      <c r="B36" s="549"/>
      <c r="C36" s="550"/>
      <c r="D36" s="524"/>
      <c r="E36" s="524"/>
      <c r="F36" s="524"/>
      <c r="G36" s="524"/>
      <c r="H36" s="524"/>
      <c r="I36" s="524"/>
      <c r="J36" s="516"/>
      <c r="K36" s="519"/>
    </row>
    <row r="37" spans="1:11" s="65" customFormat="1" x14ac:dyDescent="0.3">
      <c r="A37" s="545"/>
      <c r="B37" s="549"/>
      <c r="C37" s="550"/>
      <c r="D37" s="524"/>
      <c r="E37" s="524"/>
      <c r="F37" s="524"/>
      <c r="G37" s="524"/>
      <c r="H37" s="524"/>
      <c r="I37" s="524"/>
      <c r="J37" s="516"/>
      <c r="K37" s="519"/>
    </row>
    <row r="38" spans="1:11" s="65" customFormat="1" x14ac:dyDescent="0.3">
      <c r="A38" s="545"/>
      <c r="B38" s="549"/>
      <c r="C38" s="550"/>
      <c r="D38" s="524"/>
      <c r="E38" s="524"/>
      <c r="F38" s="524"/>
      <c r="G38" s="524"/>
      <c r="H38" s="524"/>
      <c r="I38" s="524"/>
      <c r="J38" s="516"/>
      <c r="K38" s="519"/>
    </row>
    <row r="39" spans="1:11" s="65" customFormat="1" x14ac:dyDescent="0.3">
      <c r="A39" s="545"/>
      <c r="B39" s="549"/>
      <c r="C39" s="550"/>
      <c r="D39" s="524"/>
      <c r="E39" s="524"/>
      <c r="F39" s="524"/>
      <c r="G39" s="524"/>
      <c r="H39" s="524"/>
      <c r="I39" s="524"/>
      <c r="J39" s="516"/>
      <c r="K39" s="519"/>
    </row>
    <row r="40" spans="1:11" s="65" customFormat="1" ht="14.4" thickBot="1" x14ac:dyDescent="0.35">
      <c r="A40" s="545"/>
      <c r="B40" s="549"/>
      <c r="C40" s="550"/>
      <c r="D40" s="525"/>
      <c r="E40" s="525"/>
      <c r="F40" s="525"/>
      <c r="G40" s="525"/>
      <c r="H40" s="525"/>
      <c r="I40" s="525"/>
      <c r="J40" s="517"/>
      <c r="K40" s="519"/>
    </row>
    <row r="41" spans="1:11" s="65" customFormat="1" ht="12.75" customHeight="1" x14ac:dyDescent="0.3">
      <c r="A41" s="545"/>
      <c r="B41" s="547" t="s">
        <v>46</v>
      </c>
      <c r="C41" s="548"/>
      <c r="D41" s="523" t="e">
        <f>SUMIF(#REF!,"Other",#REF!)</f>
        <v>#REF!</v>
      </c>
      <c r="E41" s="523" t="e">
        <f>SUMIF(#REF!,"Other",#REF!)</f>
        <v>#REF!</v>
      </c>
      <c r="F41" s="523" t="e">
        <f>SUMIF(#REF!,"Other",#REF!)</f>
        <v>#REF!</v>
      </c>
      <c r="G41" s="523" t="e">
        <f>SUMIF(#REF!,"Other",#REF!)</f>
        <v>#REF!</v>
      </c>
      <c r="H41" s="523" t="e">
        <f>SUMIF(#REF!,"Other",#REF!)</f>
        <v>#REF!</v>
      </c>
      <c r="I41" s="523" t="e">
        <f>SUMIF(#REF!,"Other",#REF!)</f>
        <v>#REF!</v>
      </c>
      <c r="J41" s="515" t="e">
        <f>SUM(D41:I41)</f>
        <v>#REF!</v>
      </c>
      <c r="K41" s="519"/>
    </row>
    <row r="42" spans="1:11" s="65" customFormat="1" ht="12.75" customHeight="1" x14ac:dyDescent="0.3">
      <c r="A42" s="545"/>
      <c r="B42" s="549"/>
      <c r="C42" s="550"/>
      <c r="D42" s="524"/>
      <c r="E42" s="524"/>
      <c r="F42" s="524"/>
      <c r="G42" s="524"/>
      <c r="H42" s="524"/>
      <c r="I42" s="524"/>
      <c r="J42" s="516"/>
      <c r="K42" s="519"/>
    </row>
    <row r="43" spans="1:11" s="65" customFormat="1" x14ac:dyDescent="0.3">
      <c r="A43" s="545"/>
      <c r="B43" s="549"/>
      <c r="C43" s="550"/>
      <c r="D43" s="524"/>
      <c r="E43" s="524"/>
      <c r="F43" s="524"/>
      <c r="G43" s="524"/>
      <c r="H43" s="524"/>
      <c r="I43" s="524"/>
      <c r="J43" s="516"/>
      <c r="K43" s="519"/>
    </row>
    <row r="44" spans="1:11" s="65" customFormat="1" x14ac:dyDescent="0.3">
      <c r="A44" s="545"/>
      <c r="B44" s="549"/>
      <c r="C44" s="550"/>
      <c r="D44" s="524"/>
      <c r="E44" s="524"/>
      <c r="F44" s="524"/>
      <c r="G44" s="524"/>
      <c r="H44" s="524"/>
      <c r="I44" s="524"/>
      <c r="J44" s="516"/>
      <c r="K44" s="519"/>
    </row>
    <row r="45" spans="1:11" s="65" customFormat="1" x14ac:dyDescent="0.3">
      <c r="A45" s="545"/>
      <c r="B45" s="549"/>
      <c r="C45" s="550"/>
      <c r="D45" s="524"/>
      <c r="E45" s="524"/>
      <c r="F45" s="524"/>
      <c r="G45" s="524"/>
      <c r="H45" s="524"/>
      <c r="I45" s="524"/>
      <c r="J45" s="516"/>
      <c r="K45" s="519"/>
    </row>
    <row r="46" spans="1:11" s="65" customFormat="1" ht="14.4" thickBot="1" x14ac:dyDescent="0.35">
      <c r="A46" s="545"/>
      <c r="B46" s="549"/>
      <c r="C46" s="550"/>
      <c r="D46" s="525"/>
      <c r="E46" s="525"/>
      <c r="F46" s="525"/>
      <c r="G46" s="525"/>
      <c r="H46" s="525"/>
      <c r="I46" s="525"/>
      <c r="J46" s="517"/>
      <c r="K46" s="519"/>
    </row>
    <row r="47" spans="1:11" s="65" customFormat="1" ht="12.75" customHeight="1" x14ac:dyDescent="0.3">
      <c r="A47" s="545"/>
      <c r="B47" s="558" t="s">
        <v>167</v>
      </c>
      <c r="C47" s="559"/>
      <c r="D47" s="555" t="e">
        <f t="shared" ref="D47:I47" si="0">SUM(D11:D46)</f>
        <v>#REF!</v>
      </c>
      <c r="E47" s="555" t="e">
        <f t="shared" si="0"/>
        <v>#REF!</v>
      </c>
      <c r="F47" s="555" t="e">
        <f t="shared" si="0"/>
        <v>#REF!</v>
      </c>
      <c r="G47" s="555" t="e">
        <f t="shared" si="0"/>
        <v>#REF!</v>
      </c>
      <c r="H47" s="555" t="e">
        <f t="shared" si="0"/>
        <v>#REF!</v>
      </c>
      <c r="I47" s="555" t="e">
        <f t="shared" si="0"/>
        <v>#REF!</v>
      </c>
      <c r="J47" s="555" t="e">
        <f>SUM(D47:I47)</f>
        <v>#REF!</v>
      </c>
      <c r="K47" s="519"/>
    </row>
    <row r="48" spans="1:11" s="65" customFormat="1" x14ac:dyDescent="0.3">
      <c r="A48" s="545"/>
      <c r="B48" s="560"/>
      <c r="C48" s="561"/>
      <c r="D48" s="556"/>
      <c r="E48" s="556"/>
      <c r="F48" s="556"/>
      <c r="G48" s="556"/>
      <c r="H48" s="556"/>
      <c r="I48" s="556"/>
      <c r="J48" s="556"/>
      <c r="K48" s="519"/>
    </row>
    <row r="49" spans="1:11" s="65" customFormat="1" x14ac:dyDescent="0.3">
      <c r="A49" s="545"/>
      <c r="B49" s="560"/>
      <c r="C49" s="561"/>
      <c r="D49" s="556"/>
      <c r="E49" s="556"/>
      <c r="F49" s="556"/>
      <c r="G49" s="556"/>
      <c r="H49" s="556"/>
      <c r="I49" s="556"/>
      <c r="J49" s="556"/>
      <c r="K49" s="519"/>
    </row>
    <row r="50" spans="1:11" s="65" customFormat="1" x14ac:dyDescent="0.3">
      <c r="A50" s="545"/>
      <c r="B50" s="560"/>
      <c r="C50" s="561"/>
      <c r="D50" s="556"/>
      <c r="E50" s="556"/>
      <c r="F50" s="556"/>
      <c r="G50" s="556"/>
      <c r="H50" s="556"/>
      <c r="I50" s="556"/>
      <c r="J50" s="556"/>
      <c r="K50" s="519"/>
    </row>
    <row r="51" spans="1:11" s="65" customFormat="1" x14ac:dyDescent="0.3">
      <c r="A51" s="545"/>
      <c r="B51" s="560"/>
      <c r="C51" s="561"/>
      <c r="D51" s="556"/>
      <c r="E51" s="556"/>
      <c r="F51" s="556"/>
      <c r="G51" s="556"/>
      <c r="H51" s="556"/>
      <c r="I51" s="556"/>
      <c r="J51" s="556"/>
      <c r="K51" s="519"/>
    </row>
    <row r="52" spans="1:11" s="65" customFormat="1" ht="14.4" thickBot="1" x14ac:dyDescent="0.35">
      <c r="A52" s="546"/>
      <c r="B52" s="562"/>
      <c r="C52" s="563"/>
      <c r="D52" s="557"/>
      <c r="E52" s="557"/>
      <c r="F52" s="557"/>
      <c r="G52" s="557"/>
      <c r="H52" s="557"/>
      <c r="I52" s="557"/>
      <c r="J52" s="557"/>
      <c r="K52" s="520"/>
    </row>
    <row r="53" spans="1:11" s="65" customFormat="1" ht="14.4" thickTop="1" x14ac:dyDescent="0.3">
      <c r="K53" s="12"/>
    </row>
    <row r="54" spans="1:11" s="65" customFormat="1" x14ac:dyDescent="0.3">
      <c r="K54" s="12"/>
    </row>
    <row r="55" spans="1:11" s="65" customFormat="1" x14ac:dyDescent="0.3">
      <c r="K55" s="12"/>
    </row>
  </sheetData>
  <customSheetViews>
    <customSheetView guid="{88F0142F-8040-40EE-BB31-7FBDC567046B}" scale="85" fitToPage="1" state="hidden">
      <selection activeCell="L15" sqref="L15"/>
      <pageMargins left="0.75" right="0.75" top="1" bottom="1" header="0.5" footer="0.5"/>
      <printOptions gridLines="1"/>
      <headerFooter alignWithMargins="0">
        <oddHeader>&amp;LTab &amp;A: Page &amp;P of &amp;N</oddHeader>
      </headerFooter>
    </customSheetView>
    <customSheetView guid="{FEFC15B1-F17C-4CB7-A213-355BB844919A}" scale="85" fitToPage="1" state="hidden">
      <selection activeCell="L15" sqref="L15"/>
      <pageMargins left="0.75" right="0.75" top="1" bottom="1" header="0.5" footer="0.5"/>
      <printOptions gridLines="1"/>
      <headerFooter alignWithMargins="0">
        <oddHeader>&amp;LTab &amp;A: Page &amp;P of &amp;N</oddHeader>
      </headerFooter>
    </customSheetView>
  </customSheetViews>
  <mergeCells count="68">
    <mergeCell ref="J47:J52"/>
    <mergeCell ref="B47:C52"/>
    <mergeCell ref="D47:D52"/>
    <mergeCell ref="E47:E52"/>
    <mergeCell ref="F47:F52"/>
    <mergeCell ref="G47:G52"/>
    <mergeCell ref="F35:F40"/>
    <mergeCell ref="G35:G40"/>
    <mergeCell ref="H35:H40"/>
    <mergeCell ref="I35:I40"/>
    <mergeCell ref="H47:H52"/>
    <mergeCell ref="I47:I52"/>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I23:I28"/>
    <mergeCell ref="J23:J28"/>
    <mergeCell ref="B29:C34"/>
    <mergeCell ref="D29:D34"/>
    <mergeCell ref="E29:E34"/>
    <mergeCell ref="F29:F34"/>
    <mergeCell ref="G29:G34"/>
    <mergeCell ref="H29:H34"/>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s>
  <conditionalFormatting sqref="K3">
    <cfRule type="cellIs" dxfId="12"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11"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Y80"/>
  <sheetViews>
    <sheetView topLeftCell="A10" workbookViewId="0">
      <selection activeCell="A31" sqref="A31:J36"/>
    </sheetView>
  </sheetViews>
  <sheetFormatPr defaultColWidth="8.88671875" defaultRowHeight="13.8" x14ac:dyDescent="0.3"/>
  <cols>
    <col min="1" max="10" width="15.6640625" style="2" customWidth="1"/>
    <col min="11" max="51" width="4.6640625" style="2" customWidth="1"/>
    <col min="52" max="16384" width="8.88671875" style="2"/>
  </cols>
  <sheetData>
    <row r="1" spans="1:10" s="3" customFormat="1" ht="15" customHeight="1" thickTop="1" x14ac:dyDescent="0.3">
      <c r="A1" s="526" t="s">
        <v>121</v>
      </c>
      <c r="B1" s="527"/>
      <c r="C1" s="527"/>
      <c r="D1" s="527"/>
      <c r="E1" s="527"/>
      <c r="F1" s="527"/>
      <c r="G1" s="527"/>
      <c r="H1" s="527"/>
      <c r="I1" s="527"/>
      <c r="J1" s="528"/>
    </row>
    <row r="2" spans="1:10" s="3" customFormat="1" ht="15" customHeight="1" thickBot="1" x14ac:dyDescent="0.35">
      <c r="A2" s="591"/>
      <c r="B2" s="531"/>
      <c r="C2" s="531"/>
      <c r="D2" s="531"/>
      <c r="E2" s="531"/>
      <c r="F2" s="531"/>
      <c r="G2" s="531"/>
      <c r="H2" s="531"/>
      <c r="I2" s="531"/>
      <c r="J2" s="532"/>
    </row>
    <row r="3" spans="1:10" x14ac:dyDescent="0.3">
      <c r="A3" s="564" t="s">
        <v>220</v>
      </c>
      <c r="B3" s="565"/>
      <c r="C3" s="565"/>
      <c r="D3" s="565"/>
      <c r="E3" s="565"/>
      <c r="F3" s="565"/>
      <c r="G3" s="565"/>
      <c r="H3" s="565"/>
      <c r="I3" s="565"/>
      <c r="J3" s="566"/>
    </row>
    <row r="4" spans="1:10" x14ac:dyDescent="0.3">
      <c r="A4" s="567"/>
      <c r="B4" s="568"/>
      <c r="C4" s="568"/>
      <c r="D4" s="568"/>
      <c r="E4" s="568"/>
      <c r="F4" s="568"/>
      <c r="G4" s="568"/>
      <c r="H4" s="568"/>
      <c r="I4" s="568"/>
      <c r="J4" s="569"/>
    </row>
    <row r="5" spans="1:10" x14ac:dyDescent="0.3">
      <c r="A5" s="567"/>
      <c r="B5" s="568"/>
      <c r="C5" s="568"/>
      <c r="D5" s="568"/>
      <c r="E5" s="568"/>
      <c r="F5" s="568"/>
      <c r="G5" s="568"/>
      <c r="H5" s="568"/>
      <c r="I5" s="568"/>
      <c r="J5" s="569"/>
    </row>
    <row r="6" spans="1:10" x14ac:dyDescent="0.3">
      <c r="A6" s="567"/>
      <c r="B6" s="568"/>
      <c r="C6" s="568"/>
      <c r="D6" s="568"/>
      <c r="E6" s="568"/>
      <c r="F6" s="568"/>
      <c r="G6" s="568"/>
      <c r="H6" s="568"/>
      <c r="I6" s="568"/>
      <c r="J6" s="569"/>
    </row>
    <row r="7" spans="1:10" ht="14.4" thickBot="1" x14ac:dyDescent="0.35">
      <c r="A7" s="570"/>
      <c r="B7" s="571"/>
      <c r="C7" s="571"/>
      <c r="D7" s="571"/>
      <c r="E7" s="571"/>
      <c r="F7" s="571"/>
      <c r="G7" s="571"/>
      <c r="H7" s="571"/>
      <c r="I7" s="571"/>
      <c r="J7" s="572"/>
    </row>
    <row r="8" spans="1:10" ht="12.75" customHeight="1" x14ac:dyDescent="0.3">
      <c r="A8" s="634" t="s">
        <v>221</v>
      </c>
      <c r="B8" s="635"/>
      <c r="C8" s="635"/>
      <c r="D8" s="635"/>
      <c r="E8" s="635"/>
      <c r="F8" s="635"/>
      <c r="G8" s="635"/>
      <c r="H8" s="635"/>
      <c r="I8" s="635"/>
      <c r="J8" s="636"/>
    </row>
    <row r="9" spans="1:10" ht="12.75" customHeight="1" x14ac:dyDescent="0.3">
      <c r="A9" s="637"/>
      <c r="B9" s="638"/>
      <c r="C9" s="638"/>
      <c r="D9" s="638"/>
      <c r="E9" s="638"/>
      <c r="F9" s="638"/>
      <c r="G9" s="638"/>
      <c r="H9" s="638"/>
      <c r="I9" s="638"/>
      <c r="J9" s="639"/>
    </row>
    <row r="10" spans="1:10" ht="12.75" customHeight="1" x14ac:dyDescent="0.3">
      <c r="A10" s="637"/>
      <c r="B10" s="638"/>
      <c r="C10" s="638"/>
      <c r="D10" s="638"/>
      <c r="E10" s="638"/>
      <c r="F10" s="638"/>
      <c r="G10" s="638"/>
      <c r="H10" s="638"/>
      <c r="I10" s="638"/>
      <c r="J10" s="639"/>
    </row>
    <row r="11" spans="1:10" ht="14.4" thickBot="1" x14ac:dyDescent="0.35">
      <c r="A11" s="640"/>
      <c r="B11" s="641"/>
      <c r="C11" s="641"/>
      <c r="D11" s="641"/>
      <c r="E11" s="641"/>
      <c r="F11" s="641"/>
      <c r="G11" s="641"/>
      <c r="H11" s="641"/>
      <c r="I11" s="641"/>
      <c r="J11" s="642"/>
    </row>
    <row r="12" spans="1:10" ht="16.8" thickTop="1" thickBot="1" x14ac:dyDescent="0.35">
      <c r="A12" s="56"/>
      <c r="B12" s="57"/>
      <c r="C12" s="57"/>
      <c r="D12" s="57"/>
      <c r="E12" s="57"/>
      <c r="F12" s="57"/>
      <c r="G12" s="57"/>
      <c r="H12" s="57"/>
      <c r="I12" s="57"/>
      <c r="J12" s="58"/>
    </row>
    <row r="13" spans="1:10" x14ac:dyDescent="0.3">
      <c r="A13" s="592" t="s">
        <v>122</v>
      </c>
      <c r="B13" s="593"/>
      <c r="C13" s="593"/>
      <c r="D13" s="593"/>
      <c r="E13" s="593"/>
      <c r="F13" s="593"/>
      <c r="G13" s="593"/>
      <c r="H13" s="593"/>
      <c r="I13" s="593"/>
      <c r="J13" s="594"/>
    </row>
    <row r="14" spans="1:10" x14ac:dyDescent="0.3">
      <c r="A14" s="595"/>
      <c r="B14" s="596"/>
      <c r="C14" s="596"/>
      <c r="D14" s="596"/>
      <c r="E14" s="596"/>
      <c r="F14" s="596"/>
      <c r="G14" s="596"/>
      <c r="H14" s="596"/>
      <c r="I14" s="596"/>
      <c r="J14" s="597"/>
    </row>
    <row r="15" spans="1:10" ht="14.4" thickBot="1" x14ac:dyDescent="0.35">
      <c r="A15" s="598"/>
      <c r="B15" s="599"/>
      <c r="C15" s="599"/>
      <c r="D15" s="599"/>
      <c r="E15" s="599"/>
      <c r="F15" s="599"/>
      <c r="G15" s="599"/>
      <c r="H15" s="599"/>
      <c r="I15" s="599"/>
      <c r="J15" s="600"/>
    </row>
    <row r="16" spans="1:10" x14ac:dyDescent="0.3">
      <c r="A16" s="601" t="s">
        <v>168</v>
      </c>
      <c r="B16" s="602"/>
      <c r="C16" s="602"/>
      <c r="D16" s="602"/>
      <c r="E16" s="602"/>
      <c r="F16" s="602"/>
      <c r="G16" s="602"/>
      <c r="H16" s="602"/>
      <c r="I16" s="602"/>
      <c r="J16" s="603"/>
    </row>
    <row r="17" spans="1:10" x14ac:dyDescent="0.3">
      <c r="A17" s="604"/>
      <c r="B17" s="605"/>
      <c r="C17" s="605"/>
      <c r="D17" s="605"/>
      <c r="E17" s="605"/>
      <c r="F17" s="605"/>
      <c r="G17" s="605"/>
      <c r="H17" s="605"/>
      <c r="I17" s="605"/>
      <c r="J17" s="606"/>
    </row>
    <row r="18" spans="1:10" ht="14.4" thickBot="1" x14ac:dyDescent="0.35">
      <c r="A18" s="607"/>
      <c r="B18" s="608"/>
      <c r="C18" s="608"/>
      <c r="D18" s="608"/>
      <c r="E18" s="608"/>
      <c r="F18" s="608"/>
      <c r="G18" s="608"/>
      <c r="H18" s="608"/>
      <c r="I18" s="608"/>
      <c r="J18" s="609"/>
    </row>
    <row r="19" spans="1:10" ht="15.75" customHeight="1" x14ac:dyDescent="0.3">
      <c r="A19" s="625" t="s">
        <v>169</v>
      </c>
      <c r="B19" s="626"/>
      <c r="C19" s="626"/>
      <c r="D19" s="626"/>
      <c r="E19" s="626"/>
      <c r="F19" s="626"/>
      <c r="G19" s="626"/>
      <c r="H19" s="626"/>
      <c r="I19" s="626"/>
      <c r="J19" s="627"/>
    </row>
    <row r="20" spans="1:10" ht="15.75" customHeight="1" x14ac:dyDescent="0.3">
      <c r="A20" s="628"/>
      <c r="B20" s="629"/>
      <c r="C20" s="629"/>
      <c r="D20" s="629"/>
      <c r="E20" s="629"/>
      <c r="F20" s="629"/>
      <c r="G20" s="629"/>
      <c r="H20" s="629"/>
      <c r="I20" s="629"/>
      <c r="J20" s="630"/>
    </row>
    <row r="21" spans="1:10" ht="16.5" customHeight="1" thickBot="1" x14ac:dyDescent="0.35">
      <c r="A21" s="631"/>
      <c r="B21" s="632"/>
      <c r="C21" s="632"/>
      <c r="D21" s="632"/>
      <c r="E21" s="632"/>
      <c r="F21" s="632"/>
      <c r="G21" s="632"/>
      <c r="H21" s="632"/>
      <c r="I21" s="632"/>
      <c r="J21" s="633"/>
    </row>
    <row r="22" spans="1:10" x14ac:dyDescent="0.3">
      <c r="A22" s="616" t="s">
        <v>170</v>
      </c>
      <c r="B22" s="617"/>
      <c r="C22" s="617"/>
      <c r="D22" s="617"/>
      <c r="E22" s="617"/>
      <c r="F22" s="617"/>
      <c r="G22" s="617"/>
      <c r="H22" s="617"/>
      <c r="I22" s="617"/>
      <c r="J22" s="618"/>
    </row>
    <row r="23" spans="1:10" x14ac:dyDescent="0.3">
      <c r="A23" s="619"/>
      <c r="B23" s="620"/>
      <c r="C23" s="620"/>
      <c r="D23" s="620"/>
      <c r="E23" s="620"/>
      <c r="F23" s="620"/>
      <c r="G23" s="620"/>
      <c r="H23" s="620"/>
      <c r="I23" s="620"/>
      <c r="J23" s="621"/>
    </row>
    <row r="24" spans="1:10" x14ac:dyDescent="0.3">
      <c r="A24" s="619"/>
      <c r="B24" s="620"/>
      <c r="C24" s="620"/>
      <c r="D24" s="620"/>
      <c r="E24" s="620"/>
      <c r="F24" s="620"/>
      <c r="G24" s="620"/>
      <c r="H24" s="620"/>
      <c r="I24" s="620"/>
      <c r="J24" s="621"/>
    </row>
    <row r="25" spans="1:10" ht="14.4" thickBot="1" x14ac:dyDescent="0.35">
      <c r="A25" s="622"/>
      <c r="B25" s="623"/>
      <c r="C25" s="623"/>
      <c r="D25" s="623"/>
      <c r="E25" s="623"/>
      <c r="F25" s="623"/>
      <c r="G25" s="623"/>
      <c r="H25" s="623"/>
      <c r="I25" s="623"/>
      <c r="J25" s="624"/>
    </row>
    <row r="26" spans="1:10" x14ac:dyDescent="0.3">
      <c r="A26" s="616" t="s">
        <v>171</v>
      </c>
      <c r="B26" s="617"/>
      <c r="C26" s="617"/>
      <c r="D26" s="617"/>
      <c r="E26" s="617"/>
      <c r="F26" s="617"/>
      <c r="G26" s="617"/>
      <c r="H26" s="617"/>
      <c r="I26" s="617"/>
      <c r="J26" s="618"/>
    </row>
    <row r="27" spans="1:10" x14ac:dyDescent="0.3">
      <c r="A27" s="619"/>
      <c r="B27" s="620"/>
      <c r="C27" s="620"/>
      <c r="D27" s="620"/>
      <c r="E27" s="620"/>
      <c r="F27" s="620"/>
      <c r="G27" s="620"/>
      <c r="H27" s="620"/>
      <c r="I27" s="620"/>
      <c r="J27" s="621"/>
    </row>
    <row r="28" spans="1:10" x14ac:dyDescent="0.3">
      <c r="A28" s="619"/>
      <c r="B28" s="620"/>
      <c r="C28" s="620"/>
      <c r="D28" s="620"/>
      <c r="E28" s="620"/>
      <c r="F28" s="620"/>
      <c r="G28" s="620"/>
      <c r="H28" s="620"/>
      <c r="I28" s="620"/>
      <c r="J28" s="621"/>
    </row>
    <row r="29" spans="1:10" x14ac:dyDescent="0.3">
      <c r="A29" s="619"/>
      <c r="B29" s="620"/>
      <c r="C29" s="620"/>
      <c r="D29" s="620"/>
      <c r="E29" s="620"/>
      <c r="F29" s="620"/>
      <c r="G29" s="620"/>
      <c r="H29" s="620"/>
      <c r="I29" s="620"/>
      <c r="J29" s="621"/>
    </row>
    <row r="30" spans="1:10" ht="14.4" thickBot="1" x14ac:dyDescent="0.35">
      <c r="A30" s="622"/>
      <c r="B30" s="623"/>
      <c r="C30" s="623"/>
      <c r="D30" s="623"/>
      <c r="E30" s="623"/>
      <c r="F30" s="623"/>
      <c r="G30" s="623"/>
      <c r="H30" s="623"/>
      <c r="I30" s="623"/>
      <c r="J30" s="624"/>
    </row>
    <row r="31" spans="1:10" x14ac:dyDescent="0.3">
      <c r="A31" s="616" t="s">
        <v>225</v>
      </c>
      <c r="B31" s="617"/>
      <c r="C31" s="617"/>
      <c r="D31" s="617"/>
      <c r="E31" s="617"/>
      <c r="F31" s="617"/>
      <c r="G31" s="617"/>
      <c r="H31" s="617"/>
      <c r="I31" s="617"/>
      <c r="J31" s="618"/>
    </row>
    <row r="32" spans="1:10" x14ac:dyDescent="0.3">
      <c r="A32" s="619"/>
      <c r="B32" s="620"/>
      <c r="C32" s="620"/>
      <c r="D32" s="620"/>
      <c r="E32" s="620"/>
      <c r="F32" s="620"/>
      <c r="G32" s="620"/>
      <c r="H32" s="620"/>
      <c r="I32" s="620"/>
      <c r="J32" s="621"/>
    </row>
    <row r="33" spans="1:10" x14ac:dyDescent="0.3">
      <c r="A33" s="619"/>
      <c r="B33" s="620"/>
      <c r="C33" s="620"/>
      <c r="D33" s="620"/>
      <c r="E33" s="620"/>
      <c r="F33" s="620"/>
      <c r="G33" s="620"/>
      <c r="H33" s="620"/>
      <c r="I33" s="620"/>
      <c r="J33" s="621"/>
    </row>
    <row r="34" spans="1:10" x14ac:dyDescent="0.3">
      <c r="A34" s="619"/>
      <c r="B34" s="620"/>
      <c r="C34" s="620"/>
      <c r="D34" s="620"/>
      <c r="E34" s="620"/>
      <c r="F34" s="620"/>
      <c r="G34" s="620"/>
      <c r="H34" s="620"/>
      <c r="I34" s="620"/>
      <c r="J34" s="621"/>
    </row>
    <row r="35" spans="1:10" x14ac:dyDescent="0.3">
      <c r="A35" s="619"/>
      <c r="B35" s="620"/>
      <c r="C35" s="620"/>
      <c r="D35" s="620"/>
      <c r="E35" s="620"/>
      <c r="F35" s="620"/>
      <c r="G35" s="620"/>
      <c r="H35" s="620"/>
      <c r="I35" s="620"/>
      <c r="J35" s="621"/>
    </row>
    <row r="36" spans="1:10" ht="14.4" thickBot="1" x14ac:dyDescent="0.35">
      <c r="A36" s="622"/>
      <c r="B36" s="623"/>
      <c r="C36" s="623"/>
      <c r="D36" s="623"/>
      <c r="E36" s="623"/>
      <c r="F36" s="623"/>
      <c r="G36" s="623"/>
      <c r="H36" s="623"/>
      <c r="I36" s="623"/>
      <c r="J36" s="624"/>
    </row>
    <row r="37" spans="1:10" x14ac:dyDescent="0.3">
      <c r="A37" s="643" t="s">
        <v>172</v>
      </c>
      <c r="B37" s="644"/>
      <c r="C37" s="644"/>
      <c r="D37" s="644"/>
      <c r="E37" s="644"/>
      <c r="F37" s="644"/>
      <c r="G37" s="644"/>
      <c r="H37" s="644"/>
      <c r="I37" s="644"/>
      <c r="J37" s="645"/>
    </row>
    <row r="38" spans="1:10" x14ac:dyDescent="0.3">
      <c r="A38" s="646"/>
      <c r="B38" s="647"/>
      <c r="C38" s="647"/>
      <c r="D38" s="647"/>
      <c r="E38" s="647"/>
      <c r="F38" s="647"/>
      <c r="G38" s="647"/>
      <c r="H38" s="647"/>
      <c r="I38" s="647"/>
      <c r="J38" s="648"/>
    </row>
    <row r="39" spans="1:10" x14ac:dyDescent="0.3">
      <c r="A39" s="646"/>
      <c r="B39" s="647"/>
      <c r="C39" s="647"/>
      <c r="D39" s="647"/>
      <c r="E39" s="647"/>
      <c r="F39" s="647"/>
      <c r="G39" s="647"/>
      <c r="H39" s="647"/>
      <c r="I39" s="647"/>
      <c r="J39" s="648"/>
    </row>
    <row r="40" spans="1:10" ht="14.4" thickBot="1" x14ac:dyDescent="0.35">
      <c r="A40" s="649"/>
      <c r="B40" s="650"/>
      <c r="C40" s="650"/>
      <c r="D40" s="650"/>
      <c r="E40" s="650"/>
      <c r="F40" s="650"/>
      <c r="G40" s="650"/>
      <c r="H40" s="650"/>
      <c r="I40" s="650"/>
      <c r="J40" s="651"/>
    </row>
    <row r="41" spans="1:10" x14ac:dyDescent="0.3">
      <c r="A41" s="643" t="s">
        <v>173</v>
      </c>
      <c r="B41" s="644"/>
      <c r="C41" s="644"/>
      <c r="D41" s="644"/>
      <c r="E41" s="644"/>
      <c r="F41" s="644"/>
      <c r="G41" s="644"/>
      <c r="H41" s="644"/>
      <c r="I41" s="644"/>
      <c r="J41" s="645"/>
    </row>
    <row r="42" spans="1:10" x14ac:dyDescent="0.3">
      <c r="A42" s="646"/>
      <c r="B42" s="647"/>
      <c r="C42" s="647"/>
      <c r="D42" s="647"/>
      <c r="E42" s="647"/>
      <c r="F42" s="647"/>
      <c r="G42" s="647"/>
      <c r="H42" s="647"/>
      <c r="I42" s="647"/>
      <c r="J42" s="648"/>
    </row>
    <row r="43" spans="1:10" x14ac:dyDescent="0.3">
      <c r="A43" s="646"/>
      <c r="B43" s="647"/>
      <c r="C43" s="647"/>
      <c r="D43" s="647"/>
      <c r="E43" s="647"/>
      <c r="F43" s="647"/>
      <c r="G43" s="647"/>
      <c r="H43" s="647"/>
      <c r="I43" s="647"/>
      <c r="J43" s="648"/>
    </row>
    <row r="44" spans="1:10" x14ac:dyDescent="0.3">
      <c r="A44" s="646"/>
      <c r="B44" s="647"/>
      <c r="C44" s="647"/>
      <c r="D44" s="647"/>
      <c r="E44" s="647"/>
      <c r="F44" s="647"/>
      <c r="G44" s="647"/>
      <c r="H44" s="647"/>
      <c r="I44" s="647"/>
      <c r="J44" s="648"/>
    </row>
    <row r="45" spans="1:10" ht="14.4" thickBot="1" x14ac:dyDescent="0.35">
      <c r="A45" s="649"/>
      <c r="B45" s="650"/>
      <c r="C45" s="650"/>
      <c r="D45" s="650"/>
      <c r="E45" s="650"/>
      <c r="F45" s="650"/>
      <c r="G45" s="650"/>
      <c r="H45" s="650"/>
      <c r="I45" s="650"/>
      <c r="J45" s="651"/>
    </row>
    <row r="46" spans="1:10" x14ac:dyDescent="0.3">
      <c r="A46" s="643" t="s">
        <v>224</v>
      </c>
      <c r="B46" s="644"/>
      <c r="C46" s="644"/>
      <c r="D46" s="644"/>
      <c r="E46" s="644"/>
      <c r="F46" s="644"/>
      <c r="G46" s="644"/>
      <c r="H46" s="644"/>
      <c r="I46" s="644"/>
      <c r="J46" s="645"/>
    </row>
    <row r="47" spans="1:10" x14ac:dyDescent="0.3">
      <c r="A47" s="646"/>
      <c r="B47" s="647"/>
      <c r="C47" s="647"/>
      <c r="D47" s="647"/>
      <c r="E47" s="647"/>
      <c r="F47" s="647"/>
      <c r="G47" s="647"/>
      <c r="H47" s="647"/>
      <c r="I47" s="647"/>
      <c r="J47" s="648"/>
    </row>
    <row r="48" spans="1:10" x14ac:dyDescent="0.3">
      <c r="A48" s="646"/>
      <c r="B48" s="647"/>
      <c r="C48" s="647"/>
      <c r="D48" s="647"/>
      <c r="E48" s="647"/>
      <c r="F48" s="647"/>
      <c r="G48" s="647"/>
      <c r="H48" s="647"/>
      <c r="I48" s="647"/>
      <c r="J48" s="648"/>
    </row>
    <row r="49" spans="1:10" x14ac:dyDescent="0.3">
      <c r="A49" s="646"/>
      <c r="B49" s="647"/>
      <c r="C49" s="647"/>
      <c r="D49" s="647"/>
      <c r="E49" s="647"/>
      <c r="F49" s="647"/>
      <c r="G49" s="647"/>
      <c r="H49" s="647"/>
      <c r="I49" s="647"/>
      <c r="J49" s="648"/>
    </row>
    <row r="50" spans="1:10" x14ac:dyDescent="0.3">
      <c r="A50" s="646"/>
      <c r="B50" s="647"/>
      <c r="C50" s="647"/>
      <c r="D50" s="647"/>
      <c r="E50" s="647"/>
      <c r="F50" s="647"/>
      <c r="G50" s="647"/>
      <c r="H50" s="647"/>
      <c r="I50" s="647"/>
      <c r="J50" s="648"/>
    </row>
    <row r="51" spans="1:10" ht="14.4" thickBot="1" x14ac:dyDescent="0.35">
      <c r="A51" s="649"/>
      <c r="B51" s="650"/>
      <c r="C51" s="650"/>
      <c r="D51" s="650"/>
      <c r="E51" s="650"/>
      <c r="F51" s="650"/>
      <c r="G51" s="650"/>
      <c r="H51" s="650"/>
      <c r="I51" s="650"/>
      <c r="J51" s="651"/>
    </row>
    <row r="52" spans="1:10" x14ac:dyDescent="0.3">
      <c r="A52" s="573" t="s">
        <v>176</v>
      </c>
      <c r="B52" s="574"/>
      <c r="C52" s="574"/>
      <c r="D52" s="574"/>
      <c r="E52" s="574"/>
      <c r="F52" s="574"/>
      <c r="G52" s="574"/>
      <c r="H52" s="574"/>
      <c r="I52" s="574"/>
      <c r="J52" s="575"/>
    </row>
    <row r="53" spans="1:10" x14ac:dyDescent="0.3">
      <c r="A53" s="576"/>
      <c r="B53" s="577"/>
      <c r="C53" s="577"/>
      <c r="D53" s="577"/>
      <c r="E53" s="577"/>
      <c r="F53" s="577"/>
      <c r="G53" s="577"/>
      <c r="H53" s="577"/>
      <c r="I53" s="577"/>
      <c r="J53" s="578"/>
    </row>
    <row r="54" spans="1:10" x14ac:dyDescent="0.3">
      <c r="A54" s="576"/>
      <c r="B54" s="577"/>
      <c r="C54" s="577"/>
      <c r="D54" s="577"/>
      <c r="E54" s="577"/>
      <c r="F54" s="577"/>
      <c r="G54" s="577"/>
      <c r="H54" s="577"/>
      <c r="I54" s="577"/>
      <c r="J54" s="578"/>
    </row>
    <row r="55" spans="1:10" ht="14.4" thickBot="1" x14ac:dyDescent="0.35">
      <c r="A55" s="579"/>
      <c r="B55" s="580"/>
      <c r="C55" s="580"/>
      <c r="D55" s="580"/>
      <c r="E55" s="580"/>
      <c r="F55" s="580"/>
      <c r="G55" s="580"/>
      <c r="H55" s="580"/>
      <c r="I55" s="580"/>
      <c r="J55" s="581"/>
    </row>
    <row r="56" spans="1:10" x14ac:dyDescent="0.3">
      <c r="A56" s="573" t="s">
        <v>177</v>
      </c>
      <c r="B56" s="574"/>
      <c r="C56" s="574"/>
      <c r="D56" s="574"/>
      <c r="E56" s="574"/>
      <c r="F56" s="574"/>
      <c r="G56" s="574"/>
      <c r="H56" s="574"/>
      <c r="I56" s="574"/>
      <c r="J56" s="575"/>
    </row>
    <row r="57" spans="1:10" x14ac:dyDescent="0.3">
      <c r="A57" s="576"/>
      <c r="B57" s="577"/>
      <c r="C57" s="577"/>
      <c r="D57" s="577"/>
      <c r="E57" s="577"/>
      <c r="F57" s="577"/>
      <c r="G57" s="577"/>
      <c r="H57" s="577"/>
      <c r="I57" s="577"/>
      <c r="J57" s="578"/>
    </row>
    <row r="58" spans="1:10" x14ac:dyDescent="0.3">
      <c r="A58" s="576"/>
      <c r="B58" s="577"/>
      <c r="C58" s="577"/>
      <c r="D58" s="577"/>
      <c r="E58" s="577"/>
      <c r="F58" s="577"/>
      <c r="G58" s="577"/>
      <c r="H58" s="577"/>
      <c r="I58" s="577"/>
      <c r="J58" s="578"/>
    </row>
    <row r="59" spans="1:10" x14ac:dyDescent="0.3">
      <c r="A59" s="576"/>
      <c r="B59" s="577"/>
      <c r="C59" s="577"/>
      <c r="D59" s="577"/>
      <c r="E59" s="577"/>
      <c r="F59" s="577"/>
      <c r="G59" s="577"/>
      <c r="H59" s="577"/>
      <c r="I59" s="577"/>
      <c r="J59" s="578"/>
    </row>
    <row r="60" spans="1:10" ht="14.4" thickBot="1" x14ac:dyDescent="0.35">
      <c r="A60" s="579"/>
      <c r="B60" s="580"/>
      <c r="C60" s="580"/>
      <c r="D60" s="580"/>
      <c r="E60" s="580"/>
      <c r="F60" s="580"/>
      <c r="G60" s="580"/>
      <c r="H60" s="580"/>
      <c r="I60" s="580"/>
      <c r="J60" s="581"/>
    </row>
    <row r="61" spans="1:10" x14ac:dyDescent="0.3">
      <c r="A61" s="573" t="s">
        <v>223</v>
      </c>
      <c r="B61" s="574"/>
      <c r="C61" s="574"/>
      <c r="D61" s="574"/>
      <c r="E61" s="574"/>
      <c r="F61" s="574"/>
      <c r="G61" s="574"/>
      <c r="H61" s="574"/>
      <c r="I61" s="574"/>
      <c r="J61" s="575"/>
    </row>
    <row r="62" spans="1:10" x14ac:dyDescent="0.3">
      <c r="A62" s="576"/>
      <c r="B62" s="577"/>
      <c r="C62" s="577"/>
      <c r="D62" s="577"/>
      <c r="E62" s="577"/>
      <c r="F62" s="577"/>
      <c r="G62" s="577"/>
      <c r="H62" s="577"/>
      <c r="I62" s="577"/>
      <c r="J62" s="578"/>
    </row>
    <row r="63" spans="1:10" x14ac:dyDescent="0.3">
      <c r="A63" s="576"/>
      <c r="B63" s="577"/>
      <c r="C63" s="577"/>
      <c r="D63" s="577"/>
      <c r="E63" s="577"/>
      <c r="F63" s="577"/>
      <c r="G63" s="577"/>
      <c r="H63" s="577"/>
      <c r="I63" s="577"/>
      <c r="J63" s="578"/>
    </row>
    <row r="64" spans="1:10" x14ac:dyDescent="0.3">
      <c r="A64" s="576"/>
      <c r="B64" s="577"/>
      <c r="C64" s="577"/>
      <c r="D64" s="577"/>
      <c r="E64" s="577"/>
      <c r="F64" s="577"/>
      <c r="G64" s="577"/>
      <c r="H64" s="577"/>
      <c r="I64" s="577"/>
      <c r="J64" s="578"/>
    </row>
    <row r="65" spans="1:233" x14ac:dyDescent="0.3">
      <c r="A65" s="576"/>
      <c r="B65" s="577"/>
      <c r="C65" s="577"/>
      <c r="D65" s="577"/>
      <c r="E65" s="577"/>
      <c r="F65" s="577"/>
      <c r="G65" s="577"/>
      <c r="H65" s="577"/>
      <c r="I65" s="577"/>
      <c r="J65" s="5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c r="HN65" s="78"/>
      <c r="HO65" s="78"/>
      <c r="HP65" s="78"/>
      <c r="HQ65" s="78"/>
      <c r="HR65" s="78"/>
      <c r="HS65" s="78"/>
      <c r="HT65" s="78"/>
      <c r="HU65" s="78"/>
      <c r="HV65" s="78"/>
      <c r="HW65" s="78"/>
      <c r="HX65" s="78"/>
      <c r="HY65" s="78"/>
    </row>
    <row r="66" spans="1:233" ht="14.4" thickBot="1" x14ac:dyDescent="0.35">
      <c r="A66" s="579"/>
      <c r="B66" s="580"/>
      <c r="C66" s="580"/>
      <c r="D66" s="580"/>
      <c r="E66" s="580"/>
      <c r="F66" s="580"/>
      <c r="G66" s="580"/>
      <c r="H66" s="580"/>
      <c r="I66" s="580"/>
      <c r="J66" s="581"/>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row>
    <row r="67" spans="1:233" s="77" customFormat="1" x14ac:dyDescent="0.3">
      <c r="A67" s="610" t="s">
        <v>174</v>
      </c>
      <c r="B67" s="611"/>
      <c r="C67" s="611"/>
      <c r="D67" s="611"/>
      <c r="E67" s="611"/>
      <c r="F67" s="611"/>
      <c r="G67" s="611"/>
      <c r="H67" s="611"/>
      <c r="I67" s="611"/>
      <c r="J67" s="612"/>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row>
    <row r="68" spans="1:233" s="77" customFormat="1" ht="14.4" thickBot="1" x14ac:dyDescent="0.35">
      <c r="A68" s="613"/>
      <c r="B68" s="614"/>
      <c r="C68" s="614"/>
      <c r="D68" s="614"/>
      <c r="E68" s="614"/>
      <c r="F68" s="614"/>
      <c r="G68" s="614"/>
      <c r="H68" s="614"/>
      <c r="I68" s="614"/>
      <c r="J68" s="615"/>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row>
    <row r="69" spans="1:233" x14ac:dyDescent="0.3">
      <c r="A69" s="582" t="s">
        <v>175</v>
      </c>
      <c r="B69" s="583"/>
      <c r="C69" s="583"/>
      <c r="D69" s="583"/>
      <c r="E69" s="583"/>
      <c r="F69" s="583"/>
      <c r="G69" s="583"/>
      <c r="H69" s="583"/>
      <c r="I69" s="583"/>
      <c r="J69" s="584"/>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row>
    <row r="70" spans="1:233" x14ac:dyDescent="0.3">
      <c r="A70" s="585"/>
      <c r="B70" s="586"/>
      <c r="C70" s="586"/>
      <c r="D70" s="586"/>
      <c r="E70" s="586"/>
      <c r="F70" s="586"/>
      <c r="G70" s="586"/>
      <c r="H70" s="586"/>
      <c r="I70" s="586"/>
      <c r="J70" s="587"/>
    </row>
    <row r="71" spans="1:233" x14ac:dyDescent="0.3">
      <c r="A71" s="585"/>
      <c r="B71" s="586"/>
      <c r="C71" s="586"/>
      <c r="D71" s="586"/>
      <c r="E71" s="586"/>
      <c r="F71" s="586"/>
      <c r="G71" s="586"/>
      <c r="H71" s="586"/>
      <c r="I71" s="586"/>
      <c r="J71" s="587"/>
    </row>
    <row r="72" spans="1:233" x14ac:dyDescent="0.3">
      <c r="A72" s="585"/>
      <c r="B72" s="586"/>
      <c r="C72" s="586"/>
      <c r="D72" s="586"/>
      <c r="E72" s="586"/>
      <c r="F72" s="586"/>
      <c r="G72" s="586"/>
      <c r="H72" s="586"/>
      <c r="I72" s="586"/>
      <c r="J72" s="587"/>
    </row>
    <row r="73" spans="1:233" x14ac:dyDescent="0.3">
      <c r="A73" s="585"/>
      <c r="B73" s="586"/>
      <c r="C73" s="586"/>
      <c r="D73" s="586"/>
      <c r="E73" s="586"/>
      <c r="F73" s="586"/>
      <c r="G73" s="586"/>
      <c r="H73" s="586"/>
      <c r="I73" s="586"/>
      <c r="J73" s="587"/>
    </row>
    <row r="74" spans="1:233" ht="14.4" thickBot="1" x14ac:dyDescent="0.35">
      <c r="A74" s="588"/>
      <c r="B74" s="589"/>
      <c r="C74" s="589"/>
      <c r="D74" s="589"/>
      <c r="E74" s="589"/>
      <c r="F74" s="589"/>
      <c r="G74" s="589"/>
      <c r="H74" s="589"/>
      <c r="I74" s="589"/>
      <c r="J74" s="590"/>
    </row>
    <row r="75" spans="1:233" ht="16.2" thickBot="1" x14ac:dyDescent="0.35">
      <c r="A75" s="56"/>
      <c r="B75" s="57"/>
      <c r="C75" s="57"/>
      <c r="D75" s="57"/>
      <c r="E75" s="57"/>
      <c r="F75" s="57"/>
      <c r="G75" s="57"/>
      <c r="H75" s="57"/>
      <c r="I75" s="57"/>
      <c r="J75" s="58"/>
    </row>
    <row r="76" spans="1:233" x14ac:dyDescent="0.3">
      <c r="A76" s="564" t="s">
        <v>222</v>
      </c>
      <c r="B76" s="565"/>
      <c r="C76" s="565"/>
      <c r="D76" s="565"/>
      <c r="E76" s="565"/>
      <c r="F76" s="565"/>
      <c r="G76" s="565"/>
      <c r="H76" s="565"/>
      <c r="I76" s="565"/>
      <c r="J76" s="566"/>
    </row>
    <row r="77" spans="1:233" x14ac:dyDescent="0.3">
      <c r="A77" s="567"/>
      <c r="B77" s="568"/>
      <c r="C77" s="568"/>
      <c r="D77" s="568"/>
      <c r="E77" s="568"/>
      <c r="F77" s="568"/>
      <c r="G77" s="568"/>
      <c r="H77" s="568"/>
      <c r="I77" s="568"/>
      <c r="J77" s="569"/>
    </row>
    <row r="78" spans="1:233" x14ac:dyDescent="0.3">
      <c r="A78" s="567"/>
      <c r="B78" s="568"/>
      <c r="C78" s="568"/>
      <c r="D78" s="568"/>
      <c r="E78" s="568"/>
      <c r="F78" s="568"/>
      <c r="G78" s="568"/>
      <c r="H78" s="568"/>
      <c r="I78" s="568"/>
      <c r="J78" s="569"/>
    </row>
    <row r="79" spans="1:233" x14ac:dyDescent="0.3">
      <c r="A79" s="567"/>
      <c r="B79" s="568"/>
      <c r="C79" s="568"/>
      <c r="D79" s="568"/>
      <c r="E79" s="568"/>
      <c r="F79" s="568"/>
      <c r="G79" s="568"/>
      <c r="H79" s="568"/>
      <c r="I79" s="568"/>
      <c r="J79" s="569"/>
    </row>
    <row r="80" spans="1:233" ht="14.4" thickBot="1" x14ac:dyDescent="0.35">
      <c r="A80" s="570"/>
      <c r="B80" s="571"/>
      <c r="C80" s="571"/>
      <c r="D80" s="571"/>
      <c r="E80" s="571"/>
      <c r="F80" s="571"/>
      <c r="G80" s="571"/>
      <c r="H80" s="571"/>
      <c r="I80" s="571"/>
      <c r="J80" s="572"/>
    </row>
  </sheetData>
  <customSheetViews>
    <customSheetView guid="{88F0142F-8040-40EE-BB31-7FBDC567046B}" fitToPage="1" state="hidden" topLeftCell="A10">
      <selection activeCell="A31" sqref="A31:J36"/>
      <rowBreaks count="1" manualBreakCount="1">
        <brk id="36" max="16383" man="1"/>
      </rowBreaks>
      <pageMargins left="0.75" right="0.75" top="1" bottom="1" header="0.5" footer="0.5"/>
      <headerFooter alignWithMargins="0">
        <oddHeader>&amp;LTab &amp;A: Page &amp;P of &amp;N</oddHeader>
      </headerFooter>
    </customSheetView>
    <customSheetView guid="{FEFC15B1-F17C-4CB7-A213-355BB844919A}" fitToPage="1" state="hidden" topLeftCell="A10">
      <selection activeCell="A31" sqref="A31:J36"/>
      <rowBreaks count="1" manualBreakCount="1">
        <brk id="36" max="16383" man="1"/>
      </rowBreaks>
      <pageMargins left="0.75" right="0.75" top="1" bottom="1" header="0.5" footer="0.5"/>
      <headerFooter alignWithMargins="0">
        <oddHeader>&amp;LTab &amp;A: Page &amp;P of &amp;N</oddHeader>
      </headerFooter>
    </customSheetView>
  </customSheetViews>
  <mergeCells count="18">
    <mergeCell ref="A1:J2"/>
    <mergeCell ref="A13:J15"/>
    <mergeCell ref="A16:J18"/>
    <mergeCell ref="A67:J68"/>
    <mergeCell ref="A22:J25"/>
    <mergeCell ref="A26:J30"/>
    <mergeCell ref="A19:J21"/>
    <mergeCell ref="A3:J7"/>
    <mergeCell ref="A8:J11"/>
    <mergeCell ref="A31:J36"/>
    <mergeCell ref="A37:J40"/>
    <mergeCell ref="A41:J45"/>
    <mergeCell ref="A46:J51"/>
    <mergeCell ref="A76:J80"/>
    <mergeCell ref="A52:J55"/>
    <mergeCell ref="A56:J60"/>
    <mergeCell ref="A61:J66"/>
    <mergeCell ref="A69:J74"/>
  </mergeCells>
  <phoneticPr fontId="17"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Directions</vt:lpstr>
      <vt:lpstr>Contact Information</vt:lpstr>
      <vt:lpstr>2</vt:lpstr>
      <vt:lpstr>3</vt:lpstr>
      <vt:lpstr>4</vt:lpstr>
      <vt:lpstr>5</vt:lpstr>
      <vt:lpstr>8</vt:lpstr>
      <vt:lpstr>13</vt:lpstr>
      <vt:lpstr>15</vt:lpstr>
      <vt:lpstr>16</vt:lpstr>
      <vt:lpstr>Validation</vt:lpstr>
      <vt:lpstr>Comprehensive Data</vt:lpstr>
      <vt:lpstr>Needs Assessment &amp; Narrative</vt:lpstr>
      <vt:lpstr>Detailed Expenditures</vt:lpstr>
      <vt:lpstr>Budget Summary</vt:lpstr>
      <vt:lpstr>Sources and Uses</vt:lpstr>
      <vt:lpstr>Logic Model</vt:lpstr>
      <vt:lpstr>Appendicies</vt:lpstr>
      <vt:lpstr>Intent to Apply</vt:lpstr>
      <vt:lpstr>Assurances</vt:lpstr>
      <vt:lpstr>Definitions</vt:lpstr>
      <vt:lpstr>OSSE Only</vt:lpstr>
      <vt:lpstr>check</vt:lpstr>
      <vt:lpstr>consortium</vt:lpstr>
      <vt:lpstr>decision</vt:lpstr>
      <vt:lpstr>funds</vt:lpstr>
      <vt:lpstr>improvement</vt:lpstr>
      <vt:lpstr>'Budget Summary'!Print_Area</vt:lpstr>
      <vt:lpstr>'Contact Information'!Print_Area</vt:lpstr>
      <vt:lpstr>Directions!Print_Area</vt:lpstr>
      <vt:lpstr>'Intent to Apply'!Print_Area</vt:lpstr>
      <vt:lpstr>programs</vt:lpstr>
      <vt:lpstr>'Contact Information'!xs</vt:lpstr>
      <vt:lpstr>yes</vt:lpstr>
      <vt:lpstr>'Contact Information'!yesno</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ServUS</cp:lastModifiedBy>
  <cp:lastPrinted>2011-07-15T20:25:45Z</cp:lastPrinted>
  <dcterms:created xsi:type="dcterms:W3CDTF">2009-08-27T20:58:51Z</dcterms:created>
  <dcterms:modified xsi:type="dcterms:W3CDTF">2014-01-02T22:15:32Z</dcterms:modified>
</cp:coreProperties>
</file>