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206"/>
  <workbookPr autoCompressPictures="0"/>
  <workbookProtection workbookPassword="97E3" lockStructure="1"/>
  <bookViews>
    <workbookView xWindow="280" yWindow="160" windowWidth="16600" windowHeight="9400" tabRatio="937" activeTab="1"/>
  </bookViews>
  <sheets>
    <sheet name="Directions" sheetId="29" r:id="rId1"/>
    <sheet name="Contact Information" sheetId="1" r:id="rId2"/>
    <sheet name="2" sheetId="2" state="hidden" r:id="rId3"/>
    <sheet name="3" sheetId="3" state="hidden" r:id="rId4"/>
    <sheet name="4" sheetId="4" state="hidden" r:id="rId5"/>
    <sheet name="5" sheetId="5" state="hidden" r:id="rId6"/>
    <sheet name="8" sheetId="11" state="hidden" r:id="rId7"/>
    <sheet name="13" sheetId="12" state="hidden" r:id="rId8"/>
    <sheet name="15" sheetId="13" state="hidden" r:id="rId9"/>
    <sheet name="16" sheetId="14" state="hidden" r:id="rId10"/>
    <sheet name="Validation" sheetId="15" state="hidden" r:id="rId11"/>
    <sheet name="Comprehensive Data" sheetId="33" r:id="rId12"/>
    <sheet name="Guiding Strategies" sheetId="32" r:id="rId13"/>
    <sheet name="Needs Assessment &amp; Narrative" sheetId="24" r:id="rId14"/>
    <sheet name="Detailed Planned Expenditures" sheetId="34" r:id="rId15"/>
    <sheet name="Budget Summary" sheetId="35" r:id="rId16"/>
    <sheet name="Logic Model" sheetId="30" r:id="rId17"/>
    <sheet name="Appendicies" sheetId="27" r:id="rId18"/>
    <sheet name="Intent to Apply" sheetId="7" r:id="rId19"/>
    <sheet name="Assurances" sheetId="6" r:id="rId20"/>
    <sheet name="Definitions" sheetId="28" r:id="rId21"/>
    <sheet name="OSSE Only" sheetId="16" state="hidden"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dultno" localSheetId="15">[1]AppleTree:NationalCollegiate!$B$18</definedName>
    <definedName name="adultno" localSheetId="0">[2]AppleTree:NationalCollegiate!$B$18</definedName>
    <definedName name="adultno">[2]AppleTree:NationalCollegiate!$B$18</definedName>
    <definedName name="altno" localSheetId="15">[1]AppleTree:NationalCollegiate!$B$16</definedName>
    <definedName name="altno" localSheetId="0">[2]AppleTree:NationalCollegiate!$B$16</definedName>
    <definedName name="altno">[2]AppleTree:NationalCollegiate!$B$16</definedName>
    <definedName name="Budget" localSheetId="11">#REF!</definedName>
    <definedName name="Budget" localSheetId="13">#REF!</definedName>
    <definedName name="Budget">#REF!</definedName>
    <definedName name="certifier" localSheetId="0">[3]Sheet1!$A$1:$A$2</definedName>
    <definedName name="certifier" localSheetId="12">[3]Sheet1!$A$1:$A$2</definedName>
    <definedName name="certifier">[4]Sheet1!$A$1:$A$2</definedName>
    <definedName name="check" localSheetId="19">'[5]OSSE Only'!$A$6:$A$7</definedName>
    <definedName name="check" localSheetId="15">#REF!</definedName>
    <definedName name="check" localSheetId="11">'[6]OSSE Only'!$A$6:$A$7</definedName>
    <definedName name="check" localSheetId="1">'[7]OSSE Only'!$A$6:$A$7</definedName>
    <definedName name="check" localSheetId="14">'[8]OSSE Only'!$A$6:$A$7</definedName>
    <definedName name="check" localSheetId="0">[9]Sheet1!$A$3:$A$4</definedName>
    <definedName name="check" localSheetId="12">[10]Sheet1!$A$3:$A$4</definedName>
    <definedName name="check" localSheetId="13">'[6]OSSE Only'!$A$6:$A$7</definedName>
    <definedName name="check">'OSSE Only'!$A$6:$A$7</definedName>
    <definedName name="check2" localSheetId="15">'[11]1'!$A$61:$A$62</definedName>
    <definedName name="check2" localSheetId="0">'[9]1'!$A$61:$A$62</definedName>
    <definedName name="check2" localSheetId="12">'[10]1'!$A$61:$A$62</definedName>
    <definedName name="check2">'[12]1'!$A$61:$A$62</definedName>
    <definedName name="consortium" localSheetId="15">#REF!</definedName>
    <definedName name="consortium" localSheetId="0">#REF!</definedName>
    <definedName name="consortium" localSheetId="12">#REF!</definedName>
    <definedName name="consortium">'OSSE Only'!$A$9:$A$10</definedName>
    <definedName name="decision" localSheetId="15">'[13]OSSE Only'!$A$28:$A$30</definedName>
    <definedName name="decision" localSheetId="0">'[14]OSSE Only'!$A$28:$A$30</definedName>
    <definedName name="decision" localSheetId="12">'[14]OSSE Only'!$A$28:$A$30</definedName>
    <definedName name="decision">'OSSE Only'!$A$28:$A$30</definedName>
    <definedName name="dropdown" localSheetId="12">[15]Sheet1!$A$3:$A$4</definedName>
    <definedName name="dropdown">[15]Sheet1!$A$3:$A$4</definedName>
    <definedName name="ELLamount" localSheetId="15">[1]AppleTree:NationalCollegiate!$C$27</definedName>
    <definedName name="ELLamount" localSheetId="0">[2]AppleTree:NationalCollegiate!$C$27</definedName>
    <definedName name="ELLamount">[2]AppleTree:NationalCollegiate!$C$27</definedName>
    <definedName name="ELLno" localSheetId="15">[1]AppleTree:NationalCollegiate!$B$27</definedName>
    <definedName name="ELLno" localSheetId="0">[2]AppleTree:NationalCollegiate!$B$27</definedName>
    <definedName name="ELLno">[2]AppleTree:NationalCollegiate!$B$27</definedName>
    <definedName name="funds" localSheetId="15">'[13]OSSE Only'!$A$16:$A$18</definedName>
    <definedName name="funds" localSheetId="0">'[14]OSSE Only'!$A$16:$A$18</definedName>
    <definedName name="funds" localSheetId="12">'[14]OSSE Only'!$A$16:$A$18</definedName>
    <definedName name="funds">'OSSE Only'!$A$16:$A$18</definedName>
    <definedName name="genedamount" localSheetId="15">[1]AppleTree:NationalCollegiate!$C$19</definedName>
    <definedName name="genedamount" localSheetId="0">[2]AppleTree:NationalCollegiate!$C$19</definedName>
    <definedName name="genedamount">[2]AppleTree:NationalCollegiate!$C$19</definedName>
    <definedName name="generalsubtotal" localSheetId="15">[1]AppleTree:NationalCollegiate!$B$19</definedName>
    <definedName name="generalsubtotal" localSheetId="0">[2]AppleTree:NationalCollegiate!$B$19</definedName>
    <definedName name="generalsubtotal">[2]AppleTree:NationalCollegiate!$B$19</definedName>
    <definedName name="grade" localSheetId="15">'[16]OSSE Only'!$A$12:$A$13</definedName>
    <definedName name="grade" localSheetId="0">'[17]OSSE Only'!$A$12:$A$13</definedName>
    <definedName name="grade">'[17]OSSE Only'!$A$12:$A$13</definedName>
    <definedName name="highno" localSheetId="15">[1]AppleTree:NationalCollegiate!$B$14</definedName>
    <definedName name="highno" localSheetId="0">[2]AppleTree:NationalCollegiate!$B$14</definedName>
    <definedName name="highno">[2]AppleTree:NationalCollegiate!$B$14</definedName>
    <definedName name="improvement" localSheetId="15">'[13]OSSE Only'!$A$9:$A$14</definedName>
    <definedName name="improvement" localSheetId="11">'[6]OSSE Only'!$A$9:$A$14</definedName>
    <definedName name="improvement" localSheetId="1">'[18]OSSE Only'!$A$9:$A$14</definedName>
    <definedName name="improvement" localSheetId="14">'[8]OSSE Only'!$A$9:$A$14</definedName>
    <definedName name="improvement" localSheetId="0">'[14]OSSE Only'!$A$9:$A$14</definedName>
    <definedName name="improvement" localSheetId="12">'[14]OSSE Only'!$A$9:$A$14</definedName>
    <definedName name="improvement" localSheetId="13">'[6]OSSE Only'!$A$9:$A$14</definedName>
    <definedName name="improvement">'OSSE Only'!$A$9:$A$14</definedName>
    <definedName name="kno" localSheetId="15">[1]AppleTree:NationalCollegiate!$B$8</definedName>
    <definedName name="kno" localSheetId="0">[2]AppleTree:NationalCollegiate!$B$8</definedName>
    <definedName name="kno">[2]AppleTree:NationalCollegiate!$B$8</definedName>
    <definedName name="LEA" localSheetId="15">[11]Sheet1!$E$1:$E$58</definedName>
    <definedName name="LEA" localSheetId="0">[9]Sheet1!$E$1:$E$65</definedName>
    <definedName name="LEA" localSheetId="12">[10]Sheet1!$E$1:$E$75</definedName>
    <definedName name="LEA">[19]Sheet1!$E$1:$E$58</definedName>
    <definedName name="lowerno" localSheetId="15">[1]AppleTree:NationalCollegiate!$B$9</definedName>
    <definedName name="lowerno" localSheetId="0">[2]AppleTree:NationalCollegiate!$B$9</definedName>
    <definedName name="lowerno">[2]AppleTree:NationalCollegiate!$B$9</definedName>
    <definedName name="middleno" localSheetId="15">[1]AppleTree:NationalCollegiate!$B$12</definedName>
    <definedName name="middleno" localSheetId="0">[2]AppleTree:NationalCollegiate!$B$12</definedName>
    <definedName name="middleno">[2]AppleTree:NationalCollegiate!$B$12</definedName>
    <definedName name="prekno" localSheetId="15">[1]AppleTree:NationalCollegiate!$B$7</definedName>
    <definedName name="prekno" localSheetId="0">[2]AppleTree:NationalCollegiate!$B$7</definedName>
    <definedName name="prekno">[2]AppleTree:NationalCollegiate!$B$7</definedName>
    <definedName name="presno" localSheetId="15">[1]AppleTree:NationalCollegiate!$B$6</definedName>
    <definedName name="presno" localSheetId="0">[2]AppleTree:NationalCollegiate!$B$6</definedName>
    <definedName name="presno">[2]AppleTree:NationalCollegiate!$B$6</definedName>
    <definedName name="_xlnm.Print_Area" localSheetId="15">'Budget Summary'!$A$1:$K$74</definedName>
    <definedName name="_xlnm.Print_Area" localSheetId="1">'Contact Information'!$A$1:$K$33</definedName>
    <definedName name="_xlnm.Print_Area" localSheetId="0">Directions!$A$1:$J$29</definedName>
    <definedName name="_xlnm.Print_Area" localSheetId="12">'Guiding Strategies'!$A$1:$J$67</definedName>
    <definedName name="_xlnm.Print_Area" localSheetId="18">'Intent to Apply'!$A$1:$D$42</definedName>
    <definedName name="program" localSheetId="7">'13'!#REF!</definedName>
    <definedName name="program" localSheetId="6">#REF!</definedName>
    <definedName name="program" localSheetId="19">#REF!</definedName>
    <definedName name="program" localSheetId="15">[11]Sheet1!$A$6:$A$11</definedName>
    <definedName name="program" localSheetId="11">#REF!</definedName>
    <definedName name="program" localSheetId="1">#REF!</definedName>
    <definedName name="program" localSheetId="14">#REF!</definedName>
    <definedName name="program" localSheetId="0">[9]Sheet1!$A$6:$A$11</definedName>
    <definedName name="program" localSheetId="12">[10]Sheet1!$A$6:$A$11</definedName>
    <definedName name="program" localSheetId="13">#REF!</definedName>
    <definedName name="program">#REF!</definedName>
    <definedName name="programs" localSheetId="19">'[5]OSSE Only'!$A$21:$A$26</definedName>
    <definedName name="programs" localSheetId="15">'[13]OSSE Only'!$A$21:$A$26</definedName>
    <definedName name="programs" localSheetId="11">'[6]OSSE Only'!$A$21:$A$26</definedName>
    <definedName name="programs" localSheetId="1">'[18]OSSE Only'!$A$21:$A$26</definedName>
    <definedName name="programs" localSheetId="14">'[8]OSSE Only'!$A$21:$A$26</definedName>
    <definedName name="programs" localSheetId="0">'[14]OSSE Only'!$A$21:$A$26</definedName>
    <definedName name="programs" localSheetId="12">'[14]OSSE Only'!$A$21:$A$26</definedName>
    <definedName name="programs" localSheetId="13">'[6]OSSE Only'!$A$21:$A$26</definedName>
    <definedName name="programs">'OSSE Only'!$A$21:$A$26</definedName>
    <definedName name="setasides" localSheetId="15">'Budget Summary'!$C$9:$C$14</definedName>
    <definedName name="setasides" localSheetId="0">'[9]10'!$C$9:$C$18</definedName>
    <definedName name="setasides" localSheetId="12">'[10]10'!$C$9:$C$18</definedName>
    <definedName name="setasides">'[19]10'!$C$9:$C$18</definedName>
    <definedName name="setasides2" localSheetId="15">'[11]14'!$C$9:$C$18</definedName>
    <definedName name="setasides2" localSheetId="0">'[9]14'!$C$9:$C$18</definedName>
    <definedName name="setasides2" localSheetId="12">'[10]14'!$C$9:$C$18</definedName>
    <definedName name="setasides2">'[19]14'!$C$9:$C$18</definedName>
    <definedName name="setasides3" localSheetId="15">'[11]18'!$C$9:$C$18</definedName>
    <definedName name="setasides3" localSheetId="0">'[9]18'!$C$9:$C$18</definedName>
    <definedName name="setasides3" localSheetId="12">'[10]18'!$C$9:$C$18</definedName>
    <definedName name="setasides3">'[19]18'!$C$9:$C$18</definedName>
    <definedName name="signature" localSheetId="15">[11]Sheet1!$A$1:$A$2</definedName>
    <definedName name="signature" localSheetId="0">[9]Sheet1!$A$1:$A$2</definedName>
    <definedName name="signature" localSheetId="12">[10]Sheet1!$A$1:$A$2</definedName>
    <definedName name="signature">[19]Sheet1!$A$1:$A$2</definedName>
    <definedName name="sped1no" localSheetId="15">[1]AppleTree:NationalCollegiate!$B$21</definedName>
    <definedName name="sped1no" localSheetId="0">[2]AppleTree:NationalCollegiate!$B$21</definedName>
    <definedName name="sped1no">[2]AppleTree:NationalCollegiate!$B$21</definedName>
    <definedName name="sped2no" localSheetId="15">[1]AppleTree:NationalCollegiate!$B$22</definedName>
    <definedName name="sped2no" localSheetId="0">[2]AppleTree:NationalCollegiate!$B$22</definedName>
    <definedName name="sped2no">[2]AppleTree:NationalCollegiate!$B$22</definedName>
    <definedName name="sped3no" localSheetId="15">[1]AppleTree:NationalCollegiate!$B$23</definedName>
    <definedName name="sped3no" localSheetId="0">[2]AppleTree:NationalCollegiate!$B$23</definedName>
    <definedName name="sped3no">[2]AppleTree:NationalCollegiate!$B$23</definedName>
    <definedName name="sped4no" localSheetId="15">[1]AppleTree:NationalCollegiate!$B$24</definedName>
    <definedName name="sped4no" localSheetId="0">[2]AppleTree:NationalCollegiate!$B$24</definedName>
    <definedName name="sped4no">[2]AppleTree:NationalCollegiate!$B$24</definedName>
    <definedName name="spedamount" localSheetId="15">[1]AppleTree:NationalCollegiate!$C$25</definedName>
    <definedName name="spedamount" localSheetId="0">[2]AppleTree:NationalCollegiate!$C$25</definedName>
    <definedName name="spedamount">[2]AppleTree:NationalCollegiate!$C$25</definedName>
    <definedName name="spedno" localSheetId="15">[1]AppleTree:NationalCollegiate!$B$17</definedName>
    <definedName name="spedno" localSheetId="0">[2]AppleTree:NationalCollegiate!$B$17</definedName>
    <definedName name="spedno">[2]AppleTree:NationalCollegiate!$B$17</definedName>
    <definedName name="spedsubtotal" localSheetId="15">[1]AppleTree:NationalCollegiate!$B$25</definedName>
    <definedName name="spedsubtotal" localSheetId="0">[2]AppleTree:NationalCollegiate!$B$25</definedName>
    <definedName name="spedsubtotal">[2]AppleTree:NationalCollegiate!$B$25</definedName>
    <definedName name="staff" localSheetId="15">[20]Reference!$A$7:$A$11</definedName>
    <definedName name="staff" localSheetId="0">[21]Reference!$A$7:$A$11</definedName>
    <definedName name="staff">[21]Reference!$A$7:$A$11</definedName>
    <definedName name="status" localSheetId="15">'[16]OSSE Only'!$A$15:$A$19</definedName>
    <definedName name="status" localSheetId="0">'[17]OSSE Only'!$A$15:$A$19</definedName>
    <definedName name="status">'[17]OSSE Only'!$A$15:$A$19</definedName>
    <definedName name="totalallocation" localSheetId="15">[1]AppleTree:NationalCollegiate!$C$28</definedName>
    <definedName name="totalallocation" localSheetId="0">[2]AppleTree:NationalCollegiate!$C$28</definedName>
    <definedName name="totalallocation">[2]AppleTree:NationalCollegiate!$C$28</definedName>
    <definedName name="unESno" localSheetId="15">[1]AppleTree:NationalCollegiate!$B$11</definedName>
    <definedName name="unESno" localSheetId="0">[2]AppleTree:NationalCollegiate!$B$11</definedName>
    <definedName name="unESno">[2]AppleTree:NationalCollegiate!$B$11</definedName>
    <definedName name="unHSno" localSheetId="15">[1]AppleTree:NationalCollegiate!$B$15</definedName>
    <definedName name="unHSno" localSheetId="0">[2]AppleTree:NationalCollegiate!$B$15</definedName>
    <definedName name="unHSno">[2]AppleTree:NationalCollegiate!$B$15</definedName>
    <definedName name="unMSno" localSheetId="15">[1]AppleTree:NationalCollegiate!$B$13</definedName>
    <definedName name="unMSno" localSheetId="0">[2]AppleTree:NationalCollegiate!$B$13</definedName>
    <definedName name="unMSno">[2]AppleTree:NationalCollegiate!$B$13</definedName>
    <definedName name="upperno" localSheetId="15">[1]AppleTree:NationalCollegiate!$B$10</definedName>
    <definedName name="upperno" localSheetId="0">[2]AppleTree:NationalCollegiate!$B$10</definedName>
    <definedName name="upperno">[2]AppleTree:NationalCollegiate!$B$10</definedName>
    <definedName name="xs" localSheetId="19">'[5]1'!$A$41</definedName>
    <definedName name="xs" localSheetId="15">#REF!</definedName>
    <definedName name="xs" localSheetId="11">#REF!</definedName>
    <definedName name="xs" localSheetId="1">'Contact Information'!$B$36</definedName>
    <definedName name="xs" localSheetId="14">#REF!</definedName>
    <definedName name="xs" localSheetId="13">#REF!</definedName>
    <definedName name="xs">#REF!</definedName>
    <definedName name="yes" localSheetId="15">[11]Sheet1!$A$13:$A$14</definedName>
    <definedName name="yes" localSheetId="1">'[7]OSSE Only'!$A$3:$A$4</definedName>
    <definedName name="yes" localSheetId="0">[9]Sheet1!$A$13:$A$14</definedName>
    <definedName name="yes" localSheetId="12">[10]Sheet1!$A$13:$A$14</definedName>
    <definedName name="yes" localSheetId="10">[21]Reference!$A$2:$A$5</definedName>
    <definedName name="yes">'OSSE Only'!$A$3:$A$4</definedName>
    <definedName name="yesno" localSheetId="19">'[5]1'!#REF!</definedName>
    <definedName name="yesno" localSheetId="15">#REF!</definedName>
    <definedName name="yesno" localSheetId="11">#REF!</definedName>
    <definedName name="yesno" localSheetId="1">'Contact Information'!$M$13:$M$14</definedName>
    <definedName name="yesno" localSheetId="14">#REF!</definedName>
    <definedName name="yesno" localSheetId="0">[9]Sheet1!#REF!</definedName>
    <definedName name="yesno" localSheetId="12">#REF!</definedName>
    <definedName name="yesno" localSheetId="13">#REF!</definedName>
    <definedName name="yesno">#REF!</definedName>
    <definedName name="yesorno" localSheetId="0">[3]Sheet1!$A$9:$A$10</definedName>
    <definedName name="yesorno" localSheetId="12">[3]Sheet1!$A$9:$A$10</definedName>
    <definedName name="yesorno">[4]Sheet1!$A$9:$A$10</definedName>
    <definedName name="Z_0681A54A_8E4E_4055_8A7E_9532F82659DA_.wvu.Cols" localSheetId="12" hidden="1">'Guiding Strategies'!$K:$L</definedName>
    <definedName name="Z_0681A54A_8E4E_4055_8A7E_9532F82659DA_.wvu.PrintArea" localSheetId="12" hidden="1">'Guiding Strategies'!$A$1:$J$67</definedName>
    <definedName name="Z_88F0142F_8040_40EE_BB31_7FBDC567046B_.wvu.Cols" localSheetId="4" hidden="1">'4'!$J:$N</definedName>
    <definedName name="Z_88F0142F_8040_40EE_BB31_7FBDC567046B_.wvu.Cols" localSheetId="19" hidden="1">Assurances!$AG:$AG</definedName>
    <definedName name="Z_88F0142F_8040_40EE_BB31_7FBDC567046B_.wvu.Cols" localSheetId="14" hidden="1">'Detailed Planned Expenditures'!$L:$M</definedName>
    <definedName name="Z_88F0142F_8040_40EE_BB31_7FBDC567046B_.wvu.Cols" localSheetId="10" hidden="1">Validation!$K:$L</definedName>
    <definedName name="Z_88F0142F_8040_40EE_BB31_7FBDC567046B_.wvu.PrintArea" localSheetId="15" hidden="1">'Budget Summary'!$A$1:$K$74</definedName>
    <definedName name="Z_88F0142F_8040_40EE_BB31_7FBDC567046B_.wvu.Rows" localSheetId="19" hidden="1">Assurances!#REF!,Assurances!$15:$15,Assurances!$20:$22,Assurances!$28:$28</definedName>
    <definedName name="Z_88F0142F_8040_40EE_BB31_7FBDC567046B_.wvu.Rows" localSheetId="15" hidden="1">'Budget Summary'!$45:$68</definedName>
    <definedName name="Z_E5693437_7F9D_438B_AF30_1BCB5B6A33CD_.wvu.Cols" localSheetId="1" hidden="1">'Contact Information'!$M:$M</definedName>
    <definedName name="Z_E5693437_7F9D_438B_AF30_1BCB5B6A33CD_.wvu.Rows" localSheetId="1" hidden="1">'Contact Information'!#REF!,'Contact Information'!$36:$36</definedName>
    <definedName name="Z_FEFC15B1_F17C_4CB7_A213_355BB844919A_.wvu.Cols" localSheetId="4" hidden="1">'4'!$J:$N</definedName>
    <definedName name="Z_FEFC15B1_F17C_4CB7_A213_355BB844919A_.wvu.Cols" localSheetId="19" hidden="1">Assurances!$AG:$AG</definedName>
    <definedName name="Z_FEFC15B1_F17C_4CB7_A213_355BB844919A_.wvu.Cols" localSheetId="11" hidden="1">'Comprehensive Data'!$P:$Q</definedName>
    <definedName name="Z_FEFC15B1_F17C_4CB7_A213_355BB844919A_.wvu.Cols" localSheetId="1" hidden="1">'Contact Information'!$M:$M</definedName>
    <definedName name="Z_FEFC15B1_F17C_4CB7_A213_355BB844919A_.wvu.Cols" localSheetId="14" hidden="1">'Detailed Planned Expenditures'!$L:$M</definedName>
    <definedName name="Z_FEFC15B1_F17C_4CB7_A213_355BB844919A_.wvu.Cols" localSheetId="13" hidden="1">'Needs Assessment &amp; Narrative'!$P:$Q</definedName>
    <definedName name="Z_FEFC15B1_F17C_4CB7_A213_355BB844919A_.wvu.Cols" localSheetId="10" hidden="1">Validation!$K:$L</definedName>
    <definedName name="Z_FEFC15B1_F17C_4CB7_A213_355BB844919A_.wvu.PrintArea" localSheetId="15" hidden="1">'Budget Summary'!$A$1:$K$74</definedName>
    <definedName name="Z_FEFC15B1_F17C_4CB7_A213_355BB844919A_.wvu.PrintArea" localSheetId="1" hidden="1">'Contact Information'!$B$1:$K$33</definedName>
    <definedName name="Z_FEFC15B1_F17C_4CB7_A213_355BB844919A_.wvu.Rows" localSheetId="19" hidden="1">Assurances!#REF!,Assurances!$15:$15,Assurances!$20:$22,Assurances!$28:$28</definedName>
    <definedName name="Z_FEFC15B1_F17C_4CB7_A213_355BB844919A_.wvu.Rows" localSheetId="15" hidden="1">'Budget Summary'!$45:$68</definedName>
    <definedName name="Z_FEFC15B1_F17C_4CB7_A213_355BB844919A_.wvu.Rows" localSheetId="1" hidden="1">'Contact Information'!#REF!,'Contact Information'!$36:$36</definedName>
  </definedNames>
  <calcPr calcId="140001" concurrentCalc="0"/>
  <customWorkbookViews>
    <customWorkbookView name="ServUS - Personal View (2)" guid="{88F0142F-8040-40EE-BB31-7FBDC567046B}" mergeInterval="0" personalView="1" maximized="1" windowWidth="1920" windowHeight="894" tabRatio="909" activeSheetId="8"/>
    <customWorkbookView name="ServUS - Personal View" guid="{FEFC15B1-F17C-4CB7-A213-355BB844919A}" mergeInterval="0" personalView="1" maximized="1" windowWidth="1362" windowHeight="553" tabRatio="854" activeSheetId="17"/>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39" i="35" l="1"/>
  <c r="I33" i="35"/>
  <c r="I27" i="35"/>
  <c r="I21" i="35"/>
  <c r="I15" i="35"/>
  <c r="I9" i="35"/>
  <c r="H39" i="35"/>
  <c r="H33" i="35"/>
  <c r="H27" i="35"/>
  <c r="H21" i="35"/>
  <c r="H15" i="35"/>
  <c r="H9" i="35"/>
  <c r="G39" i="35"/>
  <c r="G33" i="35"/>
  <c r="G27" i="35"/>
  <c r="G21" i="35"/>
  <c r="G15" i="35"/>
  <c r="G9" i="35"/>
  <c r="F39" i="35"/>
  <c r="F33" i="35"/>
  <c r="F27" i="35"/>
  <c r="F21" i="35"/>
  <c r="F15" i="35"/>
  <c r="F9" i="35"/>
  <c r="E39" i="35"/>
  <c r="E33" i="35"/>
  <c r="E27" i="35"/>
  <c r="E21" i="35"/>
  <c r="E15" i="35"/>
  <c r="E9" i="35"/>
  <c r="D39" i="35"/>
  <c r="D33" i="35"/>
  <c r="D27" i="35"/>
  <c r="D15" i="35"/>
  <c r="D9" i="35"/>
  <c r="D21" i="35"/>
  <c r="J63" i="35"/>
  <c r="J57" i="35"/>
  <c r="J51" i="35"/>
  <c r="J45" i="35"/>
  <c r="F153" i="34"/>
  <c r="L152" i="34"/>
  <c r="M152" i="34"/>
  <c r="L151" i="34"/>
  <c r="M151" i="34"/>
  <c r="L150" i="34"/>
  <c r="M150" i="34"/>
  <c r="L149" i="34"/>
  <c r="M149" i="34"/>
  <c r="L148" i="34"/>
  <c r="M148" i="34"/>
  <c r="L147" i="34"/>
  <c r="M147" i="34"/>
  <c r="L146" i="34"/>
  <c r="M146" i="34"/>
  <c r="L145" i="34"/>
  <c r="M145" i="34"/>
  <c r="L144" i="34"/>
  <c r="M144" i="34"/>
  <c r="L143" i="34"/>
  <c r="M143" i="34"/>
  <c r="L142" i="34"/>
  <c r="M142" i="34"/>
  <c r="L141" i="34"/>
  <c r="M141" i="34"/>
  <c r="L140" i="34"/>
  <c r="M140" i="34"/>
  <c r="L139" i="34"/>
  <c r="M139" i="34"/>
  <c r="L138" i="34"/>
  <c r="M138" i="34"/>
  <c r="F128" i="34"/>
  <c r="L127" i="34"/>
  <c r="M127" i="34"/>
  <c r="L126" i="34"/>
  <c r="M126" i="34"/>
  <c r="L125" i="34"/>
  <c r="M125" i="34"/>
  <c r="L124" i="34"/>
  <c r="M124" i="34"/>
  <c r="L123" i="34"/>
  <c r="M123" i="34"/>
  <c r="L122" i="34"/>
  <c r="M122" i="34"/>
  <c r="L121" i="34"/>
  <c r="M121" i="34"/>
  <c r="L120" i="34"/>
  <c r="M120" i="34"/>
  <c r="L119" i="34"/>
  <c r="M119" i="34"/>
  <c r="L118" i="34"/>
  <c r="M118" i="34"/>
  <c r="L117" i="34"/>
  <c r="M117" i="34"/>
  <c r="L116" i="34"/>
  <c r="M116" i="34"/>
  <c r="L115" i="34"/>
  <c r="M115" i="34"/>
  <c r="L114" i="34"/>
  <c r="M114" i="34"/>
  <c r="L113" i="34"/>
  <c r="M113" i="34"/>
  <c r="F103" i="34"/>
  <c r="L102" i="34"/>
  <c r="M102" i="34"/>
  <c r="L101" i="34"/>
  <c r="M101" i="34"/>
  <c r="L100" i="34"/>
  <c r="M100" i="34"/>
  <c r="L99" i="34"/>
  <c r="M99" i="34"/>
  <c r="L98" i="34"/>
  <c r="M98" i="34"/>
  <c r="L97" i="34"/>
  <c r="M97" i="34"/>
  <c r="L96" i="34"/>
  <c r="M96" i="34"/>
  <c r="L95" i="34"/>
  <c r="M95" i="34"/>
  <c r="L94" i="34"/>
  <c r="M94" i="34"/>
  <c r="L93" i="34"/>
  <c r="M93" i="34"/>
  <c r="L92" i="34"/>
  <c r="M92" i="34"/>
  <c r="L91" i="34"/>
  <c r="M91" i="34"/>
  <c r="L90" i="34"/>
  <c r="M90" i="34"/>
  <c r="L89" i="34"/>
  <c r="M89" i="34"/>
  <c r="L88" i="34"/>
  <c r="M88" i="34"/>
  <c r="F78" i="34"/>
  <c r="L77" i="34"/>
  <c r="M77" i="34"/>
  <c r="L76" i="34"/>
  <c r="M76" i="34"/>
  <c r="L75" i="34"/>
  <c r="M75" i="34"/>
  <c r="L74" i="34"/>
  <c r="M74" i="34"/>
  <c r="L73" i="34"/>
  <c r="M73" i="34"/>
  <c r="L72" i="34"/>
  <c r="M72" i="34"/>
  <c r="L71" i="34"/>
  <c r="M71" i="34"/>
  <c r="L70" i="34"/>
  <c r="M70" i="34"/>
  <c r="L69" i="34"/>
  <c r="M69" i="34"/>
  <c r="L68" i="34"/>
  <c r="M68" i="34"/>
  <c r="L67" i="34"/>
  <c r="M67" i="34"/>
  <c r="L66" i="34"/>
  <c r="M66" i="34"/>
  <c r="L65" i="34"/>
  <c r="M65" i="34"/>
  <c r="L64" i="34"/>
  <c r="M64" i="34"/>
  <c r="L63" i="34"/>
  <c r="M63" i="34"/>
  <c r="F53" i="34"/>
  <c r="L52" i="34"/>
  <c r="M52" i="34"/>
  <c r="L51" i="34"/>
  <c r="M51" i="34"/>
  <c r="L50" i="34"/>
  <c r="M50" i="34"/>
  <c r="L49" i="34"/>
  <c r="M49" i="34"/>
  <c r="L48" i="34"/>
  <c r="M48" i="34"/>
  <c r="L47" i="34"/>
  <c r="M47" i="34"/>
  <c r="L46" i="34"/>
  <c r="M46" i="34"/>
  <c r="L45" i="34"/>
  <c r="M45" i="34"/>
  <c r="L44" i="34"/>
  <c r="M44" i="34"/>
  <c r="L43" i="34"/>
  <c r="M43" i="34"/>
  <c r="L42" i="34"/>
  <c r="M42" i="34"/>
  <c r="L41" i="34"/>
  <c r="M41" i="34"/>
  <c r="L40" i="34"/>
  <c r="M40" i="34"/>
  <c r="L39" i="34"/>
  <c r="M39" i="34"/>
  <c r="L38" i="34"/>
  <c r="M38" i="34"/>
  <c r="K28" i="34"/>
  <c r="E28" i="34"/>
  <c r="L27" i="34"/>
  <c r="M27" i="34"/>
  <c r="L26" i="34"/>
  <c r="M26" i="34"/>
  <c r="L25" i="34"/>
  <c r="M25" i="34"/>
  <c r="L24" i="34"/>
  <c r="M24" i="34"/>
  <c r="L23" i="34"/>
  <c r="M23" i="34"/>
  <c r="L22" i="34"/>
  <c r="M22" i="34"/>
  <c r="L21" i="34"/>
  <c r="M21" i="34"/>
  <c r="L20" i="34"/>
  <c r="M20" i="34"/>
  <c r="L19" i="34"/>
  <c r="M19" i="34"/>
  <c r="L18" i="34"/>
  <c r="M18" i="34"/>
  <c r="L17" i="34"/>
  <c r="M17" i="34"/>
  <c r="L16" i="34"/>
  <c r="M16" i="34"/>
  <c r="L15" i="34"/>
  <c r="M15" i="34"/>
  <c r="L14" i="34"/>
  <c r="M14" i="34"/>
  <c r="L13" i="34"/>
  <c r="M13" i="34"/>
  <c r="G69" i="35"/>
  <c r="H69" i="35"/>
  <c r="F69" i="35"/>
  <c r="I69" i="35"/>
  <c r="J33" i="35"/>
  <c r="J27" i="35"/>
  <c r="E69" i="35"/>
  <c r="J39" i="35"/>
  <c r="J15" i="35"/>
  <c r="D69" i="35"/>
  <c r="M28" i="34"/>
  <c r="J21" i="35"/>
  <c r="J9" i="35"/>
  <c r="M128" i="34"/>
  <c r="M53" i="34"/>
  <c r="M78" i="34"/>
  <c r="M103" i="34"/>
  <c r="M153" i="34"/>
  <c r="J69" i="35"/>
  <c r="I11" i="12"/>
  <c r="I47" i="12"/>
  <c r="I41" i="12"/>
  <c r="I35" i="12"/>
  <c r="I29" i="12"/>
  <c r="I23" i="12"/>
  <c r="I17" i="12"/>
  <c r="H41" i="12"/>
  <c r="H35" i="12"/>
  <c r="H29" i="12"/>
  <c r="H23" i="12"/>
  <c r="H17" i="12"/>
  <c r="H11" i="12"/>
  <c r="H47" i="12"/>
  <c r="G41" i="12"/>
  <c r="G35" i="12"/>
  <c r="G29" i="12"/>
  <c r="G23" i="12"/>
  <c r="G17" i="12"/>
  <c r="G11" i="12"/>
  <c r="F41" i="12"/>
  <c r="F35" i="12"/>
  <c r="F29" i="12"/>
  <c r="D29" i="12"/>
  <c r="J29" i="12"/>
  <c r="F23" i="12"/>
  <c r="F17" i="12"/>
  <c r="F11" i="12"/>
  <c r="F47" i="12"/>
  <c r="E41" i="12"/>
  <c r="E35" i="12"/>
  <c r="D35" i="12"/>
  <c r="J35" i="12"/>
  <c r="E29" i="12"/>
  <c r="E23" i="12"/>
  <c r="E17" i="12"/>
  <c r="E11" i="12"/>
  <c r="D41" i="12"/>
  <c r="D23" i="12"/>
  <c r="D17" i="12"/>
  <c r="D11" i="12"/>
  <c r="K15" i="4"/>
  <c r="K16" i="4"/>
  <c r="K17" i="4"/>
  <c r="K18" i="4"/>
  <c r="K19" i="4"/>
  <c r="K20" i="4"/>
  <c r="K21" i="4"/>
  <c r="K22" i="4"/>
  <c r="K23" i="4"/>
  <c r="K24" i="4"/>
  <c r="J24" i="4"/>
  <c r="L24" i="4"/>
  <c r="M24" i="4"/>
  <c r="N24" i="4"/>
  <c r="K25" i="4"/>
  <c r="K26" i="4"/>
  <c r="K27" i="4"/>
  <c r="K28" i="4"/>
  <c r="K29" i="4"/>
  <c r="K30" i="4"/>
  <c r="K31" i="4"/>
  <c r="K32" i="4"/>
  <c r="K33" i="4"/>
  <c r="K34" i="4"/>
  <c r="K35" i="4"/>
  <c r="K36" i="4"/>
  <c r="K37" i="4"/>
  <c r="K38" i="4"/>
  <c r="K39" i="4"/>
  <c r="K40" i="4"/>
  <c r="J40" i="4"/>
  <c r="L40" i="4"/>
  <c r="M40" i="4"/>
  <c r="N40" i="4"/>
  <c r="K41" i="4"/>
  <c r="K42" i="4"/>
  <c r="K43" i="4"/>
  <c r="K44" i="4"/>
  <c r="K45" i="4"/>
  <c r="K46" i="4"/>
  <c r="K47" i="4"/>
  <c r="K48" i="4"/>
  <c r="K49" i="4"/>
  <c r="K50" i="4"/>
  <c r="K51" i="4"/>
  <c r="K52" i="4"/>
  <c r="K53" i="4"/>
  <c r="K54" i="4"/>
  <c r="K55" i="4"/>
  <c r="K56" i="4"/>
  <c r="J56" i="4"/>
  <c r="L56" i="4"/>
  <c r="M56" i="4"/>
  <c r="N56" i="4"/>
  <c r="K57" i="4"/>
  <c r="K58" i="4"/>
  <c r="K59" i="4"/>
  <c r="J59" i="4"/>
  <c r="L59" i="4"/>
  <c r="M59" i="4"/>
  <c r="N59" i="4"/>
  <c r="K60" i="4"/>
  <c r="K61" i="4"/>
  <c r="K62" i="4"/>
  <c r="K63" i="4"/>
  <c r="K64" i="4"/>
  <c r="K65" i="4"/>
  <c r="K66" i="4"/>
  <c r="K67" i="4"/>
  <c r="K68" i="4"/>
  <c r="K69" i="4"/>
  <c r="K70" i="4"/>
  <c r="K71" i="4"/>
  <c r="K72" i="4"/>
  <c r="K73" i="4"/>
  <c r="K74" i="4"/>
  <c r="K75" i="4"/>
  <c r="K76" i="4"/>
  <c r="K77" i="4"/>
  <c r="K78" i="4"/>
  <c r="K79" i="4"/>
  <c r="K80" i="4"/>
  <c r="K81" i="4"/>
  <c r="K82" i="4"/>
  <c r="K83" i="4"/>
  <c r="J83" i="4"/>
  <c r="L83" i="4"/>
  <c r="M83" i="4"/>
  <c r="N83" i="4"/>
  <c r="K84" i="4"/>
  <c r="K85" i="4"/>
  <c r="K86" i="4"/>
  <c r="K87" i="4"/>
  <c r="K88" i="4"/>
  <c r="J88" i="4"/>
  <c r="L88" i="4"/>
  <c r="M88" i="4"/>
  <c r="N88" i="4"/>
  <c r="K89" i="4"/>
  <c r="K90" i="4"/>
  <c r="K91" i="4"/>
  <c r="J91" i="4"/>
  <c r="L91" i="4"/>
  <c r="M91" i="4"/>
  <c r="N91" i="4"/>
  <c r="K92" i="4"/>
  <c r="K93" i="4"/>
  <c r="K94" i="4"/>
  <c r="K95" i="4"/>
  <c r="K96" i="4"/>
  <c r="K97" i="4"/>
  <c r="K98" i="4"/>
  <c r="K99" i="4"/>
  <c r="J99" i="4"/>
  <c r="L99" i="4"/>
  <c r="M99" i="4"/>
  <c r="N99" i="4"/>
  <c r="K100" i="4"/>
  <c r="K101" i="4"/>
  <c r="K102" i="4"/>
  <c r="K103" i="4"/>
  <c r="K104" i="4"/>
  <c r="J104" i="4"/>
  <c r="L104" i="4"/>
  <c r="M104" i="4"/>
  <c r="N104" i="4"/>
  <c r="K105" i="4"/>
  <c r="K14" i="4"/>
  <c r="L14" i="4"/>
  <c r="J14" i="4"/>
  <c r="L15" i="4"/>
  <c r="L16" i="4"/>
  <c r="L17" i="4"/>
  <c r="L18" i="4"/>
  <c r="J18" i="4"/>
  <c r="M18" i="4"/>
  <c r="N18" i="4"/>
  <c r="L19" i="4"/>
  <c r="L20" i="4"/>
  <c r="L21" i="4"/>
  <c r="L22" i="4"/>
  <c r="L23" i="4"/>
  <c r="L25" i="4"/>
  <c r="L26" i="4"/>
  <c r="L27" i="4"/>
  <c r="L28" i="4"/>
  <c r="L29" i="4"/>
  <c r="L30" i="4"/>
  <c r="L31" i="4"/>
  <c r="L32" i="4"/>
  <c r="L33" i="4"/>
  <c r="L34" i="4"/>
  <c r="L35" i="4"/>
  <c r="L36" i="4"/>
  <c r="L37" i="4"/>
  <c r="L38" i="4"/>
  <c r="L39" i="4"/>
  <c r="L41" i="4"/>
  <c r="L42" i="4"/>
  <c r="L43" i="4"/>
  <c r="L44" i="4"/>
  <c r="L45" i="4"/>
  <c r="L46" i="4"/>
  <c r="L47" i="4"/>
  <c r="L48" i="4"/>
  <c r="L49" i="4"/>
  <c r="L50" i="4"/>
  <c r="L51" i="4"/>
  <c r="L52" i="4"/>
  <c r="L53" i="4"/>
  <c r="L54" i="4"/>
  <c r="L55" i="4"/>
  <c r="L57" i="4"/>
  <c r="L58" i="4"/>
  <c r="L60" i="4"/>
  <c r="L61" i="4"/>
  <c r="L62" i="4"/>
  <c r="L63" i="4"/>
  <c r="L64" i="4"/>
  <c r="L65" i="4"/>
  <c r="L66" i="4"/>
  <c r="L67" i="4"/>
  <c r="L68" i="4"/>
  <c r="L69" i="4"/>
  <c r="L70" i="4"/>
  <c r="L71" i="4"/>
  <c r="L72" i="4"/>
  <c r="L73" i="4"/>
  <c r="L74" i="4"/>
  <c r="L75" i="4"/>
  <c r="L76" i="4"/>
  <c r="L77" i="4"/>
  <c r="L78" i="4"/>
  <c r="L79" i="4"/>
  <c r="L80" i="4"/>
  <c r="L81" i="4"/>
  <c r="L82" i="4"/>
  <c r="L84" i="4"/>
  <c r="L85" i="4"/>
  <c r="L86" i="4"/>
  <c r="L87" i="4"/>
  <c r="L89" i="4"/>
  <c r="L90" i="4"/>
  <c r="L92" i="4"/>
  <c r="L93" i="4"/>
  <c r="L94" i="4"/>
  <c r="L95" i="4"/>
  <c r="L96" i="4"/>
  <c r="L97" i="4"/>
  <c r="L98" i="4"/>
  <c r="L100" i="4"/>
  <c r="L101" i="4"/>
  <c r="L102" i="4"/>
  <c r="L103" i="4"/>
  <c r="L105" i="4"/>
  <c r="J15" i="4"/>
  <c r="M15" i="4"/>
  <c r="N15" i="4"/>
  <c r="J16" i="4"/>
  <c r="J17" i="4"/>
  <c r="J19" i="4"/>
  <c r="M19" i="4"/>
  <c r="N19" i="4"/>
  <c r="J20" i="4"/>
  <c r="J21" i="4"/>
  <c r="J22" i="4"/>
  <c r="J23" i="4"/>
  <c r="M23" i="4"/>
  <c r="N23" i="4"/>
  <c r="J25" i="4"/>
  <c r="J26" i="4"/>
  <c r="J27" i="4"/>
  <c r="M27" i="4"/>
  <c r="N27" i="4"/>
  <c r="J28" i="4"/>
  <c r="J29" i="4"/>
  <c r="M29" i="4"/>
  <c r="N29" i="4"/>
  <c r="J30" i="4"/>
  <c r="J31" i="4"/>
  <c r="J32" i="4"/>
  <c r="J33" i="4"/>
  <c r="J34" i="4"/>
  <c r="J35" i="4"/>
  <c r="J36" i="4"/>
  <c r="J37" i="4"/>
  <c r="J38" i="4"/>
  <c r="J39" i="4"/>
  <c r="J41" i="4"/>
  <c r="J42" i="4"/>
  <c r="J43" i="4"/>
  <c r="J44" i="4"/>
  <c r="J45" i="4"/>
  <c r="J46" i="4"/>
  <c r="J47" i="4"/>
  <c r="M47" i="4"/>
  <c r="N47" i="4"/>
  <c r="J48" i="4"/>
  <c r="J49" i="4"/>
  <c r="J50" i="4"/>
  <c r="J51" i="4"/>
  <c r="M51" i="4"/>
  <c r="N51" i="4"/>
  <c r="J52" i="4"/>
  <c r="J53" i="4"/>
  <c r="J54" i="4"/>
  <c r="J55" i="4"/>
  <c r="J57" i="4"/>
  <c r="J58" i="4"/>
  <c r="J60" i="4"/>
  <c r="J61" i="4"/>
  <c r="J62" i="4"/>
  <c r="J63" i="4"/>
  <c r="J64" i="4"/>
  <c r="J65" i="4"/>
  <c r="J66" i="4"/>
  <c r="J67" i="4"/>
  <c r="J68" i="4"/>
  <c r="J69" i="4"/>
  <c r="J70" i="4"/>
  <c r="J71" i="4"/>
  <c r="J72" i="4"/>
  <c r="J73" i="4"/>
  <c r="J74" i="4"/>
  <c r="J75" i="4"/>
  <c r="J76" i="4"/>
  <c r="J77" i="4"/>
  <c r="J78" i="4"/>
  <c r="J79" i="4"/>
  <c r="J80" i="4"/>
  <c r="J81" i="4"/>
  <c r="J82" i="4"/>
  <c r="J84" i="4"/>
  <c r="J85" i="4"/>
  <c r="J86" i="4"/>
  <c r="J87" i="4"/>
  <c r="J89" i="4"/>
  <c r="M89" i="4"/>
  <c r="N89" i="4"/>
  <c r="J90" i="4"/>
  <c r="M90" i="4"/>
  <c r="N90" i="4"/>
  <c r="J92" i="4"/>
  <c r="J93" i="4"/>
  <c r="M93" i="4"/>
  <c r="N93" i="4"/>
  <c r="J94" i="4"/>
  <c r="M94" i="4"/>
  <c r="N94" i="4"/>
  <c r="J95" i="4"/>
  <c r="J96" i="4"/>
  <c r="J97" i="4"/>
  <c r="M97" i="4"/>
  <c r="N97" i="4"/>
  <c r="J98" i="4"/>
  <c r="J100" i="4"/>
  <c r="J101" i="4"/>
  <c r="M101" i="4"/>
  <c r="N101" i="4"/>
  <c r="J102" i="4"/>
  <c r="J103" i="4"/>
  <c r="J105" i="4"/>
  <c r="M105" i="4"/>
  <c r="N105" i="4"/>
  <c r="M95" i="4"/>
  <c r="N95" i="4"/>
  <c r="M71" i="4"/>
  <c r="N71" i="4"/>
  <c r="M61" i="4"/>
  <c r="N61" i="4"/>
  <c r="M39" i="4"/>
  <c r="N39" i="4"/>
  <c r="D22" i="15"/>
  <c r="E22" i="15"/>
  <c r="D21" i="15"/>
  <c r="E21" i="15"/>
  <c r="D20" i="15"/>
  <c r="K20" i="15"/>
  <c r="D14" i="15"/>
  <c r="K14" i="15"/>
  <c r="D19" i="15"/>
  <c r="E19" i="15"/>
  <c r="D40" i="15"/>
  <c r="E40" i="15"/>
  <c r="D38" i="15"/>
  <c r="K38" i="15"/>
  <c r="D13" i="15"/>
  <c r="K13" i="15"/>
  <c r="D12" i="15"/>
  <c r="E12" i="15"/>
  <c r="D17" i="15"/>
  <c r="K17" i="15"/>
  <c r="D16" i="15"/>
  <c r="K16" i="15"/>
  <c r="D18" i="15"/>
  <c r="K18" i="15"/>
  <c r="D15" i="15"/>
  <c r="K15" i="15"/>
  <c r="D23" i="15"/>
  <c r="K23" i="15"/>
  <c r="D24" i="15"/>
  <c r="K24" i="15"/>
  <c r="D27" i="15"/>
  <c r="K27" i="15"/>
  <c r="D36" i="15"/>
  <c r="K36" i="15"/>
  <c r="E36" i="15"/>
  <c r="D37" i="15"/>
  <c r="E37" i="15"/>
  <c r="D28" i="15"/>
  <c r="E28" i="15"/>
  <c r="K40" i="15"/>
  <c r="D29" i="15"/>
  <c r="E29" i="15"/>
  <c r="D39" i="15"/>
  <c r="E39" i="15"/>
  <c r="D35" i="15"/>
  <c r="K35" i="15"/>
  <c r="E38" i="15"/>
  <c r="D30" i="15"/>
  <c r="E30" i="15"/>
  <c r="D26" i="15"/>
  <c r="K26" i="15"/>
  <c r="D31" i="15"/>
  <c r="K31" i="15"/>
  <c r="K28" i="15"/>
  <c r="D42" i="15"/>
  <c r="E42" i="15"/>
  <c r="K42" i="15"/>
  <c r="D33" i="15"/>
  <c r="K33" i="15"/>
  <c r="K39" i="15"/>
  <c r="K30" i="15"/>
  <c r="E31" i="15"/>
  <c r="E33" i="15"/>
  <c r="M30" i="4"/>
  <c r="N30" i="4"/>
  <c r="M26" i="4"/>
  <c r="N26" i="4"/>
  <c r="M77" i="4"/>
  <c r="N77" i="4"/>
  <c r="M57" i="4"/>
  <c r="N57" i="4"/>
  <c r="L106" i="4"/>
  <c r="M55" i="4"/>
  <c r="N55" i="4"/>
  <c r="M43" i="4"/>
  <c r="N43" i="4"/>
  <c r="M35" i="4"/>
  <c r="N35" i="4"/>
  <c r="M31" i="4"/>
  <c r="N31" i="4"/>
  <c r="K37" i="15"/>
  <c r="M72" i="4"/>
  <c r="N72" i="4"/>
  <c r="M64" i="4"/>
  <c r="N64" i="4"/>
  <c r="M53" i="4"/>
  <c r="N53" i="4"/>
  <c r="M49" i="4"/>
  <c r="N49" i="4"/>
  <c r="M45" i="4"/>
  <c r="N45" i="4"/>
  <c r="M41" i="4"/>
  <c r="N41" i="4"/>
  <c r="M37" i="4"/>
  <c r="N37" i="4"/>
  <c r="M33" i="4"/>
  <c r="N33" i="4"/>
  <c r="M25" i="4"/>
  <c r="N25" i="4"/>
  <c r="E26" i="15"/>
  <c r="M87" i="4"/>
  <c r="N87" i="4"/>
  <c r="M79" i="4"/>
  <c r="N79" i="4"/>
  <c r="M75" i="4"/>
  <c r="N75" i="4"/>
  <c r="M67" i="4"/>
  <c r="N67" i="4"/>
  <c r="M63" i="4"/>
  <c r="N63" i="4"/>
  <c r="M78" i="4"/>
  <c r="N78" i="4"/>
  <c r="M48" i="4"/>
  <c r="N48" i="4"/>
  <c r="M96" i="4"/>
  <c r="N96" i="4"/>
  <c r="M74" i="4"/>
  <c r="N74" i="4"/>
  <c r="M85" i="4"/>
  <c r="N85" i="4"/>
  <c r="M81" i="4"/>
  <c r="N81" i="4"/>
  <c r="M73" i="4"/>
  <c r="N73" i="4"/>
  <c r="M62" i="4"/>
  <c r="N62" i="4"/>
  <c r="M58" i="4"/>
  <c r="N58" i="4"/>
  <c r="M32" i="4"/>
  <c r="N32" i="4"/>
  <c r="M21" i="4"/>
  <c r="N21" i="4"/>
  <c r="M17" i="4"/>
  <c r="N17" i="4"/>
  <c r="M103" i="4"/>
  <c r="N103" i="4"/>
  <c r="M80" i="4"/>
  <c r="N80" i="4"/>
  <c r="M69" i="4"/>
  <c r="N69" i="4"/>
  <c r="M65" i="4"/>
  <c r="N65" i="4"/>
  <c r="M46" i="4"/>
  <c r="N46" i="4"/>
  <c r="M42" i="4"/>
  <c r="N42" i="4"/>
  <c r="M14" i="4"/>
  <c r="N14" i="4"/>
  <c r="M100" i="4"/>
  <c r="N100" i="4"/>
  <c r="M92" i="4"/>
  <c r="N92" i="4"/>
  <c r="M84" i="4"/>
  <c r="N84" i="4"/>
  <c r="M76" i="4"/>
  <c r="N76" i="4"/>
  <c r="M68" i="4"/>
  <c r="N68" i="4"/>
  <c r="M60" i="4"/>
  <c r="N60" i="4"/>
  <c r="M52" i="4"/>
  <c r="N52" i="4"/>
  <c r="M44" i="4"/>
  <c r="N44" i="4"/>
  <c r="M36" i="4"/>
  <c r="N36" i="4"/>
  <c r="M28" i="4"/>
  <c r="N28" i="4"/>
  <c r="M20" i="4"/>
  <c r="N20" i="4"/>
  <c r="M86" i="4"/>
  <c r="N86" i="4"/>
  <c r="M82" i="4"/>
  <c r="N82" i="4"/>
  <c r="M54" i="4"/>
  <c r="N54" i="4"/>
  <c r="M50" i="4"/>
  <c r="N50" i="4"/>
  <c r="M22" i="4"/>
  <c r="N22" i="4"/>
  <c r="M102" i="4"/>
  <c r="N102" i="4"/>
  <c r="M98" i="4"/>
  <c r="N98" i="4"/>
  <c r="M70" i="4"/>
  <c r="N70" i="4"/>
  <c r="M66" i="4"/>
  <c r="N66" i="4"/>
  <c r="M38" i="4"/>
  <c r="N38" i="4"/>
  <c r="M34" i="4"/>
  <c r="N34" i="4"/>
  <c r="M16" i="4"/>
  <c r="N16" i="4"/>
  <c r="E17" i="15"/>
  <c r="K22" i="15"/>
  <c r="K29" i="15"/>
  <c r="E20" i="15"/>
  <c r="E15" i="15"/>
  <c r="K106" i="4"/>
  <c r="E47" i="12"/>
  <c r="G47" i="12"/>
  <c r="E16" i="15"/>
  <c r="K21" i="15"/>
  <c r="E13" i="15"/>
  <c r="E18" i="15"/>
  <c r="K12" i="15"/>
  <c r="D47" i="12"/>
  <c r="E35" i="15"/>
  <c r="E27" i="15"/>
  <c r="E14" i="15"/>
  <c r="E24" i="15"/>
  <c r="E23" i="15"/>
  <c r="K19" i="15"/>
  <c r="J106" i="4"/>
  <c r="N106" i="4"/>
  <c r="K43" i="15"/>
  <c r="A7" i="15"/>
  <c r="J23" i="12"/>
  <c r="J41" i="12"/>
  <c r="J11" i="12"/>
  <c r="J47" i="12"/>
  <c r="K3" i="12"/>
  <c r="J17" i="12"/>
</calcChain>
</file>

<file path=xl/sharedStrings.xml><?xml version="1.0" encoding="utf-8"?>
<sst xmlns="http://schemas.openxmlformats.org/spreadsheetml/2006/main" count="731" uniqueCount="463">
  <si>
    <t>Budget Categories</t>
  </si>
  <si>
    <t>Salaries and Benefits</t>
  </si>
  <si>
    <t>Supplies and Materials</t>
  </si>
  <si>
    <t>Contracted Professional Services</t>
  </si>
  <si>
    <t>Equipment</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</si>
  <si>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</si>
  <si>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</si>
  <si>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</si>
  <si>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</si>
  <si>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t>Assurances: General Education Provisions Act</t>
  </si>
  <si>
    <t>(B) in developing plans for construction, due consideration will be given to excellence of architecture and design and to compliance with standards prescribed by the Secretary under section 794 of title 29 in order to ensure that facilities constructed with the use of Federal funds are accessible to and usable by individuals with disabilities.</t>
  </si>
  <si>
    <t>Assurance #10</t>
  </si>
  <si>
    <t>Assurance #11</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</si>
  <si>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</si>
  <si>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</si>
  <si>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Rental of Administrative Equipment</t>
  </si>
  <si>
    <t>Auditors, Lawyers, Accountants, Admin Staff Trainers</t>
  </si>
  <si>
    <t>Maintenance, Security, Cooks</t>
  </si>
  <si>
    <t>General Supplies</t>
  </si>
  <si>
    <t>Utility Services, Cleaning Services, Repair and Maintenance Services, Rentals, Other Property Services</t>
  </si>
  <si>
    <t>Other Contracted Services</t>
  </si>
  <si>
    <t>Bus drivers</t>
  </si>
  <si>
    <t>Rental of Equipment and Vehicles</t>
  </si>
  <si>
    <t>Salaries</t>
  </si>
  <si>
    <t>Rents and Utilities</t>
  </si>
  <si>
    <t>Contracts</t>
  </si>
  <si>
    <t>Instruction</t>
  </si>
  <si>
    <t>Support Services</t>
  </si>
  <si>
    <t>Operations and Maintenance</t>
  </si>
  <si>
    <t>Transportation</t>
  </si>
  <si>
    <t>Yes</t>
  </si>
  <si>
    <t>No</t>
  </si>
  <si>
    <t>X</t>
  </si>
  <si>
    <t>DIRECT COSTS</t>
  </si>
  <si>
    <t>The LEA will use such fiscal control and fund accounting procedures as will ensure proper disbursement of, and accounting for, federal funds allocated to the applicant under ESEA Section 1003(a), as set forth in all applicable federal and state laws and regulations.</t>
  </si>
  <si>
    <t>Contracted Teachers or Substitute Teachers (those that are not an official employee)</t>
  </si>
  <si>
    <t>Machinery, Furniture, Fixtures, Technology-related Hardware</t>
  </si>
  <si>
    <t>Dues and Fees, Reimbursement of Tuition, Teacher Aide Education, Travel Costs, Non-Payroll Taxes, Miscellaneous</t>
  </si>
  <si>
    <t>Tutors, Librarians, Counselors, Audiovisual, Curriculum Consultants, Program Evaluators,  Psychologists, Social Workers, Nurses, Attendance Personnel, Record Clerks,  Instructional Staff Trainers, Chief Academic Officer, Dean of Students</t>
  </si>
  <si>
    <t>Rental of Support Services Equipment</t>
  </si>
  <si>
    <t>Applicant Information</t>
  </si>
  <si>
    <t xml:space="preserve">     I have been authorized to file this application on behalf of the agency named above.</t>
  </si>
  <si>
    <t>OTHER</t>
  </si>
  <si>
    <t>Definitions and Examples for Each Program Category and Budget Category</t>
  </si>
  <si>
    <t>Restructuring Year 1</t>
  </si>
  <si>
    <t>Restructuring Year 2</t>
  </si>
  <si>
    <t>Other</t>
  </si>
  <si>
    <t>Narrative of Proposed Plan for the Use of ARRA FFY 2009 ESEA Section 1003(a) School Improvement Funds</t>
  </si>
  <si>
    <t>Annual 1003(a) Funds</t>
  </si>
  <si>
    <t>ARRA 1003(a) Funds</t>
  </si>
  <si>
    <t xml:space="preserve">Fixed Property Costs </t>
  </si>
  <si>
    <t xml:space="preserve">Other                          </t>
  </si>
  <si>
    <t>The Local Education Agency (LEA) hereby assures the State Education Agency (SEA) that:</t>
  </si>
  <si>
    <t xml:space="preserve">(A) the project is not inconsistent with overall State plans for the construction of school facilities, where this applies to the LEA, and </t>
  </si>
  <si>
    <t>General Supplies, Books, Periodicals</t>
  </si>
  <si>
    <t>LEA Name</t>
  </si>
  <si>
    <t>The Local Educational Agency (LEA) hereby assures the State Education Agency (SEA) that for the ESEA Section 1003(a) School Improvement program described in this application:</t>
  </si>
  <si>
    <t>The program will be administered in accordance with all applicable statutes, regulations, program plans, and applications.</t>
  </si>
  <si>
    <t xml:space="preserve">     I certify that all of the information contained in this application is true and accurate to the best of my knowledge.</t>
  </si>
  <si>
    <t xml:space="preserve">The LEA will submit to OSSE any LEA and campus information that OSSE or the U.S. Department of Education may request for reporting and evaluation purposes in a timely and accurate manner. </t>
  </si>
  <si>
    <t>Assurances: ESEA Section 1003(a) School Improvement Funds</t>
  </si>
  <si>
    <t>The LEA will track and account for each source of ESEA Section 1003(a) funds -- including  FFY 2008 funds, annual FFY 2009 funds, and ARRA FFY 2009 funds -- separately from each other and from all other funds.</t>
  </si>
  <si>
    <t xml:space="preserve">The LEA acknowledges and agrees that the completion of this application, or the approval to fund an application, will not be deemed to be a binding obligation of the OSSE until such time as the Grant Award Notification (GAN) is delivered to the applicant.  </t>
  </si>
  <si>
    <t>The LEA recognizes that SEA approval of an application does not relieve the LEA of its responsibility to comply with all applicable requirements.</t>
  </si>
  <si>
    <t>The LEA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t>
  </si>
  <si>
    <t>The LEA will comply with civil rights laws that prohibit discrimination based on race, color, national origin, religion, sex, disability, and age (available at http://www.ed.gov/policy/gen/leg/recovery/notices/civil-rights.html).</t>
  </si>
  <si>
    <t>Assurance #12</t>
  </si>
  <si>
    <t>Assurance #13</t>
  </si>
  <si>
    <t>Assurance #14</t>
  </si>
  <si>
    <t>Assurance #15</t>
  </si>
  <si>
    <t>Assurance #16</t>
  </si>
  <si>
    <t>Name of School or Campus</t>
  </si>
  <si>
    <t>Grades Served by this                                                                    School or Campus</t>
  </si>
  <si>
    <t>School Improvement Year 1</t>
  </si>
  <si>
    <t>School Improvement Year 2</t>
  </si>
  <si>
    <t>Corrective Action</t>
  </si>
  <si>
    <t>Applicant Information and Certification (Worksheet/Tab 1)</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</si>
  <si>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</si>
  <si>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</si>
  <si>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ARRA FFY 2009 allocation listed</t>
  </si>
  <si>
    <t>Annual FFY 2009 allocation listed</t>
  </si>
  <si>
    <t>Title of individual certifying application provided</t>
  </si>
  <si>
    <t>Name of individual certifying application provided</t>
  </si>
  <si>
    <t>• Increasing the number and percentage of students who score proficient in reading/language arts and mathematics, as measured by the DC CAS, in schools receiving school improvement funds;</t>
  </si>
  <si>
    <t>• Increasing the number of campuses making adequate yearly progress and moving out of improvement status; and</t>
  </si>
  <si>
    <t>• Using data and assessments to inform decisions on the use of these funds and create a system that provides continuous feedback and improvement.</t>
  </si>
  <si>
    <t>Category 1: Salaries and Benefits</t>
  </si>
  <si>
    <t>Category 3: Fixed Costs</t>
  </si>
  <si>
    <t>Category 6: Other</t>
  </si>
  <si>
    <t>Position Title</t>
  </si>
  <si>
    <t>Administration</t>
  </si>
  <si>
    <t>Operations</t>
  </si>
  <si>
    <t>For each of the assurances listed below, check the gray box to indicate that, as the authorized representative of the agency receiving these funds, you have read and agree with the assurance.</t>
  </si>
  <si>
    <t>Assurance #1</t>
  </si>
  <si>
    <t>Assurance #2</t>
  </si>
  <si>
    <t>Assurance #4</t>
  </si>
  <si>
    <t>Assurance #3</t>
  </si>
  <si>
    <t>Assurance #5</t>
  </si>
  <si>
    <t>Assurance #6</t>
  </si>
  <si>
    <t>Assurance #7</t>
  </si>
  <si>
    <t>Assurance #8</t>
  </si>
  <si>
    <t>Assurance #9</t>
  </si>
  <si>
    <t xml:space="preserve">Category 2: Supplies and Materials:                                                                                                                                                                                                                                                                                                                                                                                </t>
  </si>
  <si>
    <t>List of Schools or Campuses Served with Section 1003(a) School Improvement Funds</t>
  </si>
  <si>
    <t>Legal name of LEA provided</t>
  </si>
  <si>
    <t>Mailing address of LEA provided</t>
  </si>
  <si>
    <t>Main telephone number of LEA provided</t>
  </si>
  <si>
    <t>DUNS number provided</t>
  </si>
  <si>
    <t>Name of 1003(a) coordinator provided</t>
  </si>
  <si>
    <t>Title of 1003(a) coordinator provided</t>
  </si>
  <si>
    <t>Email address of 1003(a) coordinator provided</t>
  </si>
  <si>
    <t>Telephone number of 1003(a) coordinator provided</t>
  </si>
  <si>
    <t>CCR registration confirmed by answering "Yes"</t>
  </si>
  <si>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The OSSE will not accept an application which fails this validation</t>
    </r>
    <r>
      <rPr>
        <b/>
        <sz val="11"/>
        <rFont val="Calibri"/>
        <family val="2"/>
      </rPr>
      <t>.                                          Successful validation does NOT imply that the application meets all requirements for approval or that the application will be approved.</t>
    </r>
  </si>
  <si>
    <t>Validated?</t>
  </si>
  <si>
    <t>Required Component</t>
  </si>
  <si>
    <t>Steps Required for the Application to be Validated</t>
  </si>
  <si>
    <t>Provide a description of the data and assessments that the LEA and schools/campuses used to diagnose their improvement needs and                                                                                                                                                                                                           will use to assess the effectiveness of the proposed improvement initiatives.  If this is different at different schools/campuses, those differences must be reflected here.</t>
  </si>
  <si>
    <t>Validation of Application's Readiness for Submission</t>
  </si>
  <si>
    <t>Both Annual and ARRA</t>
  </si>
  <si>
    <t>Part 1: Data Used to Diagnose and Assess</t>
  </si>
  <si>
    <t>Part 2: School Improvement Strategies/Initiatives</t>
  </si>
  <si>
    <t>School Improvement Implementation Strategies:</t>
  </si>
  <si>
    <t>Part 3: Support for Selected Strategies</t>
  </si>
  <si>
    <t>Instructions for Completing the 1003(a) Application</t>
  </si>
  <si>
    <t>Tab 1: Provide all of the information requested on this tab.  Then, a board member or designee of a board member must sign after reading the certification statement.  Additionally, charter LEAs must receive signed authorization from the DC Public Charter School Board prior to submitting the application to the OSSE.</t>
  </si>
  <si>
    <r>
      <rPr>
        <u/>
        <sz val="11"/>
        <rFont val="Calibri"/>
        <family val="2"/>
      </rPr>
      <t>Implementation Strategy 2.3</t>
    </r>
    <r>
      <rPr>
        <sz val="11"/>
        <rFont val="Calibri"/>
        <family val="2"/>
      </rPr>
      <t>: Create partnerships among other entities for the purpose of delivering technical assistance, professional development, and management advice.  LEAs, campuses, and other entities would benefit from a collaborative effort of consultation and service delivery.</t>
    </r>
  </si>
  <si>
    <r>
      <rPr>
        <u/>
        <sz val="11"/>
        <rFont val="Calibri"/>
        <family val="2"/>
      </rPr>
      <t>Implementation Strategy 2.4</t>
    </r>
    <r>
      <rPr>
        <sz val="11"/>
        <rFont val="Calibri"/>
        <family val="2"/>
      </rPr>
      <t>: Provide professional development to enhance the capacity of school support team members and other technical assistance providers that is informed by student achievement and other outcome-related measures.</t>
    </r>
  </si>
  <si>
    <r>
      <rPr>
        <b/>
        <sz val="10"/>
        <rFont val="Calibri"/>
        <family val="2"/>
      </rPr>
      <t>Reason for Improvement Status of this School or Campus</t>
    </r>
    <r>
      <rPr>
        <sz val="10"/>
        <rFont val="Calibri"/>
      </rPr>
      <t xml:space="preserve">                                                                                                                                                 (based on DC-CAS data and AYP status)                                                                                                                               --------------------------------------------------                                                                                                                                                                            </t>
    </r>
    <r>
      <rPr>
        <b/>
        <sz val="10"/>
        <rFont val="Calibri"/>
        <family val="2"/>
      </rPr>
      <t xml:space="preserve">Include </t>
    </r>
    <r>
      <rPr>
        <b/>
        <u/>
        <sz val="10"/>
        <rFont val="Calibri"/>
        <family val="2"/>
      </rPr>
      <t>comprehensive</t>
    </r>
    <r>
      <rPr>
        <b/>
        <sz val="10"/>
        <rFont val="Calibri"/>
        <family val="2"/>
      </rPr>
      <t xml:space="preserve"> information about (1) content area/s in which Annual Measurable Objectives (AMOs) were not met, (2) subgroups that did not meet AMOs, and (3) the number of consecutive years AMOs have not been met.</t>
    </r>
    <r>
      <rPr>
        <sz val="10"/>
        <rFont val="Calibri"/>
      </rPr>
      <t xml:space="preserve">                           </t>
    </r>
  </si>
  <si>
    <t>On the lines below, list each school/campus in your LEA that will be receiving Section 1003(a) School Improvement Funds included in this application and provide all requested information.</t>
  </si>
  <si>
    <t>Fully Funded</t>
  </si>
  <si>
    <t>Partially Funded</t>
  </si>
  <si>
    <t>Not Funded</t>
  </si>
  <si>
    <t>All ESEA Section 1003(a) school improvement funds will be used only to carry out activities at Title I schools identified by the OSSE for school improvement, corrective action, or restructuring under ESEA Section 1116.</t>
  </si>
  <si>
    <r>
      <rPr>
        <u/>
        <sz val="11"/>
        <rFont val="Calibri"/>
        <family val="2"/>
      </rPr>
      <t>Implementation Strategy 2.1</t>
    </r>
    <r>
      <rPr>
        <sz val="11"/>
        <rFont val="Calibri"/>
        <family val="2"/>
      </rPr>
      <t>: Provide customized technical assistance and/or professional development that is designed to build the capacity of LEA and school staff to improve campuses and is informed by student achievement and other outcome-related measures.  Campuses in improvement need individualized assistance to best meet the needs of each school.  Individual needs may include analysis of data regarding problems with classroom instruction, professional development, and parental involvement; identification and implementation of high-quality strategies supported in the school improvement plan; and analysis of budgets and resources to augment reform efforts.</t>
    </r>
  </si>
  <si>
    <r>
      <rPr>
        <u/>
        <sz val="11"/>
        <rFont val="Calibri"/>
        <family val="2"/>
      </rPr>
      <t>Implementation Strategy 2.2</t>
    </r>
    <r>
      <rPr>
        <sz val="11"/>
        <rFont val="Calibri"/>
        <family val="2"/>
      </rPr>
      <t>: Use up-to-date research-based strategies or practices to change instructional practice to address the academic achievement problems that caused the campus to be identified for improvement, corrective action, or restructuring.  LEAs must help the campus choose these effective instructional strategies that are grounded in research and ensure that the school staff receives high-quality professional development relevant to their implementation.</t>
    </r>
  </si>
  <si>
    <t>All ESEA Section 1003(a) school improvement funds will be used only to supplement and not supplant federal, state, and local funds                                                         the LEA would otherwise receive.</t>
  </si>
  <si>
    <t>The LEA will retain all records of the financial transactions and accounts relating to the proposed project for a period of five years                                               after the termination of the grant agreement and shall make such records available for inspection and audit as necessary.</t>
  </si>
  <si>
    <t>The LEA will cooperate in carrying out any evaluation of its ESEA Section 1003(a) program conducted by or for OSSE, the U.S.                                                                  Department of Education, or other federal or state officials.</t>
  </si>
  <si>
    <r>
      <rPr>
        <u/>
        <sz val="11"/>
        <rFont val="Calibri"/>
        <family val="2"/>
      </rPr>
      <t>Implementation Strategy 2.5</t>
    </r>
    <r>
      <rPr>
        <sz val="11"/>
        <rFont val="Calibri"/>
        <family val="2"/>
      </rPr>
      <t xml:space="preserve">: Implement </t>
    </r>
    <r>
      <rPr>
        <u/>
        <sz val="11"/>
        <rFont val="Calibri"/>
        <family val="2"/>
      </rPr>
      <t>other</t>
    </r>
    <r>
      <rPr>
        <sz val="11"/>
        <rFont val="Calibri"/>
        <family val="2"/>
      </rPr>
      <t xml:space="preserve"> strategies determined by the LEA, and approved by OSSE, for which data indicate the strategy is likely to result in improved teaching and learning in schools identified for improvement, corrective action, or restructuring.  LEAs have the flexibility to propose additional strategies specific to a unique need or to address areas not directly covered in the above items.  OSSE retains approval authority.</t>
    </r>
  </si>
  <si>
    <t>Explain how your selected strategies and initiatives will improve student achievement, address the specific academic issues that caused school/s or campus/es to be identified for improvement (including addressing the needs of particular subgroups of students), and propel progress towards the following measurable outcomes:</t>
  </si>
  <si>
    <t>The control of funds provided under each program, and title to property acquired with those funds, will be in a public agency and that a public agency will administer those funds and property.</t>
  </si>
  <si>
    <t>It will use fiscal control and accounting procedures that will ensure proper disbursement of, and accounting for, federal funds paid to that agency under each program.</t>
  </si>
  <si>
    <t>It will make reports to the OSSE as necessary to enable the OSSE to perform its duties and it will maintain and provide the OSSE access to the records required under section 1232F of the General Education Provisions Act.</t>
  </si>
  <si>
    <t>It will provide reasonable opportunities for the participation by teachers, parents, and other interested agencies, organizations, and individuals in the planning for and operation of each program.</t>
  </si>
  <si>
    <t>Any application, evaluation, periodic program plan or report relating to each program will be made readily available to parents and other members of the general public.</t>
  </si>
  <si>
    <t>In the case of any project involving construction—</t>
  </si>
  <si>
    <t xml:space="preserve">The LEA must receive prior written approval from the Office of the State Superintendent of Education (OSSE) before implementing any                                           project changes with respect to the purposes for which the proposed funds are awarded.
determined by the Secretary of Labor in accordance with subchapter IV of chapter 31 of
title 40, United States Code. 
contractors and subcontractors on projects funded with ARRA funds shall be paid wages
at rates not less than those prevailing on projects of a character similar in the locality as
determined by the Secretary of Labor in accordance with subchapter IV of chapter 31 of
title 40, United States Code.
</t>
  </si>
  <si>
    <t>Each campus identified for improvement status under ESEA Section 1116(b) has developed a school improvement plan, which is                                   maintained on-site and will be available to the OSSE upon request, that is compliant with all requirements under ESEA Section 1116(b)(3).</t>
  </si>
  <si>
    <t xml:space="preserve">None of the funds expended under any applicable program will be used to acquire equipment (including computer software) in any instance in which such acquisition results in a direct financial benefit to any organization representing the interests of the purchasing entity or its employees or any affiliate of such an organization. </t>
  </si>
  <si>
    <t>It will include in its application (below) a description of the steps the subgrantee proposes to take to ensure equitable access to, and participation in, its federally-assisted program for students, teachers, and other program beneficiaries with special needs, as required by Section 427 of the General Education Provisions Act (GEPA).  The statute highlights six types of barriers that can impede equitable access or participation: gender, race, national origin, color, disability, and age.</t>
  </si>
  <si>
    <t>The LEA will comply with all applicable Office of Management and Budget (OMB) Circulars, including, but not limited to: OMB Circular                                               A-87, Cost Principles for State, Local, and Indian Tribal Governments; OMB Circular A-102, Grants and Cooperative Agreements with                                                State and Local Governments; and OMB Circular A-133, Audits of States, Local Governments, and Non-Profit Organizations.</t>
  </si>
  <si>
    <t>No federal appropriated funds have been paid or will be paid to any person for influencing or attempting to influence an officer or employee of any agency, a Member of Congress, an officer or employee of Congress, or an employee of a Member of Congress in connection with the making or renewal of  Federal grants under this program.</t>
  </si>
  <si>
    <t>It will administer each program covered by the application in accordance with all applicable statutes, regulations, program plans, and applications.</t>
  </si>
  <si>
    <t>Steps to Ensure Equitable Access and Participation: Meeting the Requirement of the General Education Provisions Act, Section 427                                                                                                                                                                                                                                                                                                                     If not embedded in the narrative portions of this application (tabs 6 and 9), provide a description of how the LEA will comply with the requirements of Section 427 of GEPA, given the specific planned uses of funds.  If this requirement is satisfied through statements embedded in the narrative portions of the application, please state so below.                                      (For additional guidance, see http://www.ed.gov/fund/grant/apply/appforms/gepa427.doc.)</t>
  </si>
  <si>
    <t>Narrative of Proposed Plan for the Use of  ANNUAL FFY 2009 ESEA Section 1003(a) School Improvement Funds</t>
  </si>
  <si>
    <t>Budget for Proposed Plan for the Use of ANNUAL FFY 2010 ESEA Section 1003(a) School Improvement Funds</t>
  </si>
  <si>
    <t>Respond to the questions below in the fields provided and provide a detailed narrative of how each campus that is in school improvement, corrective action, and/or restructuring will be using Annual  FFY 2009 ESEA Section 1003(a) funds.  ALL FIVE PARTS ARE REQUIRED.
A separate section of the application requires a narrative of the proposed plan for the use of ARRA FFY 2009 or Annual FFY10 ESEA Section 1003(a) school improvement funds; do not include a description of those proposed uses in this section.</t>
  </si>
  <si>
    <t>It has adopted effective procedures for acquiring and disseminating to teachers and administrators participating in each program significant information from educational research, demonstrations, and similar projects, and for adopting, where appropriate, promising educational practices developed through such projects.</t>
  </si>
  <si>
    <t>Respond to the questions below in the fields provided and provide a detailed narrative of how each campus that is in school improvement, corrective action, and/or restructuring will be using ESEA Section 1003(a) funds made available under the ARRA.  ALL FOUR PARTS ARE REQUIRED.
A separate section of the application requires a narrative of the proposed plan for the use of Annual FFY 2009and FFY 2010 ESEA Section 1003(a) school improvement funds; do not include a description of those proposed uses in this section.</t>
  </si>
  <si>
    <t xml:space="preserve">Provide a detailed statement below to describe how the LEA will obligate 100% of its annual FFY 2009 1003(a) allocation by no later than September 30, 2011 (the last date for obligating these funds).  Refer to specific costs described in the narrative sections above and link those costs to a proposed timeline for obligation.  Even if this is covered by the narrative responses elsewhere in this application, provide a full description here.  </t>
  </si>
  <si>
    <t>Item to be Purchased</t>
  </si>
  <si>
    <t>Total Dollar Amount from this Funding Source to be Paid for this Item</t>
  </si>
  <si>
    <t>Total Amount of Funds to be Paid for Supplies and Materials</t>
  </si>
  <si>
    <t>Total Amount of Funds to be Paid for Fixed Property Costs</t>
  </si>
  <si>
    <t>Category 4: Contractual Services</t>
  </si>
  <si>
    <t>Total Amount of Funds to be Paid for Contractual Services</t>
  </si>
  <si>
    <t>Total Amount of Funds to be Paid for Equipment</t>
  </si>
  <si>
    <t>Total Amount of Funds to be Paid for Other Costs</t>
  </si>
  <si>
    <t>Fixed Property Costs</t>
  </si>
  <si>
    <t>Contractual Services</t>
  </si>
  <si>
    <t xml:space="preserve">Other  </t>
  </si>
  <si>
    <t>Total of All Budget Categories</t>
  </si>
  <si>
    <t>Student Transportation</t>
  </si>
  <si>
    <t>TOTAL OF ALL PROGRAM CATEGORIES</t>
  </si>
  <si>
    <t>Tabs 2-3: Read each assurance carefully and select the "X" in the gray box to indicate that the LEA agrees to abide by the assurance.  Tab 3 also requires a statement from the LEA to meet the requirements of Section 427 of the General Education Provisions Act (GEPA).</t>
  </si>
  <si>
    <t>Tab 4: List each school or campus identified for improvement, corrective action, or restructuring to be served with 1003(a) funds and provide all of the information requested in the chart for each of those schools/campuses.</t>
  </si>
  <si>
    <t>Tab 5: Complete Tab 5 in conjunction with Tabs 6 and 7 to ensure the narrative and budget are aligned.  Use this tab to describe the strategies or initiatives the LEA proposes to fund with Annual  FFY 2009 ESEA Section 1003(a) school improvement funds.  A narrative response to each of the guiding questions is required.</t>
  </si>
  <si>
    <t xml:space="preserve">Tab 6: Complete Tab 6 in conjunction with Tabs 5 and 7 to ensure the narrative and budget are aligned.  Use this tab to provide an explanation of the amounts listed in each category of the budget (Tab 7), making direct links between those amounts and the strategies or initiatives described in the narrative (Tab 5).   This should be directly linked to the narrative responses provided in Tab 5.  </t>
  </si>
  <si>
    <t>Tab 8: Complete Tab 8 in conjunction with Tabs 9 and 10 to ensure the narrative and budget are aligned.  Use this tab to describe the strategies or initiatives the LEA proposes to fund with ARRA FFY 2009 ESEA Section 1003(a) school improvement funds.  A narrative response to each of the guiding questions is required.</t>
  </si>
  <si>
    <t xml:space="preserve">Tab 9: Complete Tab 9 in conjunction with Tabs 8 and 10 to ensure the narrative and budget are aligned.  Use this tab to provide an explanation of the amounts listed in each category of the budget (Tab 10), making direct links between those amounts and the strategies or initiatives described in the narrative (Tab 8).    This should be directly linked to the narrative responses provided in Tab 10.  </t>
  </si>
  <si>
    <t>Tabs 14-16: These tabs are for reference; they do not require any LEA input.</t>
  </si>
  <si>
    <t>Validation Tab: After completing Tabs 1 through 13, the LEA must click the Validation Tab to determine whether the application is complete and ready to submit to the OSSE.  Part 1, the Validation Summary, shows whether the application is ready for submission.  If the application is not ready for submission, the Validation tab will give specific information about what must be added or revised prior to submission (see "Steps Required for Application to be Validated").  If an application is submitted that has not been succesfully validated, the OSSE will not accept the application.</t>
  </si>
  <si>
    <t>Tab 11: Complete Tab 11 in conjunction with Tabs 12 and 13 to ensure the narrative and budget are aligned.  Use this tab to describe the strategies or initiatives the LEA proposes to fund with Annual FFY 2010 ESEA Section 1003(a) school improvement funds.  A narrative response to each of the guiding questions is required.</t>
  </si>
  <si>
    <t xml:space="preserve">Tab 12: Complete Tab 12 in conjunction with Tabs 11 and 13 to ensure the narrative and budget are aligned.  Use this tab to provide an explanation of the amounts listed in each category of the budget (Tab 13), making direct links between those amounts and the strategies or initiatives described in the narrative (Tab 11).   This should be directly linked to the narrative responses provided in Tab 11.  </t>
  </si>
  <si>
    <t xml:space="preserve"> Program Budget Alignment</t>
  </si>
  <si>
    <t>Budget Explanations for Proposed Plan for the Use of Annual FFY 2009 ESEA Section 1003(a) School Improvement Funds (Worksheet/Tab 6)</t>
  </si>
  <si>
    <t>Budget Explanations for Proposed Plan for the Use of ARRA FFY 2009 ESEA Section 1003(a) School Improvement Funds (Worksheet/Tab 9)</t>
  </si>
  <si>
    <t>Budget for Proposed Plan for the Use of ARRA FFY 2009 ESEA Section 1003(a) School Improvement Funds (Worksheet/Tab 10)</t>
  </si>
  <si>
    <t>FFY 2009 ANNUAL AWARD</t>
  </si>
  <si>
    <t>Additional FFY 2009 Annual Award</t>
  </si>
  <si>
    <t>FFY 2009 ARRA AWARD</t>
  </si>
  <si>
    <t>Additional FFY 2009 ARRA Award</t>
  </si>
  <si>
    <t>Total Funds to Be Obligated by September 30, 2011</t>
  </si>
  <si>
    <t>FFY 2010 Annual Allocation</t>
  </si>
  <si>
    <t>Total Funds to Budget for in July 2011 Application</t>
  </si>
  <si>
    <t>Academy for Learning Through the Arts (ALTA) Public Charter School</t>
  </si>
  <si>
    <t>Arts and Technology Public Charter School</t>
  </si>
  <si>
    <t>Booker T. Washington Public Charter School</t>
  </si>
  <si>
    <t>Capital City Public Charter School</t>
  </si>
  <si>
    <t>Center City Public Charter School</t>
  </si>
  <si>
    <t>Cesar Chavez Public Charter School</t>
  </si>
  <si>
    <t>Children's Studio Public Charter School</t>
  </si>
  <si>
    <t>Community Academy Public Charter School</t>
  </si>
  <si>
    <t>DC Bilingual Public Charter School</t>
  </si>
  <si>
    <t>DC Preparatory Public Charter School</t>
  </si>
  <si>
    <t>District of Columbia Public Schools</t>
  </si>
  <si>
    <t>E.L. Haynes Public Charter School</t>
  </si>
  <si>
    <t>Elsie Whitlow Stokes Public Charter School</t>
  </si>
  <si>
    <t>Friendship Public Charter School</t>
  </si>
  <si>
    <t>Hope Community Public Charter School</t>
  </si>
  <si>
    <t>Hospitality Public Charter School</t>
  </si>
  <si>
    <t>Howard Road Academy Public Charter School</t>
  </si>
  <si>
    <t>Hyde Leadership Academy Public Charter School</t>
  </si>
  <si>
    <t>Ideal Academy Public Charter School</t>
  </si>
  <si>
    <t>Imagine Southeast Public Charter School</t>
  </si>
  <si>
    <t>Integrated Design &amp; Electronics Academy Public Charter School</t>
  </si>
  <si>
    <t>KIPP DC Public Charter School</t>
  </si>
  <si>
    <t>Mary McLeod Bethune Public Charter School</t>
  </si>
  <si>
    <t>Maya Angelou Public Charter School</t>
  </si>
  <si>
    <t>Meridian Public Charter School</t>
  </si>
  <si>
    <t>Options Public Charter School</t>
  </si>
  <si>
    <t>Paul Public Charter School</t>
  </si>
  <si>
    <t>Potomac Lighthouse Public Charter School</t>
  </si>
  <si>
    <t>School for the Arts in Learning (SAIL) Public Charter School</t>
  </si>
  <si>
    <t>Tree of Life Public Charter School</t>
  </si>
  <si>
    <t xml:space="preserve">Provide a detailed statement below to describe how the LEA will obligate 100% of its ARRA FFY 2009 1003(a) allocation by no later than September 30, 2011 (the last date for obligating these funds).  Refer to specific costs described in the narrative sections above and link those costs to a proposed timeline for obligation.  Even if this is covered by the narrative responses elsewhere in this application, provide a full description here.  </t>
  </si>
  <si>
    <t xml:space="preserve">Submit BOTH the completed Excel workbook AND a signed, scanned copy of TAB 1                               to SIG.APP@dc.gov by 5:00 P.M. EST on Monday, August 15, 2011.                           </t>
  </si>
  <si>
    <t xml:space="preserve">                Late submissions (received on or after 5:01 P.M. EST of Monday August 15, 2011) will not be considered.                                                                                                                    Applications submitted without successful validation ("Validation" tab) will NOT be accepted.</t>
  </si>
  <si>
    <t xml:space="preserve">Submit BOTH the completed Excel workbook AND a signed, scanned copy of TAB 1                                                                          to SIG.APP@dc.gov by 5:00 P.M. EST on Monday, August 15, 2011.                           </t>
  </si>
  <si>
    <t>Tab 13: This tab will autopopulate based on the expenditures you enter into tab 12. If your total budget matches the allocationon tab 1, this tab will validate.</t>
  </si>
  <si>
    <t>Tab 10: This tab will autopopulate based on the expenditures you enter into tab 9. If your total budget matches the allocationon tab 1, this tab will validate.</t>
  </si>
  <si>
    <t>Tab 7: This tab will autopopulate based on the expenditures you enter into tab 6. If your total budget matches the allocationon tab 1, this tab will validate.</t>
  </si>
  <si>
    <t>Budget for Proposed Plan for the Use of Annual  FFY 2009 ESEA Section 1003(a) School Improvement Funds (Worksheet/Tab 7)</t>
  </si>
  <si>
    <r>
      <t xml:space="preserve">For at least one of the categories of school improvement strategies/initiatives listed below (Parts 2.1 through 2.6), list and describe the specific school improvement strategies and initiatives the LEA proposes to fund through ARRA FFY 2009 ESEA Section 1003(a) school improvement funds. </t>
    </r>
    <r>
      <rPr>
        <b/>
        <sz val="11"/>
        <rFont val="Calibri"/>
        <family val="2"/>
      </rPr>
      <t xml:space="preserve">  Each LEA may select the strategy or strategies it determines will be the most effective, based on data that reflect school/campus and student needs, in building LEA and school/campus capacity to improve student achievement and exit schools/campuses from improvement.</t>
    </r>
  </si>
  <si>
    <t xml:space="preserve">To receive ESEA Section 1003(a) school improvement funds, the proposed plans must implement one or more of the following strategies.  Each LEA may select the strategy or strategies it determines will be the most effective, based on data that reflect school/campus and student needs, in building LEA and school/campus capacity to improve student achievement and exit schools/campuses from improvement.  These funds must be used towards strengthening and leveraging the improvement strategies outlined in your school improvement plans, and they should address the targeted needs identified by your DC CAS results and additional academic indicators (attendance or graduation rate).  For each category of school improvement strategies/initiatives listed below , list and describe the specific school improvement strategies and initiatives the LEA proposes to fund through Annual FFY 2009 ESEA Section 1003(a) school improvement funds.  </t>
  </si>
  <si>
    <t>First Date of Obligation for 2009 Annual and ARRA funds</t>
  </si>
  <si>
    <t>Two Rivers Public Charter School</t>
  </si>
  <si>
    <t>Washington Math Science Technology Public Charter School</t>
  </si>
  <si>
    <t>William E. Doar Jr. Public Charter School</t>
  </si>
  <si>
    <t>TOTAL</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</si>
  <si>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</si>
  <si>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t>
  </si>
  <si>
    <t>xxxxxxxxxxx</t>
  </si>
  <si>
    <t>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</si>
  <si>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</si>
  <si>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</si>
  <si>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Part 4: Commitment to Obligate 100% of Annual FFY 2009 1003(a) School Improvement Funds by 09-30-11</t>
  </si>
  <si>
    <t>Part 4: Commitment to Obligate 100% of ARRA FFY 2009 1003(a) School Improvement Funds by 09-30-11</t>
  </si>
  <si>
    <r>
      <rPr>
        <b/>
        <sz val="10"/>
        <rFont val="Calibri"/>
        <family val="2"/>
      </rPr>
      <t xml:space="preserve">School Improvement Status of this   School or Campus FOR SCHOOL YEAR 2010-2011   </t>
    </r>
    <r>
      <rPr>
        <sz val="10"/>
        <rFont val="Calibri"/>
      </rPr>
      <t xml:space="preserve">                                      (select from drop-down menu)</t>
    </r>
  </si>
  <si>
    <t>First Date of Obligation for FFY10 Annual Funds</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</si>
  <si>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</si>
  <si>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</si>
  <si>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</si>
  <si>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</si>
  <si>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</si>
  <si>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t>
  </si>
  <si>
    <t xml:space="preserve">Other </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</si>
  <si>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</si>
  <si>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 xml:space="preserve">Detail Planned Expenditures </t>
  </si>
  <si>
    <t>Total Dollar Amount to be Paid for this Individual</t>
  </si>
  <si>
    <t xml:space="preserve"> Portion of a Full-Time Equivalent Position (Annual Salary &amp; Benefits) to be Paid                                    </t>
  </si>
  <si>
    <t xml:space="preserve">Total Estimated FTEs to be Funded </t>
  </si>
  <si>
    <t>Total Amount to be Paid for Salaries and Benefits</t>
  </si>
  <si>
    <t>Comprehensive Needs Assessment</t>
  </si>
  <si>
    <t>Assurances: The Scholarships for Opportunity and Results (SOAR) Act Grants</t>
  </si>
  <si>
    <t xml:space="preserve">Official Intent to Apply Notification </t>
  </si>
  <si>
    <t>Applicant Organization Name:</t>
  </si>
  <si>
    <t>Applicant Organization Address (Line 1):</t>
  </si>
  <si>
    <t>(Line 2)</t>
  </si>
  <si>
    <t>(Line 3)</t>
  </si>
  <si>
    <t>(Line 4)</t>
  </si>
  <si>
    <t>Applicant Contact Person:</t>
  </si>
  <si>
    <t>--- Phone:</t>
  </si>
  <si>
    <t>--- E-Mail:</t>
  </si>
  <si>
    <t>--- Contact Name:</t>
  </si>
  <si>
    <t>Authorized Representative Name:</t>
  </si>
  <si>
    <t>Authorized Representative Title:</t>
  </si>
  <si>
    <t>Signature:</t>
  </si>
  <si>
    <t>Date:</t>
  </si>
  <si>
    <t>opcsfs.funding@dc.gov</t>
  </si>
  <si>
    <t>Email To:</t>
  </si>
  <si>
    <t>Legal Name of Applicant</t>
  </si>
  <si>
    <t>Mailing Address of Applicant</t>
  </si>
  <si>
    <t>Email Address of Grant Contact</t>
  </si>
  <si>
    <t>Main Telephone Number of Applicant</t>
  </si>
  <si>
    <t>Telephone Number of Grant Contact</t>
  </si>
  <si>
    <t>Applicant Certification</t>
  </si>
  <si>
    <t>Grant Application Information</t>
  </si>
  <si>
    <t xml:space="preserve">     Additionally, I certify that the applicant(s) agrees to all assurances included in the application.</t>
  </si>
  <si>
    <t>Assurance #17</t>
  </si>
  <si>
    <t>Assurance #18</t>
  </si>
  <si>
    <t>Signed Assurances</t>
  </si>
  <si>
    <t>Any Other Significant Information Deemed Necessary by the Applicant</t>
  </si>
  <si>
    <t>Public Charter School</t>
  </si>
  <si>
    <t>Theory of Action</t>
  </si>
  <si>
    <t>Neg. &amp; Del.</t>
  </si>
  <si>
    <t>Therapeutic Classroom</t>
  </si>
  <si>
    <t xml:space="preserve">The applicant hereby assures the State Education Agency (SEA) that: </t>
  </si>
  <si>
    <t>The applicant will use such fiscal control and fund accounting procedures as will ensure proper disbursement of, and accounting for, federal funds allocated to the applicant, as set forth in all applicable federal and state laws and regulations.</t>
  </si>
  <si>
    <t>The applicant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t>
  </si>
  <si>
    <t>The applicant recognizes that SEA approval of an application does not relieve the applicant of its responsibility to comply with all applicable requirements.</t>
  </si>
  <si>
    <t>Completed Logic Model(s)</t>
  </si>
  <si>
    <t xml:space="preserve">The applicant will submit to OSSE any applicant information that OSSE or the U.S. Department of Education may request for reporting and evaluation purposes in a timely and accurate manner. </t>
  </si>
  <si>
    <t xml:space="preserve">The applicant will submit a brief final report describing the impact on improving school performance and educational outcomes and/or increasing the number of high quality public charter school seats. </t>
  </si>
  <si>
    <t xml:space="preserve">The applicant acknowledges and agrees that the completion of this application, or the approval to fund an application, will not be deemed to be a binding obligation of the OSSE until such time as the Grant Award Notification (GAN) is delivered to the applicant.  </t>
  </si>
  <si>
    <t>The applicant will comply with all applicable Office of Management and Budget (OMB) Circulars, including, but not limited to: OMB Circular A-87, Cost Principles for State, Local, and Indian Tribal Governments; OMB Circular A-102, Grants and Cooperative Agreements with State and Local Governments; and OMB Circular A-133, Audits of States, Local Governments, and Non-Profit Organizations.</t>
  </si>
  <si>
    <t xml:space="preserve">The applicant will administer the funds covered by this application in accordance with all applicable statues, regulations, program plans, and applications. </t>
  </si>
  <si>
    <t xml:space="preserve">The applicant will comply with civil rights laws that prohibit discrimination based on race, color, national origin, religion, sex, disability, and age (available at  http://www.ed.gov/policy/gen/leg/recovery/notices/civil-rights.html). </t>
  </si>
  <si>
    <t>For each of the assurances listed below, check the gray box to indicate that, as the authorized representative of the organization receiving these funds, you have read and agree with the assurance.</t>
  </si>
  <si>
    <t>Alignment to the District of Columbia's ESEA Flexibility Waiver</t>
  </si>
  <si>
    <t>Capital Improvements</t>
  </si>
  <si>
    <t xml:space="preserve">The applicant must receive prior written approval from the Office of the State Superintendent of Education (OSSE) before implementing any project changes with respect to the purposes for which the proposed funds are awarded. 
</t>
  </si>
  <si>
    <t>The applicant will retain all records of the financial transactions and accounts relating to the proposed project for a period of five years after the termination of the grant agreement and shall make such records available for inspection and audit as necessary.</t>
  </si>
  <si>
    <t>The applicant assures that no federal appropriated funds have been paid or will be paid to any person for influencing or attempting to influence an officer or employee of any agency, a Member of Congress, an officer or employee of Congress, or an employee of a Member of Congress in connection with the making or renewal of  Federal grants under this program.</t>
  </si>
  <si>
    <t>The applicant certifies that they are in good standing with the District of Columbia.</t>
  </si>
  <si>
    <t>The applicant certifies they are not listed on the District of Columbia "Excluded Parties List."</t>
  </si>
  <si>
    <t>Intent to Apply Form</t>
  </si>
  <si>
    <t>Grant Applications to be Completed:</t>
  </si>
  <si>
    <t>Tab Title</t>
  </si>
  <si>
    <t>Reference: Budget Definitions</t>
  </si>
  <si>
    <t>Directions</t>
  </si>
  <si>
    <t>Contact Information</t>
  </si>
  <si>
    <t>Appendices List</t>
  </si>
  <si>
    <t>Required Appendices: The Scholarships for Opportunity and Results (SOAR) Act Grants</t>
  </si>
  <si>
    <t xml:space="preserve">Please gather each of the required appendices below and check the gray box to indicate that it has been completed. </t>
  </si>
  <si>
    <t>Appendix #1</t>
  </si>
  <si>
    <t>Appendix #2</t>
  </si>
  <si>
    <t>Appendix #3</t>
  </si>
  <si>
    <t>Appendix #4</t>
  </si>
  <si>
    <t>Appendix #5</t>
  </si>
  <si>
    <t>W-9  Form for any entity not currently in the District of Columbia vendor system</t>
  </si>
  <si>
    <t>Explain in detail which strategies, initiatives, and activities summarized on the narrative tab are addressed by specific costs within this budget category.</t>
  </si>
  <si>
    <t>General Supplies, Energy, Books, Library Books, Periodicals, Testing Materials</t>
  </si>
  <si>
    <t>Name of Designee Certifying Application</t>
  </si>
  <si>
    <t xml:space="preserve">Title of Designee Certifying Application </t>
  </si>
  <si>
    <t>Signature of Designee Certifying Application</t>
  </si>
  <si>
    <t>Date of Certification</t>
  </si>
  <si>
    <t>Name of Grant Contact</t>
  </si>
  <si>
    <t>Title of Grant Contact</t>
  </si>
  <si>
    <t>Describe how and why your project will work and provide the strategic thinking behind the change you seek to produce by using an "if, then" statement.  The theory of action must include research and evidence of success.</t>
  </si>
  <si>
    <t>Please describe how this project aligns to Principle one, two, or three from the District of Columbia's ESEA flexibility waiver.  A link to OSSE's waiver can be found here:                     http://osse.dc.gov/release/district-columbia-receives-esea-waiver-approval-us-department-education
Please ensure clear alignment between the proposed project and the waiver principle(s).</t>
  </si>
  <si>
    <t>Assurances</t>
  </si>
  <si>
    <t>Logic Model Template</t>
  </si>
  <si>
    <t>Alternate Applicant Contact</t>
  </si>
  <si>
    <t>Applicant Identification</t>
  </si>
  <si>
    <t>Federal Fiscal Year 2013</t>
  </si>
  <si>
    <r>
      <t xml:space="preserve">Submit BOTH the completed Excel workbook AND a signed, scanned copy of </t>
    </r>
    <r>
      <rPr>
        <b/>
        <u/>
        <sz val="14"/>
        <color indexed="10"/>
        <rFont val="Arial"/>
        <family val="2"/>
      </rPr>
      <t>signature tab</t>
    </r>
    <r>
      <rPr>
        <b/>
        <sz val="14"/>
        <color indexed="10"/>
        <rFont val="Arial"/>
        <family val="2"/>
      </rPr>
      <t xml:space="preserve"> to </t>
    </r>
    <r>
      <rPr>
        <b/>
        <i/>
        <u/>
        <sz val="14"/>
        <color indexed="10"/>
        <rFont val="Arial"/>
        <family val="2"/>
      </rPr>
      <t>OPCSFS.FUNDING@DC.GOV</t>
    </r>
    <r>
      <rPr>
        <b/>
        <sz val="14"/>
        <color indexed="10"/>
        <rFont val="Arial"/>
        <family val="2"/>
      </rPr>
      <t xml:space="preserve"> within the established timeline.                                                                                                </t>
    </r>
  </si>
  <si>
    <t>Applicant must complete at least two (2) logic models.</t>
  </si>
  <si>
    <r>
      <t xml:space="preserve">Category 5: Equipment, </t>
    </r>
    <r>
      <rPr>
        <b/>
        <i/>
        <sz val="11"/>
        <rFont val="Arial"/>
        <family val="2"/>
      </rPr>
      <t>defined as</t>
    </r>
    <r>
      <rPr>
        <b/>
        <sz val="11"/>
        <rFont val="Arial"/>
        <family val="2"/>
      </rPr>
      <t xml:space="preserve">                                                                                                                                                                                                                                                                                                                       "tangible personal property having a useful life of more than one year, not considered a supply, with an acquisition cost of $5,000 or more per unit"</t>
    </r>
  </si>
  <si>
    <r>
      <t>Collaborating Organization (</t>
    </r>
    <r>
      <rPr>
        <b/>
        <sz val="8"/>
        <color rgb="FFFF0000"/>
        <rFont val="Arial"/>
        <family val="2"/>
      </rPr>
      <t>if applicable</t>
    </r>
    <r>
      <rPr>
        <b/>
        <sz val="12"/>
        <color theme="1"/>
        <rFont val="Arial"/>
        <family val="2"/>
      </rPr>
      <t>):</t>
    </r>
  </si>
  <si>
    <r>
      <t xml:space="preserve">INSTRUCTION
</t>
    </r>
    <r>
      <rPr>
        <sz val="10"/>
        <rFont val="Arial"/>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</si>
  <si>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r>
      <t xml:space="preserve">SUPPORT SERVICES
</t>
    </r>
    <r>
      <rPr>
        <sz val="10"/>
        <rFont val="Arial"/>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</si>
  <si>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r>
      <t xml:space="preserve">ADMINISTRATIVE COSTS
</t>
    </r>
    <r>
      <rPr>
        <sz val="10"/>
        <rFont val="Arial"/>
        <family val="2"/>
      </rPr>
      <t xml:space="preserve">The activities concerned with establishing and administering policy for operating the LEA or with handling the overall administrative responsibilities for a school and program.
</t>
    </r>
  </si>
  <si>
    <r>
      <t xml:space="preserve">OPERATIONS AND MAINTENANCE
</t>
    </r>
    <r>
      <rPr>
        <sz val="10"/>
        <rFont val="Arial"/>
        <family val="2"/>
      </rPr>
      <t>The activities concerned with keeping the physical plant open and comfortable; maintaining safety in buildings, grounds, and the vicinity of schools; and keeping the grounds, buildings, and equipment in effective working condition and state of repair.</t>
    </r>
  </si>
  <si>
    <r>
      <t xml:space="preserve">STUDENT TRANSPORTATION
</t>
    </r>
    <r>
      <rPr>
        <sz val="10"/>
        <rFont val="Arial"/>
        <family val="2"/>
      </rPr>
      <t>Those activities concerned with conveying students to and from school as part of the School Choice requirements for schools in School Improvement.</t>
    </r>
  </si>
  <si>
    <t>What do you contribute?</t>
  </si>
  <si>
    <t>What are you going to do?</t>
  </si>
  <si>
    <t>What do you want at the end of the day?</t>
  </si>
  <si>
    <t>Performance Measures</t>
  </si>
  <si>
    <t>What will show you’re getting there?</t>
  </si>
  <si>
    <t>Immediate</t>
  </si>
  <si>
    <t>Within one year of project completion</t>
  </si>
  <si>
    <t>After one year of project completion</t>
  </si>
  <si>
    <t>Short Term Outcomes</t>
  </si>
  <si>
    <t>Medium Term Outcomes</t>
  </si>
  <si>
    <t>Long Term Outcomes</t>
  </si>
  <si>
    <t>Outputs</t>
  </si>
  <si>
    <t>Measurement Tool</t>
  </si>
  <si>
    <t>Inputs</t>
  </si>
  <si>
    <t>Activities/Timeline (Please provide completion dates for each activity)</t>
  </si>
  <si>
    <t>Comprehensive Data Summary</t>
  </si>
  <si>
    <t>Academic Data</t>
  </si>
  <si>
    <r>
      <t xml:space="preserve">Use this section to substantiate the need for the proposed project. </t>
    </r>
    <r>
      <rPr>
        <b/>
        <sz val="11"/>
        <rFont val="Arial"/>
        <family val="2"/>
      </rPr>
      <t>Link the need and the proposed project using the data on the previous tab.</t>
    </r>
    <r>
      <rPr>
        <sz val="11"/>
        <rFont val="Arial"/>
        <family val="2"/>
      </rPr>
      <t xml:space="preserve"> Clearly describe how the project will add to providing high quality education to students in high-need areas. Provide any research and evidence that will justify the need for the project.</t>
    </r>
  </si>
  <si>
    <t>Increasing Academic Quality</t>
  </si>
  <si>
    <t xml:space="preserve">In the cell below, please insert the allocated grant amount for which you are eligible to request from OSSE. </t>
  </si>
  <si>
    <t>Summary of Planned Expenditures Using OSSE's Guiding Strategies</t>
  </si>
  <si>
    <t>Estimated Percentage of SOAR Academic Quality Funds Dedicated to These Activities:</t>
  </si>
  <si>
    <t>Initiative #1: Student Achievement</t>
  </si>
  <si>
    <t xml:space="preserve">Allowable activities for the Student Achievement category are centered around targeting subgroups through the use of assessment data to identify students who need remediation. These can be categorized by grade, subject, special populations (ELL, SPED, homeless, neglected/delinquent, and/or early childhood) or parental engagement.                                                                                                                                                                                                                                                                                </t>
  </si>
  <si>
    <t>Below, summarize the planned uses of funds for these activities.  Details regarding planned expenditures must be separately provided on the Detailed Expenditures tab.</t>
  </si>
  <si>
    <t>Initiative #2: Teacher and Leader Quality and Recruitment</t>
  </si>
  <si>
    <t>Initiative #3: Instructional Support</t>
  </si>
  <si>
    <t xml:space="preserve">Allowable activities for the Teacher and Leader Quality and Recruitment category are activities that improve teacher retention, recruitment, or enhance professional development.                                                                                                                                                                                                                                                                                </t>
  </si>
  <si>
    <t>Allowable activities for the Instructional Support category are activities that accelerate curriculum development, data-driven instruction, or creation of inclusive environments/climates of engagement (i.e. project-based learning, cooperative learning, etc.)</t>
  </si>
  <si>
    <t>Initiative #4: Technology Readiness</t>
  </si>
  <si>
    <t xml:space="preserve">Allowable activities for Technology Readiness will support the upgrade of technology in preparation for the transition to full implementation of PARCC (Partnership for Assessment of Readiness for College and Careers). PARCC assessments are currently being developed and, beginning during the 2014-2015 school year, will be administered online.                                                                                                                                                                                                                                                                                 </t>
  </si>
  <si>
    <t>Initiative #5: Graduation Pathways</t>
  </si>
  <si>
    <t xml:space="preserve">Allowable activities for the Graduation Pathways program will improve graduation rates through credit recovery, turnaround models, accelerated opportunities or other programs.                                                                                                                                                                                                                                                                             </t>
  </si>
  <si>
    <t>Initiative #6: Extended Learning Time</t>
  </si>
  <si>
    <t xml:space="preserve">Allowable activities for the Extended Learning Time category include instituting a longer school day, extended week or summer catch-up/acceleration programs.                                                                                                                                                                                                                                                                                </t>
  </si>
  <si>
    <t>Initiative #8: Expanding Capacity and/or Infrastructure</t>
  </si>
  <si>
    <t xml:space="preserve">Allowable activities for the Expanding Capacity and/or Infrastructure category include enhancing capacity through third-party assistance with grant management, technical assistance, fiscal management, etc. Additionally, a LEA may provide development opportunities for charter LEA board development, as well as professional development for key leaders within the LEA (grants
management, data management, budget and fiscal management, etc.).                                                                                                                                                                                                                                                                                </t>
  </si>
  <si>
    <t>Needs Assessment and Narrative to Support Increasing Academic Quality</t>
  </si>
  <si>
    <t>Budget for Increasing Academic Quality</t>
  </si>
  <si>
    <t>Total</t>
  </si>
  <si>
    <t>Economically Disadvantaged</t>
  </si>
  <si>
    <t>English Language Learners</t>
  </si>
  <si>
    <t>Special Education</t>
  </si>
  <si>
    <t>African American</t>
  </si>
  <si>
    <t>Asian</t>
  </si>
  <si>
    <t>Hispanic</t>
  </si>
  <si>
    <t>White</t>
  </si>
  <si>
    <t>Female</t>
  </si>
  <si>
    <t>Male</t>
  </si>
  <si>
    <t>Reading Proficiency Narrative:</t>
  </si>
  <si>
    <t>Mathematics Proficiency Narrative:</t>
  </si>
  <si>
    <t>Attendance Narrative:</t>
  </si>
  <si>
    <t>Summary Project Description</t>
  </si>
  <si>
    <t>Application Submission Deadline: January 31, 2014 by 5:00 pm</t>
  </si>
  <si>
    <t>Guiding Strategies</t>
  </si>
  <si>
    <t>Academic Quality: Needs Assessment &amp; Narrative</t>
  </si>
  <si>
    <t>Academic Quality: Detailed Expenditures</t>
  </si>
  <si>
    <t>Academic Quality: Budget Summary</t>
  </si>
  <si>
    <t xml:space="preserve">The academic quality grant is designed to provide public charter schools with funds for projects specifically designed to have a direct and rapid impact on student proficiency rates and success of public charter school students, either school-wide or for specific subgroups. These plans must be research-based, approvable improvement plans specific to the
needs of each LEA and supported by data. Use the sections below to provide a comprehensive picture of the school/LEA using data. This data will be tracked throughout the life of the grant to determine if objectives were met.
</t>
  </si>
  <si>
    <t>Please list the graduation rates for your school and a breakdown by subgroups (if applicable). Also provide an overall narrative about the rates provided.</t>
  </si>
  <si>
    <t>Please list the teacher retention rates at the school. Also provide an overall narrative about the rates provided.</t>
  </si>
  <si>
    <t>Graduation Rate Narrative:</t>
  </si>
  <si>
    <t>Please list all early childhood assessments used at your school (if applicable).  Also provide a list of the LEA's Student Progress Targets and Student Achievement Targets and a narrative about the number of targets met.</t>
  </si>
  <si>
    <t>Follow the directions below to indicate how the LEA plans to use Academic Quality SOAR funds. All LEAs must select at least one strategy from the eight listed below.</t>
  </si>
  <si>
    <t xml:space="preserve">The purpose of SOAR academic quality funds is to provide public charter schools the innovative funding to improve school performance and educational outcomes. Funds should be used to support innovative efforts and academic programs that assist charter schools in advancing student achievement and growth. Ultimately, OSSE strives to increase public charter school student achievement in English/Language Arts and Mathematics by 5% each year. </t>
  </si>
  <si>
    <t>Initiative #7: Out-of-School-Time Programs</t>
  </si>
  <si>
    <t>List the student attendance rates and breakdown by grades and subgroups (highlighted in yellow).  Also provide an overall narrative about the rates provided.</t>
  </si>
  <si>
    <t xml:space="preserve">The applicants should conduct a comprehensive needs assessment that justifies the need for project. Be sure to link the data on the comprehensive data tab with the selected guiding strategy/strategies as well as the rationale for the project. This tab should provide narrative that clearly demonstrates that the proposed project will address the need at the LEA. </t>
  </si>
  <si>
    <t xml:space="preserve">         Name of Individual                                   -------------------                                                     (one individual per line)                                                              </t>
  </si>
  <si>
    <t>Program Category     (select from drop-down menu)</t>
  </si>
  <si>
    <t xml:space="preserve">                                                                                                                                                                Brief Description of the Job Responsibilities                                                                                                                                                                                             -----------------------------------------------------------------                                                       (up to 100 characters sufficient to demonstrate that the purchase aligns with allowable activities described in the applicant's narrative)</t>
  </si>
  <si>
    <t>Program Category    (select from drop-down menu)</t>
  </si>
  <si>
    <t xml:space="preserve">                                                                                                                                                               Brief Description of Purpose of Purchase                                                                                                                                                                                             -----------------------------------------------------------------                                                       (up to 100 characters sufficient to demonstrate that the purchase aligns with allowable activities described in the applicant's narrative)</t>
  </si>
  <si>
    <t xml:space="preserve">                                                                                                                                                               Brief Description of Purpose of Purchase                                                                                                                                                                                             -----------------------------------------------------------------                                                          (up to 100 characters sufficient to demonstrate that the purchase aligns with allowable activities described in the applicant's narrative)</t>
  </si>
  <si>
    <t>Program Category    (select from     drop-down menu)</t>
  </si>
  <si>
    <t xml:space="preserve">                                                                                                                                                               Brief Description of Purpose of Purchase                                                                                                                                                                                             -----------------------------------------------------------------                                                           (up to 100 characters sufficient to demonstrate that the purchase aligns with allowable activities described in the applicant's narrative)</t>
  </si>
  <si>
    <t xml:space="preserve">                                                                                                                                                               Brief Description of Purpose of Purchase                                                                                                                                                                                             -----------------------------------------------------------------                                                               (up to 100 characters sufficient to demonstrate that the purchase aligns with allowable activities described in the applicant's narrative)</t>
  </si>
  <si>
    <t xml:space="preserve">                                                                                                                                                               Brief Description of Purpose of Purchase                                                                                                                                                                                             -----------------------------------------------------------------                                                                 (up to 100 characters sufficient to demonstrate that the purchase aligns with allowable activities described in the applicant's narrative)</t>
  </si>
  <si>
    <t>Guiding Strategy To Which This Cost Aligns</t>
  </si>
  <si>
    <t>Initiative 1: Student Achievement</t>
  </si>
  <si>
    <t>Initiative 2: Teacher/Leader Quality/Recruitment</t>
  </si>
  <si>
    <t>Initiative 3: Instructional Support</t>
  </si>
  <si>
    <t>Initiative 4: Technology Readiness</t>
  </si>
  <si>
    <t>Initiative 5: Graduation Pathways</t>
  </si>
  <si>
    <t>Initiative 6: Extended Learning Time</t>
  </si>
  <si>
    <t>Initiative 7: Out-of-School-Time Programs</t>
  </si>
  <si>
    <t>Initiative 8: Expanding Capacity/Infrastructure</t>
  </si>
  <si>
    <t>Guiding Strategy To Which This Cost Aligns (select from drop-down menu)</t>
  </si>
  <si>
    <t xml:space="preserve">Provide a link between the guiding strategies and narrative and needs assessment tabs and the use of funds by giving explanations below for all information included in the budget for each respective budget category.                                                                                                                                                                                                                                                                                                                                                                                                                                                                                                                                                                                                                                                             </t>
  </si>
  <si>
    <t>Retention Rates and Narrative:</t>
  </si>
  <si>
    <t>Early Childhood Assessments and Target Narrative:</t>
  </si>
  <si>
    <r>
      <rPr>
        <i/>
        <sz val="10"/>
        <rFont val="Arial"/>
        <family val="2"/>
      </rPr>
      <t>Directions:</t>
    </r>
    <r>
      <rPr>
        <sz val="10"/>
        <rFont val="Arial"/>
        <family val="2"/>
      </rPr>
      <t xml:space="preserve"> Below, for all SOAR academic quality funds that the LEA has been allocated, the LEA must provide summaries of planned uses of funds in categories according to the initiatives/activities. For example, if SOAR funds will be used for graduation pathways and technology readiness, then the LEA should summarize these two initiatives and planned uses of funds in the two categories below. ALL PLANNED EXPENDITURES MUST ALIGN WITH THE INITIATIVE(S) SELECTED.</t>
    </r>
  </si>
  <si>
    <t xml:space="preserve">Allowable activities for the Out-of-School-Time Programs category are centered around the establishment of before and after care programs, homework clubs, after school tutoring, etc.                                                                                                                                                                                                                                                                              </t>
  </si>
  <si>
    <t>Collaboration Letter(s) (as applicable)</t>
  </si>
  <si>
    <t xml:space="preserve">The applicant will expend all funds by two years from the award date. The applicant assures timely (at least quarterly) submissions of reimbursement workbooks.                                                                                                                                                                                                        </t>
  </si>
  <si>
    <t>The applicant certifies that a collaborative agreement has been established with an eligible partner (as applicable).</t>
  </si>
  <si>
    <t>The applicant will comply with activities necessary to carry out a mandated evaluation of the Opportunity Scholarship Program, as specified in Section 3011(a)(1).</t>
  </si>
  <si>
    <r>
      <t xml:space="preserve">Applicant </t>
    </r>
    <r>
      <rPr>
        <sz val="10"/>
        <rFont val="Arial"/>
        <family val="2"/>
      </rPr>
      <t>will comply with all school and LEA requirements of the Statewide Accountability Plan, including, but not limited to: implementation of school turnaround plans and interventions; development and implementation of teacher and leader evaluation systems; annually administer the DC CAS and/or DC CAS Alt (as applicable) to its students in conformance with OSSE test integrity protocols.</t>
    </r>
  </si>
  <si>
    <t>IMPORTANT NOTE: This table is provided as a guide of the general scope of potential expenditures only. As this represents an attempt to categorize a broad scope of costs, it does not imply that all listed examples are allowable expenditures for any particular grant program. OSSE's approval of a budget does not indicate that particular expenditures contained in the budget are allowable. Allowability is a fact specific analysis, and it is the responsibility of the LEA to ensure its costs are allowable. OSSE will monitor costs charged to federal programs through a variety of mechanisms, and costs found to be unallowable will be disallowed and may be required to be repaid.</t>
  </si>
  <si>
    <t>Summarize your overall project based on the selected guiding strategies in the prior tab.  Ensure that your description is cohesive and is driven by the data provided in the "Comprehensive Data" tab. Tell a story about what SOAR Act funds are going to do to benefit your LEA.</t>
  </si>
  <si>
    <t>Application Release Date: January 3, 2014</t>
  </si>
  <si>
    <t xml:space="preserve">Complete the Intent to Apply form, signed by an authorized signer, and submit to OSSE via email (opcsfs.funding@dc.gov) by 5:00pm on January 14, 2014. </t>
  </si>
  <si>
    <t>Provide the school's most recent DC CAS proficiency rates in reading and provide a breakdown by subgroup (highlighted in yellow). Also provide an overall narrative about the rates provided including changes from the prior year.</t>
  </si>
  <si>
    <t xml:space="preserve">Please provide the Performance Management Framework score (%) and Accountability Plan targets met (%) as outlined in the Performance Management Report. </t>
  </si>
  <si>
    <t>Current PMF score and targets met:</t>
  </si>
  <si>
    <t>The Scholarships for Opportunity and Results (SOAR) Act Competition for Academic Quality Grants to Charter Schools</t>
  </si>
  <si>
    <t>Provide the school's most recent DC CAS proficiency rates in mathematics and provide a breakdown by subgroup (highlighted in yellow). Also provide an overall narrative about the rates provided including changes from the prior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</si>
</sst>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71" x14ac:knownFonts="1">
    <font>
      <sz val="10"/>
      <name val="Calibri"/>
    </font>
    <font>
      <sz val="11"/>
      <color theme="1"/>
      <name val="Calibri"/>
      <family val="2"/>
      <scheme val="minor"/>
    </font>
    <font>
      <sz val="11"/>
      <color theme="1"/>
      <name val="Calibri"/>
      <family val="2"/>
      <scheme val="minor"/>
    </font>
    <font>
      <sz val="10"/>
      <name val="Calibri"/>
      <family val="2"/>
    </font>
    <font>
      <b/>
      <sz val="10"/>
      <name val="Calibri"/>
      <family val="2"/>
    </font>
    <font>
      <b/>
      <sz val="12"/>
      <name val="Calibri"/>
      <family val="2"/>
    </font>
    <font>
      <b/>
      <sz val="11"/>
      <name val="Calibri"/>
      <family val="2"/>
    </font>
    <font>
      <sz val="10"/>
      <name val="Calibri"/>
      <family val="2"/>
    </font>
    <font>
      <sz val="8"/>
      <name val="Calibri"/>
      <family val="2"/>
    </font>
    <font>
      <sz val="11"/>
      <name val="Calibri"/>
      <family val="2"/>
    </font>
    <font>
      <sz val="8"/>
      <name val="Calibri"/>
      <family val="2"/>
    </font>
    <font>
      <u/>
      <sz val="8.5"/>
      <color indexed="12"/>
      <name val="Arial"/>
      <family val="2"/>
    </font>
    <font>
      <b/>
      <sz val="16"/>
      <name val="Calibri"/>
      <family val="2"/>
    </font>
    <font>
      <b/>
      <sz val="10"/>
      <name val="Times New Roman"/>
      <family val="1"/>
    </font>
    <font>
      <sz val="10"/>
      <name val="Times New Roman"/>
      <family val="1"/>
    </font>
    <font>
      <sz val="10"/>
      <name val="Calibri"/>
      <family val="2"/>
    </font>
    <font>
      <b/>
      <sz val="14"/>
      <color indexed="9"/>
      <name val="Calibri"/>
      <family val="2"/>
    </font>
    <font>
      <sz val="8"/>
      <name val="Calibri"/>
      <family val="2"/>
    </font>
    <font>
      <sz val="12"/>
      <name val="Calibri"/>
      <family val="2"/>
    </font>
    <font>
      <b/>
      <sz val="20"/>
      <color indexed="10"/>
      <name val="Calibri"/>
      <family val="2"/>
    </font>
    <font>
      <sz val="10"/>
      <name val="Arial"/>
      <family val="2"/>
    </font>
    <font>
      <b/>
      <sz val="10"/>
      <name val="Arial"/>
      <family val="2"/>
    </font>
    <font>
      <b/>
      <sz val="20"/>
      <color indexed="9"/>
      <name val="Calibri"/>
      <family val="2"/>
    </font>
    <font>
      <b/>
      <sz val="12"/>
      <color indexed="9"/>
      <name val="Calibri"/>
      <family val="2"/>
    </font>
    <font>
      <b/>
      <i/>
      <u/>
      <sz val="11"/>
      <name val="Calibri"/>
      <family val="2"/>
    </font>
    <font>
      <b/>
      <sz val="16"/>
      <color indexed="9"/>
      <name val="Calibri"/>
      <family val="2"/>
    </font>
    <font>
      <b/>
      <u/>
      <sz val="16"/>
      <color indexed="9"/>
      <name val="Calibri"/>
      <family val="2"/>
    </font>
    <font>
      <b/>
      <u/>
      <sz val="10"/>
      <name val="Calibri"/>
      <family val="2"/>
    </font>
    <font>
      <u/>
      <sz val="11"/>
      <name val="Calibri"/>
      <family val="2"/>
    </font>
    <font>
      <sz val="8"/>
      <name val="Calibri"/>
      <family val="2"/>
    </font>
    <font>
      <sz val="11"/>
      <color indexed="8"/>
      <name val="Calibri"/>
      <family val="2"/>
    </font>
    <font>
      <sz val="8"/>
      <name val="Verdana"/>
      <family val="2"/>
    </font>
    <font>
      <sz val="12"/>
      <color theme="1"/>
      <name val="Calibri"/>
      <family val="2"/>
      <scheme val="minor"/>
    </font>
    <font>
      <sz val="10"/>
      <name val="Calibri"/>
      <family val="2"/>
    </font>
    <font>
      <u/>
      <sz val="10"/>
      <color indexed="12"/>
      <name val="Arial"/>
      <family val="2"/>
    </font>
    <font>
      <u/>
      <sz val="11"/>
      <color theme="10"/>
      <name val="Calibri"/>
      <family val="2"/>
    </font>
    <font>
      <i/>
      <sz val="9"/>
      <name val="Arial"/>
      <family val="2"/>
    </font>
    <font>
      <i/>
      <sz val="10"/>
      <name val="Arial"/>
      <family val="2"/>
    </font>
    <font>
      <u/>
      <sz val="8.5"/>
      <color theme="10"/>
      <name val="Calibri"/>
      <family val="2"/>
    </font>
    <font>
      <b/>
      <sz val="18"/>
      <color indexed="9"/>
      <name val="Arial"/>
      <family val="2"/>
    </font>
    <font>
      <b/>
      <sz val="16"/>
      <color theme="0"/>
      <name val="Arial"/>
      <family val="2"/>
    </font>
    <font>
      <b/>
      <sz val="11"/>
      <name val="Arial"/>
      <family val="2"/>
    </font>
    <font>
      <b/>
      <sz val="11"/>
      <color indexed="9"/>
      <name val="Arial"/>
      <family val="2"/>
    </font>
    <font>
      <b/>
      <sz val="16"/>
      <color indexed="9"/>
      <name val="Arial"/>
      <family val="2"/>
    </font>
    <font>
      <b/>
      <sz val="14"/>
      <name val="Arial"/>
      <family val="2"/>
    </font>
    <font>
      <sz val="14"/>
      <name val="Arial"/>
      <family val="2"/>
    </font>
    <font>
      <b/>
      <sz val="14"/>
      <color indexed="10"/>
      <name val="Arial"/>
      <family val="2"/>
    </font>
    <font>
      <b/>
      <u/>
      <sz val="14"/>
      <color indexed="10"/>
      <name val="Arial"/>
      <family val="2"/>
    </font>
    <font>
      <b/>
      <i/>
      <u/>
      <sz val="14"/>
      <color indexed="10"/>
      <name val="Arial"/>
      <family val="2"/>
    </font>
    <font>
      <b/>
      <sz val="10"/>
      <color indexed="10"/>
      <name val="Arial"/>
      <family val="2"/>
    </font>
    <font>
      <b/>
      <sz val="16"/>
      <name val="Arial"/>
      <family val="2"/>
    </font>
    <font>
      <b/>
      <sz val="12"/>
      <name val="Arial"/>
      <family val="2"/>
    </font>
    <font>
      <sz val="11"/>
      <name val="Arial"/>
      <family val="2"/>
    </font>
    <font>
      <u/>
      <sz val="11"/>
      <color indexed="12"/>
      <name val="Arial"/>
      <family val="2"/>
    </font>
    <font>
      <b/>
      <sz val="18"/>
      <name val="Arial"/>
      <family val="2"/>
    </font>
    <font>
      <b/>
      <sz val="10"/>
      <color indexed="8"/>
      <name val="Arial"/>
      <family val="2"/>
    </font>
    <font>
      <sz val="10"/>
      <color indexed="8"/>
      <name val="Arial"/>
      <family val="2"/>
    </font>
    <font>
      <b/>
      <i/>
      <sz val="11"/>
      <name val="Arial"/>
      <family val="2"/>
    </font>
    <font>
      <sz val="11"/>
      <color indexed="8"/>
      <name val="Arial"/>
      <family val="2"/>
    </font>
    <font>
      <sz val="10"/>
      <color theme="1"/>
      <name val="Arial"/>
      <family val="2"/>
    </font>
    <font>
      <b/>
      <sz val="14"/>
      <color theme="0"/>
      <name val="Arial"/>
      <family val="2"/>
    </font>
    <font>
      <sz val="11"/>
      <color theme="1"/>
      <name val="Arial"/>
      <family val="2"/>
    </font>
    <font>
      <b/>
      <sz val="12"/>
      <color theme="1"/>
      <name val="Arial"/>
      <family val="2"/>
    </font>
    <font>
      <i/>
      <u/>
      <sz val="12"/>
      <color rgb="FF0000FF"/>
      <name val="Arial"/>
      <family val="2"/>
    </font>
    <font>
      <sz val="12"/>
      <color theme="1"/>
      <name val="Arial"/>
      <family val="2"/>
    </font>
    <font>
      <sz val="12"/>
      <color rgb="FF0000FF"/>
      <name val="Arial"/>
      <family val="2"/>
    </font>
    <font>
      <b/>
      <sz val="8"/>
      <color rgb="FFFF0000"/>
      <name val="Arial"/>
      <family val="2"/>
    </font>
    <font>
      <sz val="11"/>
      <color rgb="FF0000FF"/>
      <name val="Arial"/>
      <family val="2"/>
    </font>
    <font>
      <sz val="8"/>
      <name val="Arial"/>
      <family val="2"/>
    </font>
    <font>
      <b/>
      <sz val="9"/>
      <name val="Arial"/>
      <family val="2"/>
    </font>
    <font>
      <sz val="10"/>
      <color rgb="FF0000FF"/>
      <name val="Arial"/>
      <family val="2"/>
    </font>
  </fonts>
  <fills count="31">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
      <patternFill patternType="solid">
        <fgColor indexed="10"/>
        <bgColor indexed="64"/>
      </patternFill>
    </fill>
    <fill>
      <patternFill patternType="solid">
        <fgColor indexed="40"/>
        <bgColor indexed="64"/>
      </patternFill>
    </fill>
    <fill>
      <patternFill patternType="solid">
        <fgColor indexed="26"/>
        <bgColor indexed="64"/>
      </patternFill>
    </fill>
    <fill>
      <patternFill patternType="solid">
        <fgColor indexed="49"/>
        <bgColor indexed="64"/>
      </patternFill>
    </fill>
    <fill>
      <patternFill patternType="solid">
        <fgColor theme="1"/>
        <bgColor indexed="64"/>
      </patternFill>
    </fill>
    <fill>
      <patternFill patternType="solid">
        <fgColor rgb="FFFC04CD"/>
        <bgColor indexed="64"/>
      </patternFill>
    </fill>
    <fill>
      <patternFill patternType="solid">
        <fgColor rgb="FF00FF0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3399"/>
        <bgColor indexed="64"/>
      </patternFill>
    </fill>
    <fill>
      <patternFill patternType="solid">
        <fgColor rgb="FF00B0F0"/>
        <bgColor indexed="64"/>
      </patternFill>
    </fill>
    <fill>
      <patternFill patternType="solid">
        <fgColor theme="0"/>
        <bgColor indexed="64"/>
      </patternFill>
    </fill>
    <fill>
      <patternFill patternType="solid">
        <fgColor theme="0" tint="-0.14996795556505021"/>
        <bgColor indexed="64"/>
      </patternFill>
    </fill>
    <fill>
      <patternFill patternType="solid">
        <fgColor rgb="FFF2F2F2"/>
        <bgColor indexed="64"/>
      </patternFill>
    </fill>
    <fill>
      <patternFill patternType="solid">
        <fgColor rgb="FFD9D9D9"/>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s>
  <borders count="113">
    <border>
      <left/>
      <right/>
      <top/>
      <bottom/>
      <diagonal/>
    </border>
    <border>
      <left style="thin">
        <color auto="1"/>
      </left>
      <right style="thin">
        <color auto="1"/>
      </right>
      <top style="thin">
        <color auto="1"/>
      </top>
      <bottom style="thin">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ck">
        <color auto="1"/>
      </left>
      <right/>
      <top/>
      <bottom style="medium">
        <color auto="1"/>
      </bottom>
      <diagonal/>
    </border>
    <border>
      <left style="medium">
        <color auto="1"/>
      </left>
      <right/>
      <top style="thick">
        <color auto="1"/>
      </top>
      <bottom/>
      <diagonal/>
    </border>
    <border>
      <left style="medium">
        <color auto="1"/>
      </left>
      <right/>
      <top/>
      <bottom style="medium">
        <color auto="1"/>
      </bottom>
      <diagonal/>
    </border>
    <border>
      <left/>
      <right/>
      <top/>
      <bottom style="medium">
        <color auto="1"/>
      </bottom>
      <diagonal/>
    </border>
    <border>
      <left style="medium">
        <color auto="1"/>
      </left>
      <right style="thick">
        <color auto="1"/>
      </right>
      <top style="thick">
        <color auto="1"/>
      </top>
      <bottom/>
      <diagonal/>
    </border>
    <border>
      <left style="medium">
        <color auto="1"/>
      </left>
      <right style="thick">
        <color auto="1"/>
      </right>
      <top/>
      <bottom/>
      <diagonal/>
    </border>
    <border>
      <left style="medium">
        <color auto="1"/>
      </left>
      <right style="thick">
        <color auto="1"/>
      </right>
      <top/>
      <bottom style="thick">
        <color auto="1"/>
      </bottom>
      <diagonal/>
    </border>
    <border>
      <left/>
      <right/>
      <top style="medium">
        <color auto="1"/>
      </top>
      <bottom style="thin">
        <color auto="1"/>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thick">
        <color auto="1"/>
      </bottom>
      <diagonal/>
    </border>
    <border>
      <left style="medium">
        <color auto="1"/>
      </left>
      <right style="medium">
        <color auto="1"/>
      </right>
      <top/>
      <bottom style="thick">
        <color auto="1"/>
      </bottom>
      <diagonal/>
    </border>
    <border>
      <left style="medium">
        <color auto="1"/>
      </left>
      <right/>
      <top/>
      <bottom style="thick">
        <color auto="1"/>
      </bottom>
      <diagonal/>
    </border>
    <border>
      <left/>
      <right style="medium">
        <color auto="1"/>
      </right>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right style="thick">
        <color auto="1"/>
      </right>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ck">
        <color auto="1"/>
      </bottom>
      <diagonal/>
    </border>
    <border>
      <left/>
      <right style="thick">
        <color indexed="8"/>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style="thick">
        <color auto="1"/>
      </right>
      <top style="medium">
        <color auto="1"/>
      </top>
      <bottom style="thick">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medium">
        <color auto="1"/>
      </bottom>
      <diagonal/>
    </border>
    <border>
      <left/>
      <right style="thick">
        <color auto="1"/>
      </right>
      <top style="thick">
        <color auto="1"/>
      </top>
      <bottom style="medium">
        <color auto="1"/>
      </bottom>
      <diagonal/>
    </border>
  </borders>
  <cellStyleXfs count="33">
    <xf numFmtId="0" fontId="0" fillId="0" borderId="0"/>
    <xf numFmtId="44" fontId="3" fillId="0" borderId="0" applyFont="0" applyFill="0" applyBorder="0" applyAlignment="0" applyProtection="0"/>
    <xf numFmtId="44" fontId="3" fillId="0" borderId="0" applyFont="0" applyFill="0" applyBorder="0" applyAlignment="0" applyProtection="0"/>
    <xf numFmtId="0" fontId="11" fillId="0" borderId="0" applyNumberFormat="0" applyFill="0" applyBorder="0" applyAlignment="0" applyProtection="0">
      <alignment vertical="top"/>
      <protection locked="0"/>
    </xf>
    <xf numFmtId="0" fontId="20" fillId="0" borderId="0"/>
    <xf numFmtId="0" fontId="3" fillId="0" borderId="0"/>
    <xf numFmtId="9" fontId="3" fillId="0" borderId="0" applyFont="0" applyFill="0" applyBorder="0" applyAlignment="0" applyProtection="0"/>
    <xf numFmtId="0" fontId="11" fillId="0" borderId="0" applyNumberFormat="0" applyFill="0" applyBorder="0" applyAlignment="0" applyProtection="0">
      <alignment vertical="top"/>
      <protection locked="0"/>
    </xf>
    <xf numFmtId="0" fontId="33"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0" fillId="0" borderId="0"/>
    <xf numFmtId="0" fontId="2" fillId="0" borderId="0"/>
    <xf numFmtId="0" fontId="32"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0" fontId="35" fillId="0" borderId="0" applyNumberFormat="0" applyFill="0" applyBorder="0" applyAlignment="0" applyProtection="0">
      <alignment vertical="top"/>
      <protection locked="0"/>
    </xf>
    <xf numFmtId="0" fontId="2" fillId="0" borderId="0"/>
    <xf numFmtId="0" fontId="20" fillId="0" borderId="0"/>
    <xf numFmtId="4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3" fillId="0" borderId="0"/>
    <xf numFmtId="0" fontId="38" fillId="0" borderId="0" applyNumberFormat="0" applyFill="0" applyBorder="0" applyAlignment="0" applyProtection="0">
      <alignment vertical="top"/>
      <protection locked="0"/>
    </xf>
  </cellStyleXfs>
  <cellXfs count="962">
    <xf numFmtId="0" fontId="0" fillId="0" borderId="0" xfId="0"/>
    <xf numFmtId="0" fontId="0" fillId="0" borderId="1" xfId="0" applyBorder="1" applyAlignment="1">
      <alignment horizontal="center"/>
    </xf>
    <xf numFmtId="0" fontId="7" fillId="0" borderId="0" xfId="0" applyFont="1"/>
    <xf numFmtId="0" fontId="7" fillId="0" borderId="0" xfId="0" applyFont="1" applyProtection="1"/>
    <xf numFmtId="0" fontId="3" fillId="0" borderId="0" xfId="0" applyFont="1"/>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5" applyFill="1" applyAlignment="1" applyProtection="1">
      <alignment wrapText="1"/>
    </xf>
    <xf numFmtId="0" fontId="3" fillId="0" borderId="0" xfId="5" applyBorder="1" applyAlignment="1" applyProtection="1">
      <alignment wrapText="1"/>
    </xf>
    <xf numFmtId="0" fontId="3" fillId="0" borderId="0" xfId="5" applyAlignment="1" applyProtection="1">
      <alignment wrapText="1"/>
    </xf>
    <xf numFmtId="0" fontId="4" fillId="0" borderId="0" xfId="5" applyFont="1" applyAlignment="1" applyProtection="1">
      <alignment horizontal="center" wrapText="1"/>
    </xf>
    <xf numFmtId="0" fontId="4" fillId="2" borderId="1" xfId="5" applyFont="1" applyFill="1" applyBorder="1" applyAlignment="1" applyProtection="1">
      <alignment horizontal="center" shrinkToFit="1"/>
    </xf>
    <xf numFmtId="0" fontId="3" fillId="0" borderId="0" xfId="0" applyFont="1" applyProtection="1"/>
    <xf numFmtId="0" fontId="7" fillId="2" borderId="0" xfId="0" applyFont="1" applyFill="1" applyBorder="1" applyProtection="1"/>
    <xf numFmtId="0" fontId="7" fillId="2" borderId="1" xfId="0" applyFont="1" applyFill="1" applyBorder="1" applyAlignment="1" applyProtection="1">
      <alignment vertical="top" wrapText="1" shrinkToFit="1"/>
      <protection locked="0"/>
    </xf>
    <xf numFmtId="0" fontId="7" fillId="2" borderId="7" xfId="0" applyFont="1" applyFill="1" applyBorder="1" applyAlignment="1" applyProtection="1">
      <alignment shrinkToFit="1"/>
    </xf>
    <xf numFmtId="0" fontId="7" fillId="2" borderId="8" xfId="0" applyFont="1" applyFill="1" applyBorder="1" applyAlignment="1" applyProtection="1">
      <alignment shrinkToFit="1"/>
    </xf>
    <xf numFmtId="0" fontId="7" fillId="2" borderId="9" xfId="0" applyFont="1" applyFill="1" applyBorder="1" applyAlignment="1" applyProtection="1">
      <alignment shrinkToFit="1"/>
    </xf>
    <xf numFmtId="0" fontId="7" fillId="2" borderId="10" xfId="0" applyFont="1" applyFill="1" applyBorder="1" applyAlignment="1" applyProtection="1">
      <alignment shrinkToFit="1"/>
    </xf>
    <xf numFmtId="0" fontId="7" fillId="0" borderId="0" xfId="0" applyFont="1" applyBorder="1" applyAlignment="1" applyProtection="1">
      <alignment shrinkToFit="1"/>
    </xf>
    <xf numFmtId="0" fontId="5" fillId="2" borderId="0" xfId="0" applyFont="1" applyFill="1" applyBorder="1" applyAlignment="1" applyProtection="1">
      <alignment wrapText="1" shrinkToFit="1"/>
    </xf>
    <xf numFmtId="0" fontId="13" fillId="2" borderId="0" xfId="0" applyFont="1" applyFill="1" applyBorder="1" applyAlignment="1" applyProtection="1">
      <alignment wrapText="1" shrinkToFit="1"/>
    </xf>
    <xf numFmtId="0" fontId="13" fillId="2" borderId="11" xfId="0" applyFont="1" applyFill="1" applyBorder="1" applyAlignment="1" applyProtection="1">
      <alignment wrapText="1" shrinkToFit="1"/>
    </xf>
    <xf numFmtId="0" fontId="8" fillId="2" borderId="10" xfId="0" applyFont="1" applyFill="1" applyBorder="1" applyAlignment="1" applyProtection="1">
      <alignment horizontal="center" shrinkToFit="1"/>
    </xf>
    <xf numFmtId="0" fontId="7" fillId="2" borderId="0" xfId="0" applyFont="1" applyFill="1" applyBorder="1" applyAlignment="1" applyProtection="1">
      <alignment shrinkToFit="1"/>
    </xf>
    <xf numFmtId="0" fontId="3" fillId="2" borderId="0" xfId="0" applyFont="1" applyFill="1" applyBorder="1" applyAlignment="1" applyProtection="1">
      <alignment wrapText="1" shrinkToFit="1"/>
    </xf>
    <xf numFmtId="0" fontId="7" fillId="2" borderId="0" xfId="0" applyFont="1" applyFill="1" applyBorder="1" applyAlignment="1" applyProtection="1">
      <alignment horizontal="center" shrinkToFit="1"/>
    </xf>
    <xf numFmtId="0" fontId="7" fillId="2" borderId="11" xfId="0" applyFont="1" applyFill="1" applyBorder="1" applyAlignment="1" applyProtection="1">
      <alignment shrinkToFit="1"/>
    </xf>
    <xf numFmtId="0" fontId="8" fillId="2" borderId="0" xfId="0" applyFont="1" applyFill="1" applyBorder="1" applyAlignment="1" applyProtection="1">
      <alignment horizontal="center" shrinkToFit="1"/>
    </xf>
    <xf numFmtId="0" fontId="3" fillId="2" borderId="11" xfId="0" applyFont="1" applyFill="1" applyBorder="1" applyAlignment="1" applyProtection="1">
      <alignment wrapText="1" shrinkToFit="1"/>
    </xf>
    <xf numFmtId="0" fontId="7" fillId="2" borderId="0" xfId="0" applyFont="1" applyFill="1" applyBorder="1" applyAlignment="1" applyProtection="1">
      <alignment horizontal="left" wrapText="1" shrinkToFit="1"/>
    </xf>
    <xf numFmtId="0" fontId="7" fillId="2" borderId="11" xfId="0" applyFont="1" applyFill="1" applyBorder="1" applyAlignment="1" applyProtection="1">
      <alignment horizontal="left" wrapText="1" shrinkToFit="1"/>
    </xf>
    <xf numFmtId="0" fontId="14" fillId="2" borderId="0" xfId="0" applyFont="1" applyFill="1" applyBorder="1" applyAlignment="1" applyProtection="1">
      <alignment horizontal="left" shrinkToFit="1"/>
    </xf>
    <xf numFmtId="0" fontId="15" fillId="2" borderId="0" xfId="0" applyNumberFormat="1" applyFont="1" applyFill="1" applyBorder="1" applyAlignment="1" applyProtection="1">
      <alignment wrapText="1" shrinkToFit="1"/>
    </xf>
    <xf numFmtId="0" fontId="15" fillId="2" borderId="11" xfId="0" applyNumberFormat="1" applyFont="1" applyFill="1" applyBorder="1" applyAlignment="1" applyProtection="1">
      <alignment wrapText="1" shrinkToFit="1"/>
    </xf>
    <xf numFmtId="0" fontId="15" fillId="2" borderId="0" xfId="0" applyFont="1" applyFill="1" applyBorder="1" applyAlignment="1" applyProtection="1">
      <alignment wrapText="1" shrinkToFit="1"/>
    </xf>
    <xf numFmtId="0" fontId="15" fillId="2" borderId="11" xfId="0" applyFont="1" applyFill="1" applyBorder="1" applyAlignment="1" applyProtection="1">
      <alignment wrapText="1" shrinkToFit="1"/>
    </xf>
    <xf numFmtId="0" fontId="8" fillId="2" borderId="10"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11" xfId="0" applyFont="1" applyFill="1" applyBorder="1" applyProtection="1"/>
    <xf numFmtId="0" fontId="7" fillId="2" borderId="0" xfId="0" applyFont="1" applyFill="1" applyBorder="1" applyAlignment="1" applyProtection="1">
      <alignment horizontal="center" vertical="center"/>
    </xf>
    <xf numFmtId="0" fontId="7" fillId="2" borderId="10" xfId="0" applyFont="1" applyFill="1" applyBorder="1" applyProtection="1"/>
    <xf numFmtId="0" fontId="7" fillId="2" borderId="12" xfId="0" applyFont="1" applyFill="1" applyBorder="1" applyAlignment="1" applyProtection="1">
      <alignment shrinkToFit="1"/>
    </xf>
    <xf numFmtId="0" fontId="7" fillId="2" borderId="13" xfId="0" applyFont="1" applyFill="1" applyBorder="1" applyAlignment="1" applyProtection="1">
      <alignment shrinkToFit="1"/>
    </xf>
    <xf numFmtId="0" fontId="7" fillId="2" borderId="14" xfId="0" applyFont="1" applyFill="1" applyBorder="1" applyAlignment="1" applyProtection="1">
      <alignment shrinkToFit="1"/>
    </xf>
    <xf numFmtId="0" fontId="14" fillId="0" borderId="0" xfId="0" applyFont="1" applyAlignment="1" applyProtection="1">
      <alignment horizontal="left" indent="8"/>
    </xf>
    <xf numFmtId="0" fontId="14" fillId="0" borderId="0" xfId="0" applyFont="1" applyAlignment="1" applyProtection="1">
      <alignment horizontal="left" indent="2"/>
    </xf>
    <xf numFmtId="0" fontId="14" fillId="0" borderId="0" xfId="0" applyFont="1" applyAlignment="1" applyProtection="1">
      <alignment horizontal="left" indent="1"/>
    </xf>
    <xf numFmtId="0" fontId="8" fillId="2" borderId="0" xfId="0" applyFont="1" applyFill="1" applyBorder="1" applyAlignment="1" applyProtection="1">
      <alignment horizontal="center" shrinkToFit="1"/>
      <protection locked="0"/>
    </xf>
    <xf numFmtId="0" fontId="7" fillId="2" borderId="0" xfId="0" applyFont="1" applyFill="1" applyBorder="1" applyAlignment="1" applyProtection="1">
      <alignment horizontal="center" shrinkToFit="1"/>
      <protection locked="0"/>
    </xf>
    <xf numFmtId="0" fontId="13" fillId="2" borderId="0" xfId="0" applyFont="1" applyFill="1" applyBorder="1" applyAlignment="1" applyProtection="1">
      <alignment shrinkToFit="1"/>
    </xf>
    <xf numFmtId="0" fontId="7" fillId="2" borderId="0" xfId="0" applyFont="1" applyFill="1" applyBorder="1" applyAlignment="1" applyProtection="1">
      <alignment horizontal="center" vertical="center" shrinkToFit="1"/>
    </xf>
    <xf numFmtId="0" fontId="7" fillId="2" borderId="0" xfId="0" applyFont="1" applyFill="1" applyBorder="1" applyAlignment="1" applyProtection="1">
      <alignment horizontal="center" vertical="top" shrinkToFit="1"/>
    </xf>
    <xf numFmtId="0" fontId="7" fillId="2" borderId="0" xfId="0" applyFont="1" applyFill="1" applyProtection="1"/>
    <xf numFmtId="0" fontId="8" fillId="2" borderId="12" xfId="0" applyFont="1" applyFill="1" applyBorder="1" applyAlignment="1" applyProtection="1">
      <alignment horizontal="center" shrinkToFit="1"/>
    </xf>
    <xf numFmtId="0" fontId="7" fillId="2" borderId="13" xfId="0" applyFont="1" applyFill="1" applyBorder="1" applyAlignment="1" applyProtection="1">
      <alignment horizontal="center" shrinkToFit="1"/>
    </xf>
    <xf numFmtId="0" fontId="5" fillId="13" borderId="2"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3" xfId="0" applyFont="1" applyFill="1" applyBorder="1" applyAlignment="1">
      <alignment horizontal="center" vertical="center" wrapText="1"/>
    </xf>
    <xf numFmtId="49" fontId="7" fillId="2" borderId="1" xfId="0" applyNumberFormat="1" applyFont="1" applyFill="1" applyBorder="1" applyAlignment="1" applyProtection="1">
      <alignment vertical="top" wrapText="1" shrinkToFit="1"/>
      <protection locked="0"/>
    </xf>
    <xf numFmtId="49" fontId="7" fillId="0" borderId="0" xfId="0" applyNumberFormat="1" applyFont="1"/>
    <xf numFmtId="0" fontId="3" fillId="5" borderId="15" xfId="0" applyFont="1" applyFill="1" applyBorder="1" applyAlignment="1" applyProtection="1">
      <alignment horizontal="center" vertical="center" shrinkToFit="1"/>
      <protection locked="0"/>
    </xf>
    <xf numFmtId="0" fontId="3" fillId="5" borderId="15" xfId="0" applyFont="1" applyFill="1" applyBorder="1" applyAlignment="1" applyProtection="1">
      <alignment horizontal="center" vertical="top" shrinkToFit="1"/>
      <protection locked="0"/>
    </xf>
    <xf numFmtId="0" fontId="3" fillId="5" borderId="15" xfId="0" applyFont="1" applyFill="1" applyBorder="1" applyAlignment="1" applyProtection="1">
      <alignment horizontal="center" vertical="center"/>
      <protection locked="0"/>
    </xf>
    <xf numFmtId="49" fontId="3" fillId="2" borderId="1" xfId="0" applyNumberFormat="1" applyFont="1" applyFill="1" applyBorder="1" applyAlignment="1" applyProtection="1">
      <alignment vertical="top" wrapText="1" shrinkToFit="1"/>
      <protection locked="0"/>
    </xf>
    <xf numFmtId="0" fontId="3" fillId="0" borderId="0" xfId="5" applyFont="1" applyProtection="1"/>
    <xf numFmtId="0" fontId="21" fillId="7" borderId="1" xfId="0" applyFont="1" applyFill="1" applyBorder="1" applyAlignment="1">
      <alignment vertical="center"/>
    </xf>
    <xf numFmtId="0" fontId="21" fillId="17"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0" fillId="0" borderId="0" xfId="0" applyAlignment="1">
      <alignment vertical="center"/>
    </xf>
    <xf numFmtId="0" fontId="20" fillId="0" borderId="1" xfId="0" applyFont="1" applyBorder="1"/>
    <xf numFmtId="44" fontId="0" fillId="0" borderId="1" xfId="0" applyNumberFormat="1" applyBorder="1"/>
    <xf numFmtId="0" fontId="0" fillId="0" borderId="1" xfId="0" applyBorder="1"/>
    <xf numFmtId="0" fontId="20" fillId="0" borderId="16" xfId="0" applyFont="1" applyFill="1" applyBorder="1"/>
    <xf numFmtId="0" fontId="21" fillId="7" borderId="1" xfId="0" applyFont="1" applyFill="1" applyBorder="1"/>
    <xf numFmtId="44" fontId="21" fillId="17" borderId="1" xfId="0" applyNumberFormat="1" applyFont="1" applyFill="1" applyBorder="1"/>
    <xf numFmtId="44" fontId="21" fillId="7" borderId="1" xfId="0" applyNumberFormat="1" applyFont="1" applyFill="1" applyBorder="1"/>
    <xf numFmtId="0" fontId="7" fillId="17" borderId="0" xfId="0" applyFont="1" applyFill="1"/>
    <xf numFmtId="0" fontId="7" fillId="0" borderId="0" xfId="0" applyFont="1" applyFill="1"/>
    <xf numFmtId="14" fontId="0" fillId="0" borderId="1" xfId="0" applyNumberFormat="1" applyBorder="1"/>
    <xf numFmtId="0" fontId="20" fillId="0" borderId="0" xfId="31" applyFont="1"/>
    <xf numFmtId="0" fontId="42" fillId="4" borderId="17" xfId="31" applyFont="1" applyFill="1" applyBorder="1" applyAlignment="1">
      <alignment horizontal="center" vertical="center"/>
    </xf>
    <xf numFmtId="0" fontId="42" fillId="4" borderId="18" xfId="31" applyFont="1" applyFill="1" applyBorder="1" applyAlignment="1">
      <alignment horizontal="center" vertical="center"/>
    </xf>
    <xf numFmtId="0" fontId="43" fillId="4" borderId="18" xfId="31" applyFont="1" applyFill="1" applyBorder="1" applyAlignment="1"/>
    <xf numFmtId="0" fontId="42" fillId="4" borderId="19" xfId="31" applyFont="1" applyFill="1" applyBorder="1" applyAlignment="1">
      <alignment horizontal="center" vertical="center"/>
    </xf>
    <xf numFmtId="0" fontId="21" fillId="11" borderId="35" xfId="31" applyFont="1" applyFill="1" applyBorder="1"/>
    <xf numFmtId="0" fontId="21" fillId="11" borderId="36" xfId="31" applyFont="1" applyFill="1" applyBorder="1"/>
    <xf numFmtId="0" fontId="21" fillId="11" borderId="33" xfId="31" applyFont="1" applyFill="1" applyBorder="1"/>
    <xf numFmtId="0" fontId="21" fillId="11" borderId="37" xfId="31" applyFont="1" applyFill="1" applyBorder="1"/>
    <xf numFmtId="0" fontId="21" fillId="11" borderId="38" xfId="31" applyFont="1" applyFill="1" applyBorder="1"/>
    <xf numFmtId="0" fontId="21" fillId="0" borderId="0" xfId="31" applyFont="1"/>
    <xf numFmtId="0" fontId="20" fillId="0" borderId="0" xfId="5" applyFont="1" applyProtection="1"/>
    <xf numFmtId="0" fontId="44" fillId="2" borderId="2" xfId="5" applyFont="1" applyFill="1" applyBorder="1" applyAlignment="1" applyProtection="1">
      <alignment horizontal="center" vertical="center" wrapText="1"/>
    </xf>
    <xf numFmtId="0" fontId="44" fillId="2" borderId="0" xfId="5" applyFont="1" applyFill="1" applyBorder="1" applyAlignment="1" applyProtection="1">
      <alignment horizontal="center" vertical="center" wrapText="1"/>
    </xf>
    <xf numFmtId="0" fontId="44" fillId="2" borderId="3" xfId="5" applyFont="1" applyFill="1" applyBorder="1" applyAlignment="1" applyProtection="1">
      <alignment horizontal="center" vertical="center" wrapText="1"/>
    </xf>
    <xf numFmtId="0" fontId="45" fillId="20" borderId="2" xfId="5" applyFont="1" applyFill="1" applyBorder="1" applyProtection="1"/>
    <xf numFmtId="0" fontId="46" fillId="2" borderId="0" xfId="5" applyFont="1" applyFill="1" applyBorder="1" applyAlignment="1" applyProtection="1">
      <alignment horizontal="center" vertical="center" wrapText="1"/>
    </xf>
    <xf numFmtId="0" fontId="46" fillId="2" borderId="3" xfId="5" applyFont="1" applyFill="1" applyBorder="1" applyAlignment="1" applyProtection="1">
      <alignment horizontal="center" vertical="center" wrapText="1"/>
    </xf>
    <xf numFmtId="0" fontId="46" fillId="2" borderId="2" xfId="5" applyFont="1" applyFill="1" applyBorder="1" applyAlignment="1" applyProtection="1">
      <alignment horizontal="center" vertical="center" wrapText="1"/>
    </xf>
    <xf numFmtId="0" fontId="20" fillId="0" borderId="0" xfId="5" applyFont="1" applyBorder="1" applyProtection="1"/>
    <xf numFmtId="0" fontId="46" fillId="2" borderId="4" xfId="5" applyFont="1" applyFill="1" applyBorder="1" applyAlignment="1" applyProtection="1">
      <alignment horizontal="center" vertical="center" wrapText="1"/>
    </xf>
    <xf numFmtId="0" fontId="46" fillId="2" borderId="5" xfId="5" applyFont="1" applyFill="1" applyBorder="1" applyAlignment="1" applyProtection="1">
      <alignment horizontal="center" vertical="center" wrapText="1"/>
    </xf>
    <xf numFmtId="0" fontId="46" fillId="2" borderId="6" xfId="5" applyFont="1" applyFill="1" applyBorder="1" applyAlignment="1" applyProtection="1">
      <alignment horizontal="center" vertical="center" wrapText="1"/>
    </xf>
    <xf numFmtId="0" fontId="49" fillId="2" borderId="2" xfId="5" applyFont="1" applyFill="1" applyBorder="1" applyAlignment="1" applyProtection="1">
      <alignment horizontal="center" vertical="center" wrapText="1"/>
    </xf>
    <xf numFmtId="0" fontId="49" fillId="2" borderId="0" xfId="5" applyFont="1" applyFill="1" applyBorder="1" applyAlignment="1" applyProtection="1">
      <alignment horizontal="center" vertical="center" wrapText="1"/>
    </xf>
    <xf numFmtId="0" fontId="49" fillId="2" borderId="3" xfId="5" applyFont="1" applyFill="1" applyBorder="1" applyAlignment="1" applyProtection="1">
      <alignment horizontal="center" vertical="center" wrapText="1"/>
    </xf>
    <xf numFmtId="0" fontId="20" fillId="2" borderId="2" xfId="5" applyFont="1" applyFill="1" applyBorder="1" applyProtection="1"/>
    <xf numFmtId="0" fontId="50" fillId="2" borderId="0" xfId="5" applyFont="1" applyFill="1" applyBorder="1" applyAlignment="1" applyProtection="1">
      <alignment horizontal="center" vertical="center"/>
    </xf>
    <xf numFmtId="0" fontId="50" fillId="2" borderId="0" xfId="5" applyFont="1" applyFill="1" applyBorder="1" applyAlignment="1" applyProtection="1">
      <alignment horizontal="left"/>
    </xf>
    <xf numFmtId="0" fontId="20" fillId="2" borderId="0" xfId="5" applyFont="1" applyFill="1" applyBorder="1" applyAlignment="1" applyProtection="1">
      <alignment vertical="center"/>
    </xf>
    <xf numFmtId="0" fontId="20" fillId="2" borderId="0" xfId="5" applyFont="1" applyFill="1" applyBorder="1" applyProtection="1"/>
    <xf numFmtId="0" fontId="20" fillId="2" borderId="3" xfId="5" applyFont="1" applyFill="1" applyBorder="1" applyProtection="1"/>
    <xf numFmtId="0" fontId="44" fillId="2" borderId="0" xfId="5" applyFont="1" applyFill="1" applyBorder="1" applyAlignment="1" applyProtection="1">
      <alignment horizontal="right" vertical="center"/>
    </xf>
    <xf numFmtId="0" fontId="51" fillId="2" borderId="0" xfId="5" applyFont="1" applyFill="1" applyBorder="1" applyProtection="1"/>
    <xf numFmtId="0" fontId="20" fillId="2" borderId="4" xfId="5" applyFont="1" applyFill="1" applyBorder="1" applyProtection="1"/>
    <xf numFmtId="0" fontId="20" fillId="20" borderId="5" xfId="5" applyFont="1" applyFill="1" applyBorder="1" applyAlignment="1" applyProtection="1">
      <alignment vertical="center"/>
    </xf>
    <xf numFmtId="0" fontId="20" fillId="2" borderId="5" xfId="5" applyFont="1" applyFill="1" applyBorder="1" applyProtection="1"/>
    <xf numFmtId="0" fontId="20" fillId="2" borderId="6" xfId="5" applyFont="1" applyFill="1" applyBorder="1" applyProtection="1"/>
    <xf numFmtId="0" fontId="20" fillId="0" borderId="0" xfId="0" applyFont="1"/>
    <xf numFmtId="0" fontId="20" fillId="4" borderId="84" xfId="5" applyFont="1" applyFill="1" applyBorder="1" applyProtection="1"/>
    <xf numFmtId="0" fontId="20" fillId="4" borderId="85" xfId="5" applyFont="1" applyFill="1" applyBorder="1" applyProtection="1"/>
    <xf numFmtId="0" fontId="20" fillId="4" borderId="86" xfId="5" applyFont="1" applyFill="1" applyBorder="1" applyAlignment="1" applyProtection="1"/>
    <xf numFmtId="0" fontId="20" fillId="4" borderId="5" xfId="5" applyFont="1" applyFill="1" applyBorder="1" applyAlignment="1" applyProtection="1"/>
    <xf numFmtId="0" fontId="20" fillId="4" borderId="87" xfId="5" applyFont="1" applyFill="1" applyBorder="1" applyAlignment="1" applyProtection="1"/>
    <xf numFmtId="0" fontId="20" fillId="4" borderId="32" xfId="5" applyFont="1" applyFill="1" applyBorder="1" applyProtection="1"/>
    <xf numFmtId="0" fontId="20" fillId="4" borderId="1" xfId="5" applyFont="1" applyFill="1" applyBorder="1" applyProtection="1"/>
    <xf numFmtId="0" fontId="20" fillId="4" borderId="37" xfId="5" applyFont="1" applyFill="1" applyBorder="1" applyAlignment="1" applyProtection="1"/>
    <xf numFmtId="0" fontId="20" fillId="4" borderId="36" xfId="5" applyFont="1" applyFill="1" applyBorder="1" applyAlignment="1" applyProtection="1"/>
    <xf numFmtId="0" fontId="20" fillId="4" borderId="33" xfId="5" applyFont="1" applyFill="1" applyBorder="1" applyAlignment="1" applyProtection="1"/>
    <xf numFmtId="0" fontId="20" fillId="4" borderId="38" xfId="5" applyFont="1" applyFill="1" applyBorder="1" applyAlignment="1" applyProtection="1"/>
    <xf numFmtId="0" fontId="20" fillId="0" borderId="0" xfId="0" applyFont="1" applyProtection="1"/>
    <xf numFmtId="0" fontId="21" fillId="2" borderId="55" xfId="0" applyFont="1" applyFill="1" applyBorder="1" applyAlignment="1" applyProtection="1">
      <alignment horizontal="center" shrinkToFit="1"/>
    </xf>
    <xf numFmtId="0" fontId="20" fillId="5" borderId="15" xfId="0" applyFont="1" applyFill="1" applyBorder="1" applyAlignment="1" applyProtection="1">
      <alignment horizontal="center" vertical="top" shrinkToFit="1"/>
      <protection locked="0"/>
    </xf>
    <xf numFmtId="0" fontId="20" fillId="2" borderId="0" xfId="0" applyFont="1" applyFill="1" applyBorder="1" applyAlignment="1" applyProtection="1">
      <alignment horizontal="center" shrinkToFit="1"/>
    </xf>
    <xf numFmtId="0" fontId="20" fillId="20" borderId="0" xfId="0" applyFont="1" applyFill="1" applyBorder="1"/>
    <xf numFmtId="0" fontId="20" fillId="20" borderId="56" xfId="0" applyFont="1" applyFill="1" applyBorder="1"/>
    <xf numFmtId="0" fontId="20" fillId="2" borderId="0" xfId="0" applyFont="1" applyFill="1" applyBorder="1" applyAlignment="1" applyProtection="1">
      <alignment horizontal="center" shrinkToFit="1"/>
      <protection locked="0"/>
    </xf>
    <xf numFmtId="0" fontId="20" fillId="20" borderId="0" xfId="0" applyFont="1" applyFill="1" applyBorder="1" applyAlignment="1">
      <alignment vertical="center"/>
    </xf>
    <xf numFmtId="0" fontId="20" fillId="2" borderId="0" xfId="0" applyFont="1" applyFill="1" applyBorder="1" applyAlignment="1" applyProtection="1">
      <alignment wrapText="1" shrinkToFit="1"/>
    </xf>
    <xf numFmtId="0" fontId="59" fillId="20" borderId="0" xfId="0" applyNumberFormat="1" applyFont="1" applyFill="1" applyBorder="1" applyAlignment="1" applyProtection="1">
      <alignment vertical="center"/>
    </xf>
    <xf numFmtId="0" fontId="20" fillId="2" borderId="59" xfId="0" applyFont="1" applyFill="1" applyBorder="1" applyAlignment="1" applyProtection="1">
      <alignment horizontal="center"/>
    </xf>
    <xf numFmtId="0" fontId="20" fillId="2" borderId="60" xfId="0" applyFont="1" applyFill="1" applyBorder="1" applyAlignment="1" applyProtection="1">
      <alignment horizontal="center" shrinkToFit="1"/>
    </xf>
    <xf numFmtId="0" fontId="20" fillId="20" borderId="60" xfId="0" applyFont="1" applyFill="1" applyBorder="1"/>
    <xf numFmtId="0" fontId="20" fillId="20" borderId="83" xfId="0" applyFont="1" applyFill="1" applyBorder="1"/>
    <xf numFmtId="0" fontId="20" fillId="20" borderId="0" xfId="0" applyFont="1" applyFill="1" applyBorder="1" applyAlignment="1" applyProtection="1">
      <alignment horizontal="center" vertical="center" wrapText="1" shrinkToFit="1"/>
    </xf>
    <xf numFmtId="0" fontId="20" fillId="20" borderId="56" xfId="0" applyFont="1" applyFill="1" applyBorder="1" applyAlignment="1" applyProtection="1">
      <alignment horizontal="center" vertical="center" wrapText="1" shrinkToFit="1"/>
    </xf>
    <xf numFmtId="0" fontId="61" fillId="20" borderId="55" xfId="0" applyNumberFormat="1" applyFont="1" applyFill="1" applyBorder="1" applyAlignment="1" applyProtection="1"/>
    <xf numFmtId="0" fontId="61" fillId="20" borderId="0" xfId="0" applyNumberFormat="1" applyFont="1" applyFill="1" applyBorder="1" applyAlignment="1" applyProtection="1"/>
    <xf numFmtId="0" fontId="61" fillId="20" borderId="56" xfId="0" applyNumberFormat="1" applyFont="1" applyFill="1" applyBorder="1" applyAlignment="1" applyProtection="1"/>
    <xf numFmtId="0" fontId="62" fillId="20" borderId="55" xfId="0" applyNumberFormat="1" applyFont="1" applyFill="1" applyBorder="1" applyAlignment="1" applyProtection="1">
      <alignment horizontal="left"/>
    </xf>
    <xf numFmtId="0" fontId="63" fillId="20" borderId="0" xfId="0" applyNumberFormat="1" applyFont="1" applyFill="1" applyBorder="1" applyAlignment="1" applyProtection="1"/>
    <xf numFmtId="0" fontId="64" fillId="20" borderId="56" xfId="0" applyNumberFormat="1" applyFont="1" applyFill="1" applyBorder="1" applyAlignment="1" applyProtection="1"/>
    <xf numFmtId="0" fontId="64" fillId="20" borderId="55" xfId="0" applyNumberFormat="1" applyFont="1" applyFill="1" applyBorder="1" applyAlignment="1" applyProtection="1"/>
    <xf numFmtId="0" fontId="64" fillId="20" borderId="0" xfId="0" applyNumberFormat="1" applyFont="1" applyFill="1" applyBorder="1" applyAlignment="1" applyProtection="1"/>
    <xf numFmtId="0" fontId="62" fillId="20" borderId="55" xfId="0" applyNumberFormat="1" applyFont="1" applyFill="1" applyBorder="1" applyAlignment="1" applyProtection="1">
      <alignment horizontal="left" vertical="top"/>
    </xf>
    <xf numFmtId="0" fontId="65" fillId="20" borderId="0" xfId="0" applyNumberFormat="1" applyFont="1" applyFill="1" applyBorder="1" applyAlignment="1" applyProtection="1"/>
    <xf numFmtId="0" fontId="62" fillId="20" borderId="0" xfId="0" applyNumberFormat="1" applyFont="1" applyFill="1" applyBorder="1" applyAlignment="1" applyProtection="1">
      <alignment horizontal="left"/>
    </xf>
    <xf numFmtId="0" fontId="62" fillId="20" borderId="55" xfId="0" quotePrefix="1" applyNumberFormat="1" applyFont="1" applyFill="1" applyBorder="1" applyAlignment="1" applyProtection="1">
      <alignment horizontal="left"/>
    </xf>
    <xf numFmtId="0" fontId="62" fillId="20" borderId="55" xfId="0" applyNumberFormat="1" applyFont="1" applyFill="1" applyBorder="1" applyAlignment="1" applyProtection="1">
      <alignment horizontal="left" wrapText="1"/>
    </xf>
    <xf numFmtId="0" fontId="62" fillId="20" borderId="0" xfId="0" applyNumberFormat="1" applyFont="1" applyFill="1" applyBorder="1" applyAlignment="1" applyProtection="1">
      <alignment horizontal="left" wrapText="1"/>
    </xf>
    <xf numFmtId="0" fontId="65" fillId="20" borderId="60" xfId="0" applyNumberFormat="1" applyFont="1" applyFill="1" applyBorder="1" applyAlignment="1" applyProtection="1"/>
    <xf numFmtId="0" fontId="64" fillId="20" borderId="59" xfId="0" applyNumberFormat="1" applyFont="1" applyFill="1" applyBorder="1" applyAlignment="1" applyProtection="1"/>
    <xf numFmtId="0" fontId="64" fillId="20" borderId="60" xfId="0" applyNumberFormat="1" applyFont="1" applyFill="1" applyBorder="1" applyAlignment="1" applyProtection="1"/>
    <xf numFmtId="0" fontId="64" fillId="20" borderId="83" xfId="0" applyNumberFormat="1" applyFont="1" applyFill="1" applyBorder="1" applyAlignment="1" applyProtection="1"/>
    <xf numFmtId="0" fontId="67" fillId="20" borderId="0" xfId="0" applyNumberFormat="1" applyFont="1" applyFill="1" applyBorder="1" applyAlignment="1" applyProtection="1"/>
    <xf numFmtId="0" fontId="64" fillId="20" borderId="72" xfId="0" applyNumberFormat="1" applyFont="1" applyFill="1" applyBorder="1" applyAlignment="1" applyProtection="1"/>
    <xf numFmtId="0" fontId="20" fillId="20" borderId="0" xfId="0" applyFont="1" applyFill="1"/>
    <xf numFmtId="0" fontId="20" fillId="2" borderId="0" xfId="0" applyFont="1" applyFill="1"/>
    <xf numFmtId="0" fontId="20" fillId="2" borderId="10" xfId="0" applyFont="1" applyFill="1" applyBorder="1" applyAlignment="1" applyProtection="1">
      <alignment shrinkToFit="1"/>
    </xf>
    <xf numFmtId="0" fontId="20" fillId="0" borderId="0" xfId="0" applyFont="1" applyBorder="1" applyAlignment="1" applyProtection="1">
      <alignment shrinkToFit="1"/>
    </xf>
    <xf numFmtId="0" fontId="51" fillId="2" borderId="0" xfId="0" applyFont="1" applyFill="1" applyBorder="1" applyAlignment="1" applyProtection="1">
      <alignment wrapText="1" shrinkToFit="1"/>
    </xf>
    <xf numFmtId="0" fontId="51" fillId="2" borderId="11" xfId="0" applyFont="1" applyFill="1" applyBorder="1" applyAlignment="1" applyProtection="1">
      <alignment wrapText="1" shrinkToFit="1"/>
    </xf>
    <xf numFmtId="0" fontId="21" fillId="2" borderId="0" xfId="0" applyFont="1" applyFill="1" applyBorder="1" applyAlignment="1" applyProtection="1">
      <alignment wrapText="1" shrinkToFit="1"/>
    </xf>
    <xf numFmtId="0" fontId="21" fillId="2" borderId="11" xfId="0" applyFont="1" applyFill="1" applyBorder="1" applyAlignment="1" applyProtection="1">
      <alignment wrapText="1" shrinkToFit="1"/>
    </xf>
    <xf numFmtId="0" fontId="20" fillId="0" borderId="1" xfId="0" applyFont="1" applyBorder="1" applyAlignment="1">
      <alignment horizontal="center"/>
    </xf>
    <xf numFmtId="0" fontId="21" fillId="2" borderId="10" xfId="0" applyFont="1" applyFill="1" applyBorder="1" applyAlignment="1" applyProtection="1">
      <alignment horizontal="center" shrinkToFit="1"/>
    </xf>
    <xf numFmtId="0" fontId="20" fillId="2" borderId="0" xfId="0" applyFont="1" applyFill="1" applyBorder="1" applyAlignment="1" applyProtection="1">
      <alignment shrinkToFit="1"/>
    </xf>
    <xf numFmtId="0" fontId="20" fillId="2" borderId="10" xfId="0" applyFont="1" applyFill="1" applyBorder="1" applyAlignment="1" applyProtection="1">
      <alignment horizontal="center" shrinkToFit="1"/>
    </xf>
    <xf numFmtId="0" fontId="68" fillId="2" borderId="0" xfId="0" applyFont="1" applyFill="1" applyBorder="1" applyAlignment="1" applyProtection="1">
      <alignment horizontal="center" shrinkToFit="1"/>
    </xf>
    <xf numFmtId="0" fontId="20" fillId="2" borderId="11" xfId="0" applyFont="1" applyFill="1" applyBorder="1" applyAlignment="1" applyProtection="1">
      <alignment shrinkToFit="1"/>
    </xf>
    <xf numFmtId="0" fontId="20" fillId="5" borderId="15" xfId="0" applyFont="1" applyFill="1" applyBorder="1" applyAlignment="1" applyProtection="1">
      <alignment horizontal="center" vertical="center" shrinkToFit="1"/>
      <protection locked="0"/>
    </xf>
    <xf numFmtId="0" fontId="68" fillId="2" borderId="0" xfId="0" applyFont="1" applyFill="1" applyBorder="1" applyAlignment="1" applyProtection="1">
      <alignment horizontal="center" shrinkToFit="1"/>
      <protection locked="0"/>
    </xf>
    <xf numFmtId="0" fontId="20" fillId="2" borderId="0" xfId="0" applyFont="1" applyFill="1" applyBorder="1" applyAlignment="1" applyProtection="1">
      <alignment horizontal="left" wrapText="1" shrinkToFit="1"/>
    </xf>
    <xf numFmtId="0" fontId="20" fillId="2" borderId="11" xfId="0" applyFont="1" applyFill="1" applyBorder="1" applyAlignment="1" applyProtection="1">
      <alignment horizontal="left" wrapText="1" shrinkToFit="1"/>
    </xf>
    <xf numFmtId="0" fontId="20" fillId="2" borderId="0" xfId="0" applyFont="1" applyFill="1" applyBorder="1" applyAlignment="1" applyProtection="1">
      <alignment horizontal="left" shrinkToFit="1"/>
    </xf>
    <xf numFmtId="0" fontId="20" fillId="2" borderId="11" xfId="0" applyFont="1" applyFill="1" applyBorder="1" applyAlignment="1" applyProtection="1">
      <alignment wrapText="1" shrinkToFit="1"/>
    </xf>
    <xf numFmtId="0" fontId="20" fillId="2" borderId="0" xfId="0" applyFont="1" applyFill="1" applyBorder="1" applyAlignment="1" applyProtection="1">
      <alignment vertical="top" wrapText="1" shrinkToFit="1"/>
    </xf>
    <xf numFmtId="0" fontId="20" fillId="2" borderId="11" xfId="0" applyFont="1" applyFill="1" applyBorder="1" applyAlignment="1" applyProtection="1">
      <alignment vertical="top" wrapText="1" shrinkToFit="1"/>
    </xf>
    <xf numFmtId="0" fontId="21" fillId="2" borderId="10" xfId="0" applyFont="1" applyFill="1" applyBorder="1" applyAlignment="1" applyProtection="1">
      <alignment horizontal="center"/>
    </xf>
    <xf numFmtId="0" fontId="20" fillId="5" borderId="15" xfId="0" applyFont="1" applyFill="1" applyBorder="1" applyAlignment="1" applyProtection="1">
      <alignment horizontal="center" vertical="center"/>
      <protection locked="0"/>
    </xf>
    <xf numFmtId="0" fontId="20" fillId="2" borderId="0" xfId="0" applyFont="1" applyFill="1" applyBorder="1" applyProtection="1"/>
    <xf numFmtId="0" fontId="20" fillId="2" borderId="0" xfId="0" applyFont="1" applyFill="1" applyBorder="1" applyAlignment="1" applyProtection="1">
      <alignment horizontal="center"/>
    </xf>
    <xf numFmtId="0" fontId="20" fillId="2" borderId="11" xfId="0" applyFont="1" applyFill="1" applyBorder="1" applyProtection="1"/>
    <xf numFmtId="0" fontId="20" fillId="2" borderId="0" xfId="0" applyFont="1" applyFill="1" applyBorder="1" applyAlignment="1" applyProtection="1">
      <alignment horizontal="center" vertical="center"/>
    </xf>
    <xf numFmtId="0" fontId="21" fillId="2" borderId="0" xfId="0" applyFont="1" applyFill="1" applyBorder="1" applyAlignment="1" applyProtection="1">
      <alignment horizontal="center"/>
    </xf>
    <xf numFmtId="0" fontId="20" fillId="0" borderId="10" xfId="0" applyFont="1" applyBorder="1" applyProtection="1"/>
    <xf numFmtId="0" fontId="21" fillId="2" borderId="0" xfId="0" applyFont="1" applyFill="1" applyBorder="1" applyProtection="1"/>
    <xf numFmtId="0" fontId="20" fillId="2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2" borderId="11" xfId="0" applyFont="1" applyFill="1" applyBorder="1" applyAlignment="1" applyProtection="1">
      <alignment horizontal="left" shrinkToFit="1"/>
    </xf>
    <xf numFmtId="0" fontId="20" fillId="0" borderId="0" xfId="0" applyFont="1" applyBorder="1" applyProtection="1"/>
    <xf numFmtId="0" fontId="20" fillId="2" borderId="10" xfId="0" applyFont="1" applyFill="1" applyBorder="1" applyProtection="1"/>
    <xf numFmtId="0" fontId="20" fillId="2" borderId="12" xfId="0" applyFont="1" applyFill="1" applyBorder="1" applyAlignment="1" applyProtection="1">
      <alignment shrinkToFit="1"/>
    </xf>
    <xf numFmtId="0" fontId="20" fillId="2" borderId="13" xfId="0" applyFont="1" applyFill="1" applyBorder="1" applyAlignment="1" applyProtection="1">
      <alignment shrinkToFit="1"/>
    </xf>
    <xf numFmtId="0" fontId="20" fillId="0" borderId="0" xfId="0" applyFont="1" applyAlignment="1" applyProtection="1">
      <alignment horizontal="left" indent="8"/>
    </xf>
    <xf numFmtId="0" fontId="20" fillId="0" borderId="0" xfId="0" applyFont="1" applyAlignment="1" applyProtection="1">
      <alignment horizontal="left" indent="2"/>
    </xf>
    <xf numFmtId="0" fontId="20" fillId="0" borderId="0" xfId="0" applyFont="1" applyAlignment="1" applyProtection="1">
      <alignment horizontal="left" indent="1"/>
    </xf>
    <xf numFmtId="0" fontId="20" fillId="0" borderId="0" xfId="0" applyFont="1" applyAlignment="1" applyProtection="1">
      <alignment readingOrder="1"/>
      <protection locked="0"/>
    </xf>
    <xf numFmtId="0" fontId="41" fillId="23" borderId="56" xfId="0" applyFont="1" applyFill="1" applyBorder="1" applyAlignment="1">
      <alignment horizontal="center" vertical="center" wrapText="1"/>
    </xf>
    <xf numFmtId="0" fontId="69" fillId="0" borderId="44" xfId="0" applyFont="1" applyBorder="1" applyAlignment="1">
      <alignment horizontal="center" vertical="center" wrapText="1"/>
    </xf>
    <xf numFmtId="0" fontId="41" fillId="23" borderId="44" xfId="0" applyFont="1" applyFill="1" applyBorder="1" applyAlignment="1">
      <alignment horizontal="center" vertical="center" wrapText="1"/>
    </xf>
    <xf numFmtId="0" fontId="41" fillId="23" borderId="46" xfId="0" applyFont="1" applyFill="1" applyBorder="1" applyAlignment="1">
      <alignment horizontal="center" vertical="center" wrapText="1"/>
    </xf>
    <xf numFmtId="0" fontId="36" fillId="22" borderId="15" xfId="0" applyFont="1" applyFill="1" applyBorder="1" applyAlignment="1">
      <alignment horizontal="center" vertical="center" wrapText="1"/>
    </xf>
    <xf numFmtId="0" fontId="20" fillId="21" borderId="83" xfId="0" applyFont="1" applyFill="1" applyBorder="1"/>
    <xf numFmtId="0" fontId="20" fillId="21" borderId="46" xfId="0" applyFont="1" applyFill="1" applyBorder="1"/>
    <xf numFmtId="0" fontId="54" fillId="13" borderId="0" xfId="0" applyFont="1" applyFill="1" applyBorder="1" applyAlignment="1">
      <alignment horizontal="center" vertical="center"/>
    </xf>
    <xf numFmtId="0" fontId="54" fillId="13" borderId="56" xfId="0" applyFont="1" applyFill="1" applyBorder="1" applyAlignment="1">
      <alignment horizontal="center" vertical="center"/>
    </xf>
    <xf numFmtId="0" fontId="20" fillId="13" borderId="0" xfId="0" applyFont="1" applyFill="1" applyBorder="1"/>
    <xf numFmtId="0" fontId="20" fillId="13" borderId="56" xfId="0" applyFont="1" applyFill="1" applyBorder="1"/>
    <xf numFmtId="0" fontId="20" fillId="20" borderId="0" xfId="31" applyFont="1" applyFill="1"/>
    <xf numFmtId="0" fontId="21" fillId="20" borderId="0" xfId="31" applyFont="1" applyFill="1"/>
    <xf numFmtId="0" fontId="20" fillId="4" borderId="6" xfId="5" applyFont="1" applyFill="1" applyBorder="1" applyAlignment="1" applyProtection="1"/>
    <xf numFmtId="0" fontId="20" fillId="13" borderId="32" xfId="5" applyFont="1" applyFill="1" applyBorder="1" applyProtection="1"/>
    <xf numFmtId="0" fontId="20" fillId="13" borderId="1" xfId="5" applyFont="1" applyFill="1" applyBorder="1" applyProtection="1"/>
    <xf numFmtId="0" fontId="20" fillId="13" borderId="37" xfId="5" applyFont="1" applyFill="1" applyBorder="1" applyAlignment="1" applyProtection="1"/>
    <xf numFmtId="0" fontId="20" fillId="13" borderId="36" xfId="5" applyFont="1" applyFill="1" applyBorder="1" applyAlignment="1" applyProtection="1"/>
    <xf numFmtId="0" fontId="20" fillId="13" borderId="33" xfId="5" applyFont="1" applyFill="1" applyBorder="1" applyAlignment="1" applyProtection="1"/>
    <xf numFmtId="0" fontId="20" fillId="13" borderId="38" xfId="5" applyFont="1" applyFill="1" applyBorder="1" applyAlignment="1" applyProtection="1"/>
    <xf numFmtId="0" fontId="20" fillId="0" borderId="0" xfId="5" applyFont="1" applyFill="1" applyProtection="1"/>
    <xf numFmtId="0" fontId="20" fillId="20" borderId="0" xfId="5" applyFont="1" applyFill="1"/>
    <xf numFmtId="0" fontId="20" fillId="0" borderId="0" xfId="5" applyFont="1"/>
    <xf numFmtId="0" fontId="52" fillId="20" borderId="44" xfId="5" applyFont="1" applyFill="1" applyBorder="1" applyAlignment="1">
      <alignment horizontal="center" vertical="center" wrapText="1"/>
    </xf>
    <xf numFmtId="0" fontId="52" fillId="20" borderId="72" xfId="5" applyFont="1" applyFill="1" applyBorder="1" applyAlignment="1">
      <alignment horizontal="center" vertical="center" wrapText="1"/>
    </xf>
    <xf numFmtId="0" fontId="52" fillId="20" borderId="108" xfId="5" applyFont="1" applyFill="1" applyBorder="1" applyAlignment="1">
      <alignment horizontal="center" vertical="center" wrapText="1"/>
    </xf>
    <xf numFmtId="0" fontId="20" fillId="13" borderId="29" xfId="5" applyFont="1" applyFill="1" applyBorder="1" applyProtection="1"/>
    <xf numFmtId="0" fontId="20" fillId="13" borderId="30" xfId="5" applyFont="1" applyFill="1" applyBorder="1" applyProtection="1"/>
    <xf numFmtId="0" fontId="20" fillId="13" borderId="12" xfId="5" applyFont="1" applyFill="1" applyBorder="1" applyAlignment="1" applyProtection="1"/>
    <xf numFmtId="0" fontId="20" fillId="13" borderId="13" xfId="5" applyFont="1" applyFill="1" applyBorder="1" applyAlignment="1" applyProtection="1"/>
    <xf numFmtId="0" fontId="20" fillId="13" borderId="14" xfId="5" applyFont="1" applyFill="1" applyBorder="1" applyAlignment="1" applyProtection="1"/>
    <xf numFmtId="0" fontId="20" fillId="13" borderId="23" xfId="5" applyFont="1" applyFill="1" applyBorder="1" applyAlignment="1" applyProtection="1"/>
    <xf numFmtId="0" fontId="20" fillId="2" borderId="1" xfId="5" applyFont="1" applyFill="1" applyBorder="1" applyAlignment="1" applyProtection="1">
      <alignment shrinkToFit="1"/>
      <protection locked="0"/>
    </xf>
    <xf numFmtId="2" fontId="20" fillId="2" borderId="1" xfId="5" applyNumberFormat="1" applyFont="1" applyFill="1" applyBorder="1" applyAlignment="1" applyProtection="1">
      <alignment shrinkToFit="1"/>
      <protection locked="0"/>
    </xf>
    <xf numFmtId="44" fontId="20" fillId="2" borderId="1" xfId="5" applyNumberFormat="1" applyFont="1" applyFill="1" applyBorder="1" applyAlignment="1" applyProtection="1">
      <alignment shrinkToFit="1"/>
      <protection locked="0"/>
    </xf>
    <xf numFmtId="164" fontId="56" fillId="19" borderId="1" xfId="5" applyNumberFormat="1" applyFont="1" applyFill="1" applyBorder="1" applyAlignment="1" applyProtection="1">
      <alignment vertical="center"/>
    </xf>
    <xf numFmtId="44" fontId="56" fillId="19" borderId="1" xfId="6" applyNumberFormat="1" applyFont="1" applyFill="1" applyBorder="1" applyAlignment="1" applyProtection="1">
      <alignment horizontal="center" vertical="center"/>
    </xf>
    <xf numFmtId="44" fontId="20" fillId="2" borderId="37" xfId="5" applyNumberFormat="1" applyFont="1" applyFill="1" applyBorder="1" applyAlignment="1" applyProtection="1">
      <alignment shrinkToFit="1"/>
      <protection locked="0"/>
    </xf>
    <xf numFmtId="0" fontId="20" fillId="19" borderId="15" xfId="0" applyFont="1" applyFill="1" applyBorder="1" applyAlignment="1">
      <alignment horizontal="left" vertical="center" shrinkToFit="1"/>
    </xf>
    <xf numFmtId="9" fontId="52" fillId="26" borderId="15" xfId="6" applyFont="1" applyFill="1" applyBorder="1" applyAlignment="1" applyProtection="1">
      <alignment horizontal="center" vertical="center" wrapText="1"/>
      <protection locked="0"/>
    </xf>
    <xf numFmtId="9" fontId="52" fillId="26" borderId="81" xfId="6" applyFont="1" applyFill="1" applyBorder="1" applyAlignment="1" applyProtection="1">
      <alignment horizontal="center" vertical="center" wrapText="1"/>
      <protection locked="0"/>
    </xf>
    <xf numFmtId="9" fontId="52" fillId="26" borderId="107" xfId="6" applyFont="1" applyFill="1" applyBorder="1" applyAlignment="1" applyProtection="1">
      <alignment horizontal="center" vertical="center" wrapText="1"/>
      <protection locked="0"/>
    </xf>
    <xf numFmtId="0" fontId="20" fillId="0" borderId="1" xfId="0" applyFont="1" applyBorder="1" applyAlignment="1">
      <alignment vertical="top" wrapText="1"/>
    </xf>
    <xf numFmtId="0" fontId="20" fillId="0" borderId="92" xfId="0" applyFont="1" applyBorder="1" applyAlignment="1">
      <alignment vertical="top" wrapText="1"/>
    </xf>
    <xf numFmtId="0" fontId="70" fillId="0" borderId="97" xfId="0" applyFont="1" applyBorder="1" applyAlignment="1">
      <alignment horizontal="left" vertical="center" wrapText="1" indent="2"/>
    </xf>
    <xf numFmtId="0" fontId="70" fillId="0" borderId="98" xfId="0" applyFont="1" applyBorder="1" applyAlignment="1">
      <alignment horizontal="left" vertical="center" wrapText="1" indent="2"/>
    </xf>
    <xf numFmtId="0" fontId="70" fillId="23" borderId="98" xfId="0" applyFont="1" applyFill="1" applyBorder="1" applyAlignment="1">
      <alignment horizontal="left" vertical="center" wrapText="1" indent="2"/>
    </xf>
    <xf numFmtId="0" fontId="70" fillId="23" borderId="99" xfId="0" applyFont="1" applyFill="1" applyBorder="1" applyAlignment="1">
      <alignment horizontal="left" vertical="center" wrapText="1" indent="2"/>
    </xf>
    <xf numFmtId="0" fontId="70" fillId="0" borderId="100" xfId="0" applyFont="1" applyBorder="1" applyAlignment="1">
      <alignment horizontal="left" vertical="center" wrapText="1" indent="2"/>
    </xf>
    <xf numFmtId="0" fontId="70" fillId="0" borderId="1" xfId="0" applyFont="1" applyBorder="1" applyAlignment="1">
      <alignment horizontal="left" vertical="center" wrapText="1" indent="2"/>
    </xf>
    <xf numFmtId="0" fontId="70" fillId="23" borderId="1" xfId="0" applyFont="1" applyFill="1" applyBorder="1" applyAlignment="1">
      <alignment horizontal="left" vertical="center" wrapText="1" indent="2"/>
    </xf>
    <xf numFmtId="0" fontId="70" fillId="23" borderId="91" xfId="0" applyFont="1" applyFill="1" applyBorder="1" applyAlignment="1">
      <alignment horizontal="left" vertical="center" wrapText="1" indent="2"/>
    </xf>
    <xf numFmtId="0" fontId="70" fillId="0" borderId="100" xfId="0" applyFont="1" applyBorder="1" applyAlignment="1">
      <alignment vertical="center" wrapText="1"/>
    </xf>
    <xf numFmtId="0" fontId="70" fillId="23" borderId="1" xfId="0" applyFont="1" applyFill="1" applyBorder="1" applyAlignment="1">
      <alignment horizontal="left" vertical="center" wrapText="1" indent="5"/>
    </xf>
    <xf numFmtId="0" fontId="70" fillId="23" borderId="91" xfId="0" applyFont="1" applyFill="1" applyBorder="1" applyAlignment="1">
      <alignment horizontal="left" vertical="center" wrapText="1" indent="5"/>
    </xf>
    <xf numFmtId="0" fontId="70" fillId="0" borderId="101" xfId="0" applyFont="1" applyBorder="1" applyAlignment="1">
      <alignment horizontal="left" vertical="center" wrapText="1" indent="2"/>
    </xf>
    <xf numFmtId="0" fontId="70" fillId="0" borderId="92" xfId="0" applyFont="1" applyBorder="1" applyAlignment="1">
      <alignment horizontal="left" vertical="center" wrapText="1" indent="2"/>
    </xf>
    <xf numFmtId="0" fontId="70" fillId="23" borderId="92" xfId="0" applyFont="1" applyFill="1" applyBorder="1" applyAlignment="1">
      <alignment horizontal="left" vertical="center" wrapText="1" indent="2"/>
    </xf>
    <xf numFmtId="0" fontId="70" fillId="23" borderId="93" xfId="0" applyFont="1" applyFill="1" applyBorder="1" applyAlignment="1">
      <alignment horizontal="left" vertical="center" wrapText="1" indent="2"/>
    </xf>
    <xf numFmtId="0" fontId="65" fillId="20" borderId="60" xfId="0" applyNumberFormat="1" applyFont="1" applyFill="1" applyBorder="1" applyAlignment="1" applyProtection="1">
      <protection locked="0"/>
    </xf>
    <xf numFmtId="0" fontId="20" fillId="2" borderId="0" xfId="0" applyFont="1" applyFill="1" applyBorder="1" applyProtection="1">
      <protection locked="0"/>
    </xf>
    <xf numFmtId="0" fontId="53" fillId="25" borderId="1" xfId="3" applyFont="1" applyFill="1" applyBorder="1" applyAlignment="1" applyProtection="1"/>
    <xf numFmtId="0" fontId="20" fillId="0" borderId="0" xfId="5" applyFont="1" applyBorder="1" applyAlignment="1" applyProtection="1">
      <alignment horizontal="center"/>
    </xf>
    <xf numFmtId="0" fontId="20" fillId="0" borderId="3" xfId="5" applyFont="1" applyBorder="1" applyAlignment="1" applyProtection="1">
      <alignment horizontal="center"/>
    </xf>
    <xf numFmtId="0" fontId="20" fillId="20" borderId="0" xfId="5" applyFont="1" applyFill="1" applyBorder="1" applyAlignment="1" applyProtection="1">
      <alignment horizontal="center"/>
    </xf>
    <xf numFmtId="0" fontId="20" fillId="20" borderId="3" xfId="5" applyFont="1" applyFill="1" applyBorder="1" applyAlignment="1" applyProtection="1">
      <alignment horizontal="center"/>
    </xf>
    <xf numFmtId="0" fontId="44" fillId="2" borderId="2" xfId="5" applyFont="1" applyFill="1" applyBorder="1" applyAlignment="1" applyProtection="1">
      <alignment horizontal="center" vertical="center" wrapText="1"/>
    </xf>
    <xf numFmtId="0" fontId="44" fillId="2" borderId="0" xfId="5" applyFont="1" applyFill="1" applyBorder="1" applyAlignment="1" applyProtection="1">
      <alignment horizontal="center" vertical="center" wrapText="1"/>
    </xf>
    <xf numFmtId="0" fontId="44" fillId="2" borderId="3" xfId="5" applyFont="1" applyFill="1" applyBorder="1" applyAlignment="1" applyProtection="1">
      <alignment horizontal="center" vertical="center" wrapText="1"/>
    </xf>
    <xf numFmtId="0" fontId="46" fillId="2" borderId="0" xfId="5" applyFont="1" applyFill="1" applyBorder="1" applyAlignment="1" applyProtection="1">
      <alignment horizontal="center" vertical="center" wrapText="1"/>
    </xf>
    <xf numFmtId="0" fontId="53" fillId="25" borderId="37" xfId="3" applyFont="1" applyFill="1" applyBorder="1" applyAlignment="1" applyProtection="1"/>
    <xf numFmtId="0" fontId="53" fillId="25" borderId="36" xfId="3" applyFont="1" applyFill="1" applyBorder="1" applyAlignment="1" applyProtection="1"/>
    <xf numFmtId="0" fontId="53" fillId="25" borderId="33" xfId="3" applyFont="1" applyFill="1" applyBorder="1" applyAlignment="1" applyProtection="1"/>
    <xf numFmtId="0" fontId="53" fillId="25" borderId="37" xfId="3" applyFont="1" applyFill="1" applyBorder="1" applyAlignment="1" applyProtection="1">
      <alignment horizontal="left" shrinkToFit="1"/>
    </xf>
    <xf numFmtId="0" fontId="53" fillId="25" borderId="36" xfId="3" applyFont="1" applyFill="1" applyBorder="1" applyAlignment="1" applyProtection="1">
      <alignment horizontal="left" shrinkToFit="1"/>
    </xf>
    <xf numFmtId="0" fontId="53" fillId="25" borderId="33" xfId="3" applyFont="1" applyFill="1" applyBorder="1" applyAlignment="1" applyProtection="1">
      <alignment horizontal="left" shrinkToFit="1"/>
    </xf>
    <xf numFmtId="0" fontId="53" fillId="25" borderId="1" xfId="3" applyFont="1" applyFill="1" applyBorder="1" applyAlignment="1" applyProtection="1">
      <alignment horizontal="left"/>
    </xf>
    <xf numFmtId="0" fontId="39" fillId="4" borderId="24" xfId="31" applyFont="1" applyFill="1" applyBorder="1" applyAlignment="1">
      <alignment horizontal="center" vertical="center"/>
    </xf>
    <xf numFmtId="0" fontId="39" fillId="4" borderId="25" xfId="31" applyFont="1" applyFill="1" applyBorder="1" applyAlignment="1">
      <alignment horizontal="center" vertical="center"/>
    </xf>
    <xf numFmtId="0" fontId="39" fillId="4" borderId="26" xfId="31" applyFont="1" applyFill="1" applyBorder="1" applyAlignment="1">
      <alignment horizontal="center" vertical="center"/>
    </xf>
    <xf numFmtId="0" fontId="39" fillId="4" borderId="22" xfId="31" applyFont="1" applyFill="1" applyBorder="1" applyAlignment="1">
      <alignment horizontal="center" vertical="center"/>
    </xf>
    <xf numFmtId="0" fontId="39" fillId="4" borderId="13" xfId="31" applyFont="1" applyFill="1" applyBorder="1" applyAlignment="1">
      <alignment horizontal="center" vertical="center"/>
    </xf>
    <xf numFmtId="0" fontId="39" fillId="4" borderId="23" xfId="31" applyFont="1" applyFill="1" applyBorder="1" applyAlignment="1">
      <alignment horizontal="center" vertical="center"/>
    </xf>
    <xf numFmtId="0" fontId="41" fillId="11" borderId="32" xfId="31" applyFont="1" applyFill="1" applyBorder="1"/>
    <xf numFmtId="0" fontId="41" fillId="11" borderId="1" xfId="31" applyFont="1" applyFill="1" applyBorder="1"/>
    <xf numFmtId="0" fontId="52" fillId="2" borderId="32" xfId="31" applyFont="1" applyFill="1" applyBorder="1" applyAlignment="1" applyProtection="1">
      <alignment horizontal="left" vertical="top" wrapText="1"/>
      <protection locked="0"/>
    </xf>
    <xf numFmtId="0" fontId="52" fillId="2" borderId="1" xfId="31" applyFont="1" applyFill="1" applyBorder="1" applyAlignment="1" applyProtection="1">
      <alignment horizontal="left" vertical="top" wrapText="1"/>
      <protection locked="0"/>
    </xf>
    <xf numFmtId="0" fontId="52" fillId="2" borderId="7" xfId="31" applyFont="1" applyFill="1" applyBorder="1" applyAlignment="1" applyProtection="1">
      <alignment horizontal="center" vertical="top" wrapText="1"/>
      <protection locked="0"/>
    </xf>
    <xf numFmtId="0" fontId="52" fillId="2" borderId="8" xfId="31" applyFont="1" applyFill="1" applyBorder="1" applyAlignment="1" applyProtection="1">
      <alignment horizontal="center" vertical="top" wrapText="1"/>
      <protection locked="0"/>
    </xf>
    <xf numFmtId="0" fontId="52" fillId="2" borderId="9" xfId="31" applyFont="1" applyFill="1" applyBorder="1" applyAlignment="1" applyProtection="1">
      <alignment horizontal="center" vertical="top" wrapText="1"/>
      <protection locked="0"/>
    </xf>
    <xf numFmtId="0" fontId="52" fillId="2" borderId="12" xfId="31" applyFont="1" applyFill="1" applyBorder="1" applyAlignment="1" applyProtection="1">
      <alignment horizontal="center" vertical="top" wrapText="1"/>
      <protection locked="0"/>
    </xf>
    <xf numFmtId="0" fontId="52" fillId="2" borderId="13" xfId="31" applyFont="1" applyFill="1" applyBorder="1" applyAlignment="1" applyProtection="1">
      <alignment horizontal="center" vertical="top" wrapText="1"/>
      <protection locked="0"/>
    </xf>
    <xf numFmtId="0" fontId="52" fillId="2" borderId="14" xfId="31" applyFont="1" applyFill="1" applyBorder="1" applyAlignment="1" applyProtection="1">
      <alignment horizontal="center" vertical="top" wrapText="1"/>
      <protection locked="0"/>
    </xf>
    <xf numFmtId="0" fontId="52" fillId="2" borderId="21" xfId="31" applyFont="1" applyFill="1" applyBorder="1" applyAlignment="1" applyProtection="1">
      <alignment horizontal="center" vertical="top" wrapText="1"/>
      <protection locked="0"/>
    </xf>
    <xf numFmtId="0" fontId="52" fillId="2" borderId="23" xfId="31" applyFont="1" applyFill="1" applyBorder="1" applyAlignment="1" applyProtection="1">
      <alignment horizontal="center" vertical="top" wrapText="1"/>
      <protection locked="0"/>
    </xf>
    <xf numFmtId="0" fontId="41" fillId="11" borderId="37" xfId="31" applyFont="1" applyFill="1" applyBorder="1" applyAlignment="1">
      <alignment horizontal="left"/>
    </xf>
    <xf numFmtId="0" fontId="41" fillId="11" borderId="36" xfId="31" applyFont="1" applyFill="1" applyBorder="1" applyAlignment="1">
      <alignment horizontal="left"/>
    </xf>
    <xf numFmtId="0" fontId="41" fillId="11" borderId="33" xfId="31" applyFont="1" applyFill="1" applyBorder="1" applyAlignment="1">
      <alignment horizontal="left"/>
    </xf>
    <xf numFmtId="0" fontId="41" fillId="11" borderId="38" xfId="31" applyFont="1" applyFill="1" applyBorder="1" applyAlignment="1">
      <alignment horizontal="left"/>
    </xf>
    <xf numFmtId="0" fontId="41" fillId="11" borderId="34" xfId="31" applyFont="1" applyFill="1" applyBorder="1"/>
    <xf numFmtId="0" fontId="53" fillId="2" borderId="1" xfId="3" applyFont="1" applyFill="1" applyBorder="1" applyAlignment="1" applyProtection="1">
      <alignment horizontal="left" vertical="top" wrapText="1"/>
      <protection locked="0"/>
    </xf>
    <xf numFmtId="0" fontId="52" fillId="2" borderId="34" xfId="31" applyFont="1" applyFill="1" applyBorder="1" applyAlignment="1" applyProtection="1">
      <alignment horizontal="left" vertical="top" wrapText="1"/>
      <protection locked="0"/>
    </xf>
    <xf numFmtId="44" fontId="52" fillId="20" borderId="0" xfId="31" applyNumberFormat="1" applyFont="1" applyFill="1" applyBorder="1" applyAlignment="1" applyProtection="1">
      <alignment horizontal="center" vertical="center"/>
      <protection locked="0"/>
    </xf>
    <xf numFmtId="44" fontId="52" fillId="20" borderId="3" xfId="31" applyNumberFormat="1" applyFont="1" applyFill="1" applyBorder="1" applyAlignment="1" applyProtection="1">
      <alignment horizontal="center" vertical="center"/>
      <protection locked="0"/>
    </xf>
    <xf numFmtId="44" fontId="52" fillId="20" borderId="13" xfId="31" applyNumberFormat="1" applyFont="1" applyFill="1" applyBorder="1" applyAlignment="1" applyProtection="1">
      <alignment horizontal="center" vertical="center"/>
      <protection locked="0"/>
    </xf>
    <xf numFmtId="44" fontId="52" fillId="20" borderId="23" xfId="31" applyNumberFormat="1" applyFont="1" applyFill="1" applyBorder="1" applyAlignment="1" applyProtection="1">
      <alignment horizontal="center" vertical="center"/>
      <protection locked="0"/>
    </xf>
    <xf numFmtId="0" fontId="40" fillId="13" borderId="32" xfId="31" applyFont="1" applyFill="1" applyBorder="1" applyAlignment="1">
      <alignment horizontal="center" vertical="center"/>
    </xf>
    <xf numFmtId="0" fontId="40" fillId="13" borderId="1" xfId="31" applyFont="1" applyFill="1" applyBorder="1" applyAlignment="1">
      <alignment horizontal="center" vertical="center"/>
    </xf>
    <xf numFmtId="0" fontId="40" fillId="13" borderId="34" xfId="31" applyFont="1" applyFill="1" applyBorder="1" applyAlignment="1">
      <alignment horizontal="center" vertical="center"/>
    </xf>
    <xf numFmtId="0" fontId="41" fillId="0" borderId="35" xfId="31" applyFont="1" applyFill="1" applyBorder="1" applyAlignment="1">
      <alignment horizontal="center" vertical="center" wrapText="1"/>
    </xf>
    <xf numFmtId="0" fontId="41" fillId="0" borderId="36" xfId="31" applyFont="1" applyFill="1" applyBorder="1" applyAlignment="1">
      <alignment horizontal="center" vertical="center" wrapText="1"/>
    </xf>
    <xf numFmtId="0" fontId="41" fillId="0" borderId="38" xfId="31" applyFont="1" applyFill="1" applyBorder="1" applyAlignment="1">
      <alignment horizontal="center" vertical="center" wrapText="1"/>
    </xf>
    <xf numFmtId="0" fontId="41" fillId="20" borderId="20" xfId="31" applyFont="1" applyFill="1" applyBorder="1" applyAlignment="1">
      <alignment horizontal="center" vertical="center" wrapText="1"/>
    </xf>
    <xf numFmtId="0" fontId="41" fillId="20" borderId="8" xfId="31" applyFont="1" applyFill="1" applyBorder="1" applyAlignment="1">
      <alignment horizontal="center" vertical="center" wrapText="1"/>
    </xf>
    <xf numFmtId="49" fontId="52" fillId="2" borderId="32" xfId="31" applyNumberFormat="1" applyFont="1" applyFill="1" applyBorder="1" applyAlignment="1" applyProtection="1">
      <alignment horizontal="left" vertical="top" wrapText="1"/>
      <protection locked="0"/>
    </xf>
    <xf numFmtId="49" fontId="52" fillId="2" borderId="1" xfId="31" applyNumberFormat="1" applyFont="1" applyFill="1" applyBorder="1" applyAlignment="1" applyProtection="1">
      <alignment horizontal="left" vertical="top" wrapText="1"/>
      <protection locked="0"/>
    </xf>
    <xf numFmtId="0" fontId="41" fillId="19" borderId="37" xfId="31" applyFont="1" applyFill="1" applyBorder="1" applyAlignment="1">
      <alignment horizontal="center" vertical="center" wrapText="1"/>
    </xf>
    <xf numFmtId="0" fontId="41" fillId="19" borderId="33" xfId="31" applyFont="1" applyFill="1" applyBorder="1" applyAlignment="1">
      <alignment horizontal="center" vertical="center" wrapText="1"/>
    </xf>
    <xf numFmtId="44" fontId="52" fillId="0" borderId="10" xfId="31" applyNumberFormat="1" applyFont="1" applyFill="1" applyBorder="1" applyAlignment="1" applyProtection="1">
      <alignment horizontal="center" vertical="center"/>
      <protection locked="0"/>
    </xf>
    <xf numFmtId="44" fontId="52" fillId="0" borderId="11" xfId="31" applyNumberFormat="1" applyFont="1" applyFill="1" applyBorder="1" applyAlignment="1" applyProtection="1">
      <alignment horizontal="center" vertical="center"/>
      <protection locked="0"/>
    </xf>
    <xf numFmtId="44" fontId="52" fillId="0" borderId="12" xfId="31" applyNumberFormat="1" applyFont="1" applyFill="1" applyBorder="1" applyAlignment="1" applyProtection="1">
      <alignment horizontal="center" vertical="center"/>
      <protection locked="0"/>
    </xf>
    <xf numFmtId="44" fontId="52" fillId="0" borderId="14" xfId="31" applyNumberFormat="1" applyFont="1" applyFill="1" applyBorder="1" applyAlignment="1" applyProtection="1">
      <alignment horizontal="center" vertical="center"/>
      <protection locked="0"/>
    </xf>
    <xf numFmtId="0" fontId="41" fillId="20" borderId="8" xfId="31" applyFont="1" applyFill="1" applyBorder="1" applyAlignment="1">
      <alignment horizontal="center"/>
    </xf>
    <xf numFmtId="0" fontId="41" fillId="20" borderId="9" xfId="31" applyFont="1" applyFill="1" applyBorder="1" applyAlignment="1">
      <alignment horizontal="center"/>
    </xf>
    <xf numFmtId="0" fontId="41" fillId="20" borderId="0" xfId="31" applyFont="1" applyFill="1" applyBorder="1" applyAlignment="1">
      <alignment horizontal="center"/>
    </xf>
    <xf numFmtId="0" fontId="41" fillId="20" borderId="11" xfId="31" applyFont="1" applyFill="1" applyBorder="1" applyAlignment="1">
      <alignment horizontal="center"/>
    </xf>
    <xf numFmtId="0" fontId="41" fillId="20" borderId="13" xfId="31" applyFont="1" applyFill="1" applyBorder="1" applyAlignment="1">
      <alignment horizontal="center"/>
    </xf>
    <xf numFmtId="0" fontId="41" fillId="20" borderId="14" xfId="31" applyFont="1" applyFill="1" applyBorder="1" applyAlignment="1">
      <alignment horizontal="center"/>
    </xf>
    <xf numFmtId="0" fontId="52" fillId="20" borderId="7" xfId="31" applyFont="1" applyFill="1" applyBorder="1" applyAlignment="1">
      <alignment horizontal="center"/>
    </xf>
    <xf numFmtId="0" fontId="52" fillId="20" borderId="8" xfId="31" applyFont="1" applyFill="1" applyBorder="1" applyAlignment="1">
      <alignment horizontal="center"/>
    </xf>
    <xf numFmtId="0" fontId="52" fillId="20" borderId="10" xfId="31" applyFont="1" applyFill="1" applyBorder="1" applyAlignment="1">
      <alignment horizontal="center"/>
    </xf>
    <xf numFmtId="0" fontId="52" fillId="20" borderId="0" xfId="31" applyFont="1" applyFill="1" applyBorder="1" applyAlignment="1">
      <alignment horizontal="center"/>
    </xf>
    <xf numFmtId="0" fontId="52" fillId="20" borderId="12" xfId="31" applyFont="1" applyFill="1" applyBorder="1" applyAlignment="1">
      <alignment horizontal="center"/>
    </xf>
    <xf numFmtId="0" fontId="52" fillId="20" borderId="13" xfId="31" applyFont="1" applyFill="1" applyBorder="1" applyAlignment="1">
      <alignment horizontal="center"/>
    </xf>
    <xf numFmtId="44" fontId="52" fillId="20" borderId="2" xfId="31" applyNumberFormat="1" applyFont="1" applyFill="1" applyBorder="1" applyAlignment="1" applyProtection="1">
      <alignment horizontal="center" vertical="center"/>
      <protection locked="0"/>
    </xf>
    <xf numFmtId="44" fontId="52" fillId="20" borderId="22" xfId="31" applyNumberFormat="1" applyFont="1" applyFill="1" applyBorder="1" applyAlignment="1" applyProtection="1">
      <alignment horizontal="center" vertical="center"/>
      <protection locked="0"/>
    </xf>
    <xf numFmtId="0" fontId="41" fillId="20" borderId="21" xfId="31" applyFont="1" applyFill="1" applyBorder="1" applyAlignment="1">
      <alignment horizontal="center" vertical="center" wrapText="1"/>
    </xf>
    <xf numFmtId="0" fontId="42" fillId="4" borderId="32" xfId="31" applyFont="1" applyFill="1" applyBorder="1" applyAlignment="1">
      <alignment horizontal="center" vertical="center"/>
    </xf>
    <xf numFmtId="0" fontId="42" fillId="4" borderId="1" xfId="31" applyFont="1" applyFill="1" applyBorder="1" applyAlignment="1">
      <alignment horizontal="center" vertical="center"/>
    </xf>
    <xf numFmtId="0" fontId="42" fillId="4" borderId="34" xfId="31" applyFont="1" applyFill="1" applyBorder="1" applyAlignment="1">
      <alignment horizontal="center" vertical="center"/>
    </xf>
    <xf numFmtId="0" fontId="20" fillId="2" borderId="20" xfId="31" applyFont="1" applyFill="1" applyBorder="1" applyAlignment="1" applyProtection="1">
      <alignment horizontal="left" vertical="top" wrapText="1"/>
      <protection locked="0"/>
    </xf>
    <xf numFmtId="0" fontId="20" fillId="2" borderId="9" xfId="31" applyFont="1" applyFill="1" applyBorder="1" applyAlignment="1" applyProtection="1">
      <alignment horizontal="left" vertical="top" wrapText="1"/>
      <protection locked="0"/>
    </xf>
    <xf numFmtId="0" fontId="20" fillId="2" borderId="2" xfId="31" applyFont="1" applyFill="1" applyBorder="1" applyAlignment="1" applyProtection="1">
      <alignment horizontal="left" vertical="top" wrapText="1"/>
      <protection locked="0"/>
    </xf>
    <xf numFmtId="0" fontId="20" fillId="2" borderId="11" xfId="31" applyFont="1" applyFill="1" applyBorder="1" applyAlignment="1" applyProtection="1">
      <alignment horizontal="left" vertical="top" wrapText="1"/>
      <protection locked="0"/>
    </xf>
    <xf numFmtId="0" fontId="20" fillId="2" borderId="22" xfId="31" applyFont="1" applyFill="1" applyBorder="1" applyAlignment="1" applyProtection="1">
      <alignment horizontal="left" vertical="top" wrapText="1"/>
      <protection locked="0"/>
    </xf>
    <xf numFmtId="0" fontId="20" fillId="2" borderId="14" xfId="31" applyFont="1" applyFill="1" applyBorder="1" applyAlignment="1" applyProtection="1">
      <alignment horizontal="left" vertical="top" wrapText="1"/>
      <protection locked="0"/>
    </xf>
    <xf numFmtId="0" fontId="20" fillId="2" borderId="7" xfId="31" applyFont="1" applyFill="1" applyBorder="1" applyAlignment="1" applyProtection="1">
      <alignment horizontal="left" vertical="top" wrapText="1"/>
      <protection locked="0"/>
    </xf>
    <xf numFmtId="0" fontId="20" fillId="2" borderId="8" xfId="31" applyFont="1" applyFill="1" applyBorder="1" applyAlignment="1" applyProtection="1">
      <alignment horizontal="left" vertical="top" wrapText="1"/>
      <protection locked="0"/>
    </xf>
    <xf numFmtId="0" fontId="20" fillId="2" borderId="10" xfId="31" applyFont="1" applyFill="1" applyBorder="1" applyAlignment="1" applyProtection="1">
      <alignment horizontal="left" vertical="top" wrapText="1"/>
      <protection locked="0"/>
    </xf>
    <xf numFmtId="0" fontId="20" fillId="2" borderId="0" xfId="31" applyFont="1" applyFill="1" applyBorder="1" applyAlignment="1" applyProtection="1">
      <alignment horizontal="left" vertical="top" wrapText="1"/>
      <protection locked="0"/>
    </xf>
    <xf numFmtId="0" fontId="20" fillId="2" borderId="12" xfId="31" applyFont="1" applyFill="1" applyBorder="1" applyAlignment="1" applyProtection="1">
      <alignment horizontal="left" vertical="top" wrapText="1"/>
      <protection locked="0"/>
    </xf>
    <xf numFmtId="0" fontId="20" fillId="2" borderId="13" xfId="31" applyFont="1" applyFill="1" applyBorder="1" applyAlignment="1" applyProtection="1">
      <alignment horizontal="left" vertical="top" wrapText="1"/>
      <protection locked="0"/>
    </xf>
    <xf numFmtId="14" fontId="20" fillId="2" borderId="7" xfId="31" applyNumberFormat="1" applyFont="1" applyFill="1" applyBorder="1" applyAlignment="1" applyProtection="1">
      <alignment horizontal="left" vertical="top" wrapText="1"/>
      <protection locked="0"/>
    </xf>
    <xf numFmtId="0" fontId="20" fillId="2" borderId="21" xfId="31" applyFont="1" applyFill="1" applyBorder="1" applyAlignment="1" applyProtection="1">
      <alignment horizontal="left" vertical="top" wrapText="1"/>
      <protection locked="0"/>
    </xf>
    <xf numFmtId="0" fontId="20" fillId="2" borderId="3" xfId="31" applyFont="1" applyFill="1" applyBorder="1" applyAlignment="1" applyProtection="1">
      <alignment horizontal="left" vertical="top" wrapText="1"/>
      <protection locked="0"/>
    </xf>
    <xf numFmtId="0" fontId="20" fillId="2" borderId="23" xfId="31" applyFont="1" applyFill="1" applyBorder="1" applyAlignment="1" applyProtection="1">
      <alignment horizontal="left" vertical="top" wrapText="1"/>
      <protection locked="0"/>
    </xf>
    <xf numFmtId="0" fontId="20" fillId="2" borderId="29" xfId="31" applyFont="1" applyFill="1" applyBorder="1" applyAlignment="1">
      <alignment horizontal="center"/>
    </xf>
    <xf numFmtId="0" fontId="20" fillId="2" borderId="30" xfId="31" applyFont="1" applyFill="1" applyBorder="1" applyAlignment="1">
      <alignment horizontal="center"/>
    </xf>
    <xf numFmtId="0" fontId="20" fillId="2" borderId="31" xfId="31" applyFont="1" applyFill="1" applyBorder="1" applyAlignment="1">
      <alignment horizontal="center"/>
    </xf>
    <xf numFmtId="0" fontId="20" fillId="2" borderId="17" xfId="31" applyFont="1" applyFill="1" applyBorder="1" applyAlignment="1">
      <alignment horizontal="center"/>
    </xf>
    <xf numFmtId="0" fontId="20" fillId="2" borderId="18" xfId="31" applyFont="1" applyFill="1" applyBorder="1" applyAlignment="1">
      <alignment horizontal="center"/>
    </xf>
    <xf numFmtId="0" fontId="20" fillId="2" borderId="19" xfId="31" applyFont="1" applyFill="1" applyBorder="1" applyAlignment="1">
      <alignment horizontal="center"/>
    </xf>
    <xf numFmtId="0" fontId="44" fillId="2" borderId="27" xfId="31" applyFont="1" applyFill="1" applyBorder="1" applyAlignment="1">
      <alignment horizontal="center"/>
    </xf>
    <xf numFmtId="0" fontId="44" fillId="0" borderId="16" xfId="31" applyFont="1" applyBorder="1" applyAlignment="1">
      <alignment horizontal="center"/>
    </xf>
    <xf numFmtId="0" fontId="44" fillId="0" borderId="28" xfId="31" applyFont="1" applyBorder="1" applyAlignment="1">
      <alignment horizontal="center"/>
    </xf>
    <xf numFmtId="0" fontId="44" fillId="2" borderId="2" xfId="31" applyFont="1" applyFill="1" applyBorder="1" applyAlignment="1">
      <alignment horizontal="center"/>
    </xf>
    <xf numFmtId="0" fontId="44" fillId="2" borderId="0" xfId="31" applyFont="1" applyFill="1" applyBorder="1" applyAlignment="1">
      <alignment horizontal="center"/>
    </xf>
    <xf numFmtId="0" fontId="44" fillId="2" borderId="3" xfId="31" applyFont="1" applyFill="1" applyBorder="1" applyAlignment="1">
      <alignment horizontal="center"/>
    </xf>
    <xf numFmtId="0" fontId="3" fillId="2" borderId="0" xfId="0" applyFont="1" applyFill="1" applyBorder="1" applyAlignment="1" applyProtection="1">
      <alignment wrapText="1"/>
    </xf>
    <xf numFmtId="0" fontId="3" fillId="2" borderId="11" xfId="0" applyFont="1" applyFill="1" applyBorder="1" applyAlignment="1" applyProtection="1">
      <alignment wrapText="1"/>
    </xf>
    <xf numFmtId="0" fontId="3" fillId="2" borderId="0" xfId="0" applyFont="1" applyFill="1" applyBorder="1" applyAlignment="1" applyProtection="1">
      <alignment wrapText="1" shrinkToFit="1"/>
    </xf>
    <xf numFmtId="0" fontId="15" fillId="2" borderId="0" xfId="0" applyFont="1" applyFill="1" applyBorder="1" applyAlignment="1" applyProtection="1">
      <alignment wrapText="1" shrinkToFit="1"/>
    </xf>
    <xf numFmtId="0" fontId="15" fillId="2" borderId="11" xfId="0" applyFont="1" applyFill="1" applyBorder="1" applyAlignment="1" applyProtection="1">
      <alignment wrapText="1" shrinkToFit="1"/>
    </xf>
    <xf numFmtId="0" fontId="5" fillId="2" borderId="0" xfId="0" applyFont="1" applyFill="1" applyBorder="1" applyAlignment="1" applyProtection="1">
      <alignment wrapText="1" shrinkToFit="1"/>
    </xf>
    <xf numFmtId="0" fontId="5" fillId="2" borderId="11" xfId="0" applyFont="1" applyFill="1" applyBorder="1" applyAlignment="1" applyProtection="1">
      <alignment wrapText="1" shrinkToFit="1"/>
    </xf>
    <xf numFmtId="0" fontId="7" fillId="2" borderId="0" xfId="0" applyFont="1" applyFill="1" applyBorder="1" applyAlignment="1" applyProtection="1">
      <alignment wrapText="1"/>
    </xf>
    <xf numFmtId="0" fontId="7" fillId="2" borderId="11" xfId="0" applyFont="1" applyFill="1" applyBorder="1" applyAlignment="1" applyProtection="1">
      <alignment wrapText="1"/>
    </xf>
    <xf numFmtId="0" fontId="3" fillId="2" borderId="11" xfId="0" applyFont="1" applyFill="1" applyBorder="1" applyAlignment="1" applyProtection="1">
      <alignment wrapText="1" shrinkToFit="1"/>
    </xf>
    <xf numFmtId="0" fontId="16" fillId="4" borderId="7" xfId="0" applyFont="1" applyFill="1" applyBorder="1" applyAlignment="1" applyProtection="1">
      <alignment horizontal="center" vertical="center" wrapText="1" shrinkToFit="1"/>
    </xf>
    <xf numFmtId="0" fontId="16" fillId="4" borderId="8" xfId="0" applyFont="1" applyFill="1" applyBorder="1" applyAlignment="1" applyProtection="1">
      <alignment horizontal="center" vertical="center" wrapText="1" shrinkToFit="1"/>
    </xf>
    <xf numFmtId="0" fontId="16" fillId="4" borderId="9" xfId="0" applyFont="1" applyFill="1" applyBorder="1" applyAlignment="1" applyProtection="1">
      <alignment horizontal="center" vertical="center" wrapText="1" shrinkToFit="1"/>
    </xf>
    <xf numFmtId="0" fontId="16" fillId="4" borderId="10" xfId="0" applyFont="1" applyFill="1" applyBorder="1" applyAlignment="1" applyProtection="1">
      <alignment horizontal="center" vertical="center" wrapText="1" shrinkToFit="1"/>
    </xf>
    <xf numFmtId="0" fontId="16" fillId="4" borderId="0" xfId="0" applyFont="1" applyFill="1" applyBorder="1" applyAlignment="1" applyProtection="1">
      <alignment horizontal="center" vertical="center" wrapText="1" shrinkToFit="1"/>
    </xf>
    <xf numFmtId="0" fontId="16" fillId="4" borderId="11" xfId="0" applyFont="1" applyFill="1" applyBorder="1" applyAlignment="1" applyProtection="1">
      <alignment horizontal="center" vertical="center" wrapText="1" shrinkToFit="1"/>
    </xf>
    <xf numFmtId="0" fontId="7" fillId="7" borderId="7" xfId="0" applyFont="1" applyFill="1" applyBorder="1" applyAlignment="1" applyProtection="1">
      <alignment horizontal="center" vertical="center" wrapText="1" shrinkToFit="1"/>
    </xf>
    <xf numFmtId="0" fontId="7" fillId="7" borderId="8" xfId="0" applyFont="1" applyFill="1" applyBorder="1" applyAlignment="1" applyProtection="1">
      <alignment horizontal="center" vertical="center" wrapText="1" shrinkToFit="1"/>
    </xf>
    <xf numFmtId="0" fontId="7" fillId="7" borderId="9" xfId="0" applyFont="1" applyFill="1" applyBorder="1" applyAlignment="1" applyProtection="1">
      <alignment horizontal="center" vertical="center" wrapText="1" shrinkToFit="1"/>
    </xf>
    <xf numFmtId="0" fontId="7" fillId="7" borderId="12" xfId="0" applyFont="1" applyFill="1" applyBorder="1" applyAlignment="1" applyProtection="1">
      <alignment horizontal="center" vertical="center" wrapText="1" shrinkToFit="1"/>
    </xf>
    <xf numFmtId="0" fontId="7" fillId="7" borderId="13" xfId="0" applyFont="1" applyFill="1" applyBorder="1" applyAlignment="1" applyProtection="1">
      <alignment horizontal="center" vertical="center" wrapText="1" shrinkToFit="1"/>
    </xf>
    <xf numFmtId="0" fontId="7" fillId="7" borderId="14" xfId="0" applyFont="1" applyFill="1" applyBorder="1" applyAlignment="1" applyProtection="1">
      <alignment horizontal="center" vertical="center" wrapText="1" shrinkToFit="1"/>
    </xf>
    <xf numFmtId="0" fontId="3" fillId="0" borderId="0" xfId="0" applyFont="1" applyBorder="1" applyAlignment="1" applyProtection="1">
      <alignment wrapText="1" shrinkToFit="1"/>
    </xf>
    <xf numFmtId="0" fontId="7" fillId="0" borderId="0" xfId="0" applyFont="1" applyBorder="1" applyAlignment="1" applyProtection="1">
      <alignment wrapText="1" shrinkToFit="1"/>
    </xf>
    <xf numFmtId="0" fontId="7" fillId="0" borderId="11" xfId="0" applyFont="1" applyBorder="1" applyAlignment="1" applyProtection="1">
      <alignment wrapText="1" shrinkToFit="1"/>
    </xf>
    <xf numFmtId="0" fontId="7" fillId="2" borderId="0" xfId="0" applyFont="1" applyFill="1" applyBorder="1" applyAlignment="1" applyProtection="1">
      <alignment wrapText="1" shrinkToFit="1"/>
    </xf>
    <xf numFmtId="0" fontId="7" fillId="2" borderId="11" xfId="0" applyFont="1" applyFill="1" applyBorder="1" applyAlignment="1" applyProtection="1">
      <alignment wrapText="1" shrinkToFit="1"/>
    </xf>
    <xf numFmtId="0" fontId="6" fillId="7" borderId="1" xfId="0" applyFont="1" applyFill="1" applyBorder="1" applyAlignment="1" applyProtection="1">
      <alignment horizontal="center" vertical="center" wrapText="1"/>
    </xf>
    <xf numFmtId="0" fontId="9" fillId="2" borderId="7"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10"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11" xfId="0" applyFont="1" applyFill="1" applyBorder="1" applyAlignment="1" applyProtection="1">
      <alignment horizontal="left" vertical="top" wrapText="1"/>
      <protection locked="0"/>
    </xf>
    <xf numFmtId="0" fontId="9" fillId="2" borderId="12"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4" fillId="7" borderId="7" xfId="0" applyFont="1" applyFill="1" applyBorder="1" applyAlignment="1" applyProtection="1">
      <alignment horizontal="center" vertical="center" wrapText="1" shrinkToFit="1"/>
    </xf>
    <xf numFmtId="0" fontId="4" fillId="7" borderId="8" xfId="0" applyFont="1" applyFill="1" applyBorder="1" applyAlignment="1" applyProtection="1">
      <alignment horizontal="center" vertical="center" wrapText="1" shrinkToFit="1"/>
    </xf>
    <xf numFmtId="0" fontId="4" fillId="7" borderId="9" xfId="0" applyFont="1" applyFill="1" applyBorder="1" applyAlignment="1" applyProtection="1">
      <alignment horizontal="center" vertical="center" wrapText="1" shrinkToFit="1"/>
    </xf>
    <xf numFmtId="0" fontId="4" fillId="7" borderId="12" xfId="0" applyFont="1" applyFill="1" applyBorder="1" applyAlignment="1" applyProtection="1">
      <alignment horizontal="center" vertical="center" wrapText="1" shrinkToFit="1"/>
    </xf>
    <xf numFmtId="0" fontId="4" fillId="7" borderId="13" xfId="0" applyFont="1" applyFill="1" applyBorder="1" applyAlignment="1" applyProtection="1">
      <alignment horizontal="center" vertical="center" wrapText="1" shrinkToFit="1"/>
    </xf>
    <xf numFmtId="0" fontId="4" fillId="7" borderId="14" xfId="0" applyFont="1" applyFill="1" applyBorder="1" applyAlignment="1" applyProtection="1">
      <alignment horizontal="center" vertical="center" wrapText="1" shrinkToFit="1"/>
    </xf>
    <xf numFmtId="0" fontId="3" fillId="2" borderId="0" xfId="0" applyFont="1" applyFill="1" applyBorder="1" applyAlignment="1" applyProtection="1">
      <alignment vertical="top" wrapText="1" shrinkToFit="1"/>
    </xf>
    <xf numFmtId="0" fontId="7" fillId="2" borderId="0" xfId="0" applyFont="1" applyFill="1" applyBorder="1" applyAlignment="1" applyProtection="1">
      <alignment vertical="top" wrapText="1" shrinkToFit="1"/>
    </xf>
    <xf numFmtId="0" fontId="7" fillId="2" borderId="11" xfId="0" applyFont="1" applyFill="1" applyBorder="1" applyAlignment="1" applyProtection="1">
      <alignment vertical="top" wrapText="1" shrinkToFit="1"/>
    </xf>
    <xf numFmtId="0" fontId="15" fillId="2" borderId="0" xfId="0" applyFont="1" applyFill="1" applyBorder="1" applyAlignment="1" applyProtection="1">
      <alignment horizontal="left" wrapText="1" shrinkToFit="1"/>
    </xf>
    <xf numFmtId="0" fontId="15" fillId="2" borderId="11" xfId="0" applyFont="1" applyFill="1" applyBorder="1" applyAlignment="1" applyProtection="1">
      <alignment horizontal="left" wrapText="1" shrinkToFit="1"/>
    </xf>
    <xf numFmtId="0" fontId="7" fillId="2" borderId="0" xfId="0" applyFont="1" applyFill="1" applyBorder="1" applyAlignment="1" applyProtection="1">
      <alignment horizontal="left" shrinkToFit="1"/>
    </xf>
    <xf numFmtId="0" fontId="15" fillId="2" borderId="0" xfId="0" applyFont="1" applyFill="1" applyBorder="1" applyAlignment="1" applyProtection="1">
      <alignment horizontal="left" shrinkToFit="1"/>
    </xf>
    <xf numFmtId="0" fontId="15" fillId="2" borderId="11" xfId="0" applyFont="1" applyFill="1" applyBorder="1" applyAlignment="1" applyProtection="1">
      <alignment horizontal="left" shrinkToFit="1"/>
    </xf>
    <xf numFmtId="0" fontId="3" fillId="2" borderId="0" xfId="0" applyFont="1" applyFill="1" applyBorder="1" applyAlignment="1" applyProtection="1">
      <alignment shrinkToFit="1"/>
    </xf>
    <xf numFmtId="0" fontId="15" fillId="2" borderId="0" xfId="0" applyFont="1" applyFill="1" applyBorder="1" applyAlignment="1" applyProtection="1">
      <alignment shrinkToFit="1"/>
    </xf>
    <xf numFmtId="0" fontId="15" fillId="2" borderId="11" xfId="0" applyFont="1" applyFill="1" applyBorder="1" applyAlignment="1" applyProtection="1">
      <alignment shrinkToFit="1"/>
    </xf>
    <xf numFmtId="0" fontId="3" fillId="2" borderId="1" xfId="0" applyFont="1" applyFill="1" applyBorder="1" applyAlignment="1" applyProtection="1">
      <alignment vertical="top" wrapText="1" shrinkToFit="1"/>
      <protection locked="0"/>
    </xf>
    <xf numFmtId="0" fontId="7" fillId="2" borderId="1" xfId="0" applyFont="1" applyFill="1" applyBorder="1" applyAlignment="1" applyProtection="1">
      <alignment vertical="top" wrapText="1" shrinkToFit="1"/>
      <protection locked="0"/>
    </xf>
    <xf numFmtId="0" fontId="3" fillId="2" borderId="37" xfId="0" applyFont="1" applyFill="1" applyBorder="1" applyAlignment="1" applyProtection="1">
      <alignment vertical="top" wrapText="1" shrinkToFit="1"/>
      <protection locked="0"/>
    </xf>
    <xf numFmtId="0" fontId="3" fillId="2" borderId="36" xfId="0" applyFont="1" applyFill="1" applyBorder="1" applyAlignment="1" applyProtection="1">
      <alignment vertical="top" wrapText="1" shrinkToFit="1"/>
      <protection locked="0"/>
    </xf>
    <xf numFmtId="0" fontId="3" fillId="2" borderId="33" xfId="0" applyFont="1" applyFill="1" applyBorder="1" applyAlignment="1" applyProtection="1">
      <alignment vertical="top" wrapText="1" shrinkToFit="1"/>
      <protection locked="0"/>
    </xf>
    <xf numFmtId="0" fontId="3" fillId="12"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49" fontId="4" fillId="12" borderId="18" xfId="0" applyNumberFormat="1" applyFont="1" applyFill="1" applyBorder="1" applyAlignment="1">
      <alignment horizontal="center" vertical="center" wrapText="1"/>
    </xf>
    <xf numFmtId="49" fontId="4" fillId="12" borderId="16" xfId="0" applyNumberFormat="1" applyFont="1" applyFill="1" applyBorder="1" applyAlignment="1">
      <alignment horizontal="center" vertical="center" wrapText="1"/>
    </xf>
    <xf numFmtId="49" fontId="4" fillId="12" borderId="30" xfId="0" applyNumberFormat="1" applyFont="1" applyFill="1" applyBorder="1" applyAlignment="1">
      <alignment horizontal="center" vertical="center" wrapText="1"/>
    </xf>
    <xf numFmtId="0" fontId="3" fillId="12" borderId="7"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16" fillId="4"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xf>
    <xf numFmtId="0" fontId="6" fillId="5"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wrapText="1"/>
    </xf>
    <xf numFmtId="0" fontId="6" fillId="5" borderId="7" xfId="0" applyFont="1" applyFill="1" applyBorder="1" applyAlignment="1" applyProtection="1">
      <alignment horizontal="left" vertical="center" wrapText="1"/>
    </xf>
    <xf numFmtId="0" fontId="6" fillId="5" borderId="8"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11"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6" fillId="5" borderId="13" xfId="0" applyFont="1" applyFill="1" applyBorder="1" applyAlignment="1" applyProtection="1">
      <alignment horizontal="left" vertical="center" wrapText="1"/>
    </xf>
    <xf numFmtId="0" fontId="6" fillId="5" borderId="14" xfId="0" applyFont="1" applyFill="1" applyBorder="1" applyAlignment="1" applyProtection="1">
      <alignment horizontal="left" vertical="center" wrapText="1"/>
    </xf>
    <xf numFmtId="0" fontId="6" fillId="4" borderId="37"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9" fillId="5" borderId="7" xfId="0" applyFont="1" applyFill="1" applyBorder="1" applyAlignment="1" applyProtection="1">
      <alignment horizontal="left" vertical="center" wrapText="1"/>
    </xf>
    <xf numFmtId="0" fontId="9" fillId="5" borderId="8" xfId="0" applyFont="1" applyFill="1" applyBorder="1" applyAlignment="1" applyProtection="1">
      <alignment horizontal="left" vertical="center" wrapText="1"/>
    </xf>
    <xf numFmtId="0" fontId="9" fillId="5" borderId="9" xfId="0" applyFont="1" applyFill="1" applyBorder="1" applyAlignment="1" applyProtection="1">
      <alignment horizontal="left" vertical="center" wrapText="1"/>
    </xf>
    <xf numFmtId="0" fontId="9" fillId="5" borderId="10" xfId="0" applyFont="1" applyFill="1" applyBorder="1" applyAlignment="1" applyProtection="1">
      <alignment horizontal="left" vertical="center" wrapText="1"/>
    </xf>
    <xf numFmtId="0" fontId="9" fillId="5" borderId="0" xfId="0" applyFont="1" applyFill="1" applyBorder="1" applyAlignment="1" applyProtection="1">
      <alignment horizontal="left" vertical="center" wrapText="1"/>
    </xf>
    <xf numFmtId="0" fontId="9" fillId="5" borderId="11" xfId="0" applyFont="1" applyFill="1" applyBorder="1" applyAlignment="1" applyProtection="1">
      <alignment horizontal="left" vertical="center" wrapText="1"/>
    </xf>
    <xf numFmtId="0" fontId="9" fillId="5" borderId="12" xfId="0" applyFont="1" applyFill="1" applyBorder="1" applyAlignment="1" applyProtection="1">
      <alignment horizontal="left" vertical="center" wrapText="1"/>
    </xf>
    <xf numFmtId="0" fontId="9" fillId="5" borderId="13" xfId="0" applyFont="1" applyFill="1" applyBorder="1" applyAlignment="1" applyProtection="1">
      <alignment horizontal="left" vertical="center" wrapText="1"/>
    </xf>
    <xf numFmtId="0" fontId="9" fillId="5" borderId="14" xfId="0" applyFont="1" applyFill="1" applyBorder="1" applyAlignment="1" applyProtection="1">
      <alignment horizontal="left" vertical="center" wrapText="1"/>
    </xf>
    <xf numFmtId="0" fontId="6" fillId="5" borderId="10"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0" fontId="9" fillId="2" borderId="1" xfId="0" applyFont="1" applyFill="1" applyBorder="1" applyAlignment="1" applyProtection="1">
      <alignment horizontal="left" vertical="top" wrapText="1"/>
      <protection locked="0"/>
    </xf>
    <xf numFmtId="0" fontId="6" fillId="15" borderId="37" xfId="0" applyFont="1" applyFill="1" applyBorder="1" applyAlignment="1" applyProtection="1">
      <alignment horizontal="left" vertical="center" wrapText="1"/>
    </xf>
    <xf numFmtId="0" fontId="6" fillId="15" borderId="36" xfId="0" applyFont="1" applyFill="1" applyBorder="1" applyAlignment="1" applyProtection="1">
      <alignment horizontal="left" vertical="center" wrapText="1"/>
    </xf>
    <xf numFmtId="0" fontId="6" fillId="15" borderId="33" xfId="0" applyFont="1" applyFill="1" applyBorder="1" applyAlignment="1" applyProtection="1">
      <alignment horizontal="left" vertical="center" wrapText="1"/>
    </xf>
    <xf numFmtId="0" fontId="9" fillId="5" borderId="1" xfId="0" applyFont="1" applyFill="1" applyBorder="1" applyAlignment="1" applyProtection="1">
      <alignment horizontal="left" vertical="top" wrapText="1"/>
    </xf>
    <xf numFmtId="0" fontId="9" fillId="16" borderId="1" xfId="0" applyFont="1" applyFill="1" applyBorder="1" applyAlignment="1" applyProtection="1">
      <alignment horizontal="left" vertical="center" wrapText="1"/>
    </xf>
    <xf numFmtId="0" fontId="6" fillId="16" borderId="37" xfId="0" applyFont="1" applyFill="1" applyBorder="1" applyAlignment="1" applyProtection="1">
      <alignment horizontal="left" vertical="center" wrapText="1"/>
    </xf>
    <xf numFmtId="0" fontId="6" fillId="16" borderId="36" xfId="0" applyFont="1" applyFill="1" applyBorder="1" applyAlignment="1" applyProtection="1">
      <alignment horizontal="left" vertical="center" wrapText="1"/>
    </xf>
    <xf numFmtId="0" fontId="6" fillId="16" borderId="33" xfId="0" applyFont="1" applyFill="1" applyBorder="1" applyAlignment="1" applyProtection="1">
      <alignment horizontal="left" vertical="center" wrapText="1"/>
    </xf>
    <xf numFmtId="44" fontId="3" fillId="5" borderId="44" xfId="2" applyFont="1" applyFill="1" applyBorder="1" applyAlignment="1" applyProtection="1">
      <alignment horizontal="center"/>
    </xf>
    <xf numFmtId="44" fontId="3" fillId="5" borderId="45" xfId="2" applyFont="1" applyFill="1" applyBorder="1" applyAlignment="1" applyProtection="1">
      <alignment horizontal="center"/>
    </xf>
    <xf numFmtId="44" fontId="3" fillId="5" borderId="46" xfId="2" applyFont="1" applyFill="1" applyBorder="1" applyAlignment="1" applyProtection="1">
      <alignment horizontal="center"/>
    </xf>
    <xf numFmtId="0" fontId="30" fillId="3" borderId="61" xfId="0" applyFont="1" applyFill="1" applyBorder="1" applyAlignment="1" applyProtection="1">
      <alignment horizontal="center" vertical="center" wrapText="1"/>
    </xf>
    <xf numFmtId="0" fontId="30" fillId="3" borderId="62" xfId="0" applyFont="1" applyFill="1" applyBorder="1" applyAlignment="1" applyProtection="1">
      <alignment horizontal="center" vertical="center" wrapText="1"/>
    </xf>
    <xf numFmtId="0" fontId="30" fillId="3" borderId="63" xfId="0" applyFont="1" applyFill="1" applyBorder="1" applyAlignment="1" applyProtection="1">
      <alignment horizontal="center" vertical="center" wrapText="1"/>
    </xf>
    <xf numFmtId="0" fontId="4" fillId="5" borderId="44" xfId="5" applyFont="1" applyFill="1" applyBorder="1" applyAlignment="1" applyProtection="1">
      <alignment horizontal="center" vertical="center" wrapText="1"/>
    </xf>
    <xf numFmtId="0" fontId="4" fillId="5" borderId="45" xfId="5" applyFont="1" applyFill="1" applyBorder="1" applyAlignment="1" applyProtection="1">
      <alignment horizontal="center" vertical="center" wrapText="1"/>
    </xf>
    <xf numFmtId="44" fontId="3" fillId="2" borderId="47" xfId="2" applyFont="1" applyFill="1" applyBorder="1" applyAlignment="1" applyProtection="1">
      <alignment horizontal="center"/>
    </xf>
    <xf numFmtId="44" fontId="3" fillId="2" borderId="48" xfId="2" applyFont="1" applyFill="1" applyBorder="1" applyAlignment="1" applyProtection="1">
      <alignment horizontal="center"/>
    </xf>
    <xf numFmtId="44" fontId="3" fillId="2" borderId="49" xfId="2" applyFont="1" applyFill="1" applyBorder="1" applyAlignment="1" applyProtection="1">
      <alignment horizontal="center"/>
    </xf>
    <xf numFmtId="0" fontId="16" fillId="4" borderId="50" xfId="0" applyFont="1" applyFill="1" applyBorder="1" applyAlignment="1" applyProtection="1">
      <alignment horizontal="center" vertical="center"/>
    </xf>
    <xf numFmtId="0" fontId="16" fillId="4" borderId="51" xfId="0" applyFont="1" applyFill="1" applyBorder="1" applyAlignment="1" applyProtection="1">
      <alignment horizontal="center" vertical="center"/>
    </xf>
    <xf numFmtId="0" fontId="16" fillId="4" borderId="52" xfId="0" applyFont="1" applyFill="1" applyBorder="1" applyAlignment="1" applyProtection="1">
      <alignment horizontal="center" vertical="center"/>
    </xf>
    <xf numFmtId="0" fontId="16" fillId="4" borderId="32"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4" borderId="18" xfId="0" applyFont="1" applyFill="1" applyBorder="1" applyAlignment="1" applyProtection="1">
      <alignment horizontal="center" vertical="center"/>
    </xf>
    <xf numFmtId="0" fontId="16" fillId="4" borderId="19" xfId="0" applyFont="1" applyFill="1" applyBorder="1" applyAlignment="1" applyProtection="1">
      <alignment horizontal="center" vertical="center"/>
    </xf>
    <xf numFmtId="0" fontId="4" fillId="14" borderId="24" xfId="5" applyFont="1" applyFill="1" applyBorder="1" applyAlignment="1" applyProtection="1">
      <alignment horizontal="center" vertical="center"/>
    </xf>
    <xf numFmtId="0" fontId="4" fillId="14" borderId="25" xfId="5" applyFont="1" applyFill="1" applyBorder="1" applyAlignment="1" applyProtection="1">
      <alignment horizontal="center" vertical="center"/>
    </xf>
    <xf numFmtId="0" fontId="4" fillId="14" borderId="2" xfId="5" applyFont="1" applyFill="1" applyBorder="1" applyAlignment="1" applyProtection="1">
      <alignment horizontal="center" vertical="center"/>
    </xf>
    <xf numFmtId="0" fontId="4" fillId="14" borderId="0" xfId="5" applyFont="1" applyFill="1" applyBorder="1" applyAlignment="1" applyProtection="1">
      <alignment horizontal="center" vertical="center"/>
    </xf>
    <xf numFmtId="0" fontId="4" fillId="14" borderId="57" xfId="5" applyFont="1" applyFill="1" applyBorder="1" applyAlignment="1" applyProtection="1">
      <alignment horizontal="center" vertical="center"/>
    </xf>
    <xf numFmtId="0" fontId="4" fillId="8" borderId="58" xfId="5" applyFont="1" applyFill="1" applyBorder="1" applyAlignment="1" applyProtection="1">
      <alignment horizontal="center" vertical="center"/>
    </xf>
    <xf numFmtId="0" fontId="4" fillId="8" borderId="25" xfId="5" applyFont="1" applyFill="1" applyBorder="1" applyAlignment="1" applyProtection="1">
      <alignment horizontal="center" vertical="center"/>
    </xf>
    <xf numFmtId="0" fontId="4" fillId="8" borderId="55" xfId="5" applyFont="1" applyFill="1" applyBorder="1" applyAlignment="1" applyProtection="1">
      <alignment horizontal="center" vertical="center"/>
    </xf>
    <xf numFmtId="0" fontId="4" fillId="8" borderId="0" xfId="5" applyFont="1" applyFill="1" applyBorder="1" applyAlignment="1" applyProtection="1">
      <alignment horizontal="center" vertical="center"/>
    </xf>
    <xf numFmtId="0" fontId="4" fillId="8" borderId="59" xfId="5" applyFont="1" applyFill="1" applyBorder="1" applyAlignment="1" applyProtection="1">
      <alignment horizontal="center" vertical="center"/>
    </xf>
    <xf numFmtId="0" fontId="4" fillId="8" borderId="60" xfId="5" applyFont="1" applyFill="1" applyBorder="1" applyAlignment="1" applyProtection="1">
      <alignment horizontal="center" vertical="center"/>
    </xf>
    <xf numFmtId="0" fontId="4" fillId="8" borderId="65" xfId="5" applyFont="1" applyFill="1" applyBorder="1" applyAlignment="1" applyProtection="1">
      <alignment horizontal="center" vertical="center" textRotation="90"/>
    </xf>
    <xf numFmtId="0" fontId="4" fillId="8" borderId="66" xfId="5" applyFont="1" applyFill="1" applyBorder="1" applyAlignment="1" applyProtection="1">
      <alignment horizontal="center" vertical="center" textRotation="90"/>
    </xf>
    <xf numFmtId="0" fontId="4" fillId="8" borderId="67" xfId="5" applyFont="1" applyFill="1" applyBorder="1" applyAlignment="1" applyProtection="1">
      <alignment horizontal="center" vertical="center" textRotation="90"/>
    </xf>
    <xf numFmtId="0" fontId="4" fillId="5" borderId="53" xfId="5" applyFont="1" applyFill="1" applyBorder="1" applyAlignment="1" applyProtection="1">
      <alignment horizontal="center" vertical="center" wrapText="1"/>
    </xf>
    <xf numFmtId="0" fontId="4" fillId="5" borderId="54" xfId="5" applyFont="1" applyFill="1" applyBorder="1" applyAlignment="1" applyProtection="1">
      <alignment horizontal="center" vertical="center" wrapText="1"/>
    </xf>
    <xf numFmtId="0" fontId="4" fillId="5" borderId="55" xfId="5" applyFont="1" applyFill="1" applyBorder="1" applyAlignment="1" applyProtection="1">
      <alignment horizontal="center" vertical="center" wrapText="1"/>
    </xf>
    <xf numFmtId="0" fontId="4" fillId="5" borderId="56" xfId="5" applyFont="1" applyFill="1" applyBorder="1" applyAlignment="1" applyProtection="1">
      <alignment horizontal="center" vertical="center" wrapText="1"/>
    </xf>
    <xf numFmtId="0" fontId="4" fillId="5" borderId="64" xfId="5" applyFont="1" applyFill="1" applyBorder="1" applyAlignment="1" applyProtection="1">
      <alignment horizontal="center" vertical="center" wrapText="1"/>
    </xf>
    <xf numFmtId="0" fontId="4" fillId="5" borderId="13" xfId="5" applyFont="1" applyFill="1" applyBorder="1" applyAlignment="1" applyProtection="1">
      <alignment horizontal="center" vertical="center" wrapText="1"/>
    </xf>
    <xf numFmtId="0" fontId="4" fillId="5" borderId="36" xfId="5" applyFont="1" applyFill="1" applyBorder="1" applyAlignment="1" applyProtection="1">
      <alignment horizontal="center" vertical="center" wrapText="1"/>
    </xf>
    <xf numFmtId="0" fontId="4" fillId="5" borderId="8" xfId="5" applyFont="1" applyFill="1" applyBorder="1" applyAlignment="1" applyProtection="1">
      <alignment horizontal="center" vertical="center" wrapText="1"/>
    </xf>
    <xf numFmtId="44" fontId="3" fillId="8" borderId="44" xfId="2" applyFont="1" applyFill="1" applyBorder="1" applyAlignment="1" applyProtection="1">
      <alignment horizontal="center"/>
    </xf>
    <xf numFmtId="44" fontId="3" fillId="8" borderId="45" xfId="2" applyFont="1" applyFill="1" applyBorder="1" applyAlignment="1" applyProtection="1">
      <alignment horizontal="center"/>
    </xf>
    <xf numFmtId="44" fontId="3" fillId="8" borderId="68" xfId="2" applyFont="1" applyFill="1" applyBorder="1" applyAlignment="1" applyProtection="1">
      <alignment horizontal="center"/>
    </xf>
    <xf numFmtId="0" fontId="4" fillId="8" borderId="53" xfId="5" applyFont="1" applyFill="1" applyBorder="1" applyAlignment="1" applyProtection="1">
      <alignment horizontal="center" vertical="center" wrapText="1"/>
    </xf>
    <xf numFmtId="0" fontId="4" fillId="8" borderId="54" xfId="5" applyFont="1" applyFill="1" applyBorder="1" applyAlignment="1" applyProtection="1">
      <alignment horizontal="center" vertical="center" wrapText="1"/>
    </xf>
    <xf numFmtId="0" fontId="4" fillId="8" borderId="55" xfId="5" applyFont="1" applyFill="1" applyBorder="1" applyAlignment="1" applyProtection="1">
      <alignment horizontal="center" vertical="center" wrapText="1"/>
    </xf>
    <xf numFmtId="0" fontId="4" fillId="8" borderId="56" xfId="5" applyFont="1" applyFill="1" applyBorder="1" applyAlignment="1" applyProtection="1">
      <alignment horizontal="center" vertical="center" wrapText="1"/>
    </xf>
    <xf numFmtId="0" fontId="4" fillId="8" borderId="69" xfId="5" applyFont="1" applyFill="1" applyBorder="1" applyAlignment="1" applyProtection="1">
      <alignment horizontal="center" vertical="center" wrapText="1"/>
    </xf>
    <xf numFmtId="0" fontId="4" fillId="8" borderId="70" xfId="5" applyFont="1" applyFill="1" applyBorder="1" applyAlignment="1" applyProtection="1">
      <alignment horizontal="center" vertical="center" wrapText="1"/>
    </xf>
    <xf numFmtId="0" fontId="19" fillId="2" borderId="71" xfId="0" applyFont="1" applyFill="1" applyBorder="1" applyAlignment="1">
      <alignment horizontal="center" vertical="center" wrapText="1"/>
    </xf>
    <xf numFmtId="0" fontId="19" fillId="2" borderId="72" xfId="0" applyFont="1" applyFill="1" applyBorder="1" applyAlignment="1">
      <alignment horizontal="center" vertical="center" wrapText="1"/>
    </xf>
    <xf numFmtId="0" fontId="19" fillId="2" borderId="7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9" fillId="2" borderId="60" xfId="0" applyFont="1" applyFill="1" applyBorder="1" applyAlignment="1">
      <alignment horizontal="center" vertical="center" wrapText="1"/>
    </xf>
    <xf numFmtId="0" fontId="19" fillId="2" borderId="74" xfId="0" applyFont="1" applyFill="1" applyBorder="1" applyAlignment="1">
      <alignment horizontal="center" vertical="center" wrapText="1"/>
    </xf>
    <xf numFmtId="0" fontId="18" fillId="14" borderId="71" xfId="0" applyFont="1" applyFill="1" applyBorder="1" applyAlignment="1">
      <alignment vertical="center" wrapText="1"/>
    </xf>
    <xf numFmtId="0" fontId="18" fillId="14" borderId="72" xfId="0" applyFont="1" applyFill="1" applyBorder="1" applyAlignment="1">
      <alignment vertical="center" wrapText="1"/>
    </xf>
    <xf numFmtId="0" fontId="18" fillId="14" borderId="73" xfId="0" applyFont="1" applyFill="1" applyBorder="1" applyAlignment="1">
      <alignment vertical="center" wrapText="1"/>
    </xf>
    <xf numFmtId="0" fontId="18" fillId="14" borderId="2" xfId="0" applyFont="1" applyFill="1" applyBorder="1" applyAlignment="1">
      <alignment vertical="center" wrapText="1"/>
    </xf>
    <xf numFmtId="0" fontId="18" fillId="14" borderId="0" xfId="0" applyFont="1" applyFill="1" applyBorder="1" applyAlignment="1">
      <alignment vertical="center" wrapText="1"/>
    </xf>
    <xf numFmtId="0" fontId="18" fillId="14" borderId="3" xfId="0" applyFont="1" applyFill="1" applyBorder="1" applyAlignment="1">
      <alignment vertical="center" wrapText="1"/>
    </xf>
    <xf numFmtId="0" fontId="18" fillId="14" borderId="57" xfId="0" applyFont="1" applyFill="1" applyBorder="1" applyAlignment="1">
      <alignment vertical="center" wrapText="1"/>
    </xf>
    <xf numFmtId="0" fontId="18" fillId="14" borderId="60" xfId="0" applyFont="1" applyFill="1" applyBorder="1" applyAlignment="1">
      <alignment vertical="center" wrapText="1"/>
    </xf>
    <xf numFmtId="0" fontId="18" fillId="14" borderId="74" xfId="0" applyFont="1" applyFill="1" applyBorder="1" applyAlignment="1">
      <alignment vertical="center" wrapText="1"/>
    </xf>
    <xf numFmtId="0" fontId="18" fillId="18" borderId="71" xfId="0" applyFont="1" applyFill="1" applyBorder="1" applyAlignment="1">
      <alignment vertical="center" wrapText="1"/>
    </xf>
    <xf numFmtId="0" fontId="18" fillId="18" borderId="72" xfId="0" applyFont="1" applyFill="1" applyBorder="1" applyAlignment="1">
      <alignment vertical="center" wrapText="1"/>
    </xf>
    <xf numFmtId="0" fontId="18" fillId="18" borderId="73" xfId="0" applyFont="1" applyFill="1" applyBorder="1" applyAlignment="1">
      <alignment vertical="center" wrapText="1"/>
    </xf>
    <xf numFmtId="0" fontId="18" fillId="18" borderId="2" xfId="0" applyFont="1" applyFill="1" applyBorder="1" applyAlignment="1">
      <alignment vertical="center" wrapText="1"/>
    </xf>
    <xf numFmtId="0" fontId="18" fillId="18" borderId="0" xfId="0" applyFont="1" applyFill="1" applyBorder="1" applyAlignment="1">
      <alignment vertical="center" wrapText="1"/>
    </xf>
    <xf numFmtId="0" fontId="18" fillId="18" borderId="3" xfId="0" applyFont="1" applyFill="1" applyBorder="1" applyAlignment="1">
      <alignment vertical="center" wrapText="1"/>
    </xf>
    <xf numFmtId="0" fontId="18" fillId="18" borderId="57" xfId="0" applyFont="1" applyFill="1" applyBorder="1" applyAlignment="1">
      <alignment vertical="center" wrapText="1"/>
    </xf>
    <xf numFmtId="0" fontId="18" fillId="18" borderId="60" xfId="0" applyFont="1" applyFill="1" applyBorder="1" applyAlignment="1">
      <alignment vertical="center" wrapText="1"/>
    </xf>
    <xf numFmtId="0" fontId="18" fillId="18" borderId="74" xfId="0" applyFont="1" applyFill="1" applyBorder="1" applyAlignment="1">
      <alignment vertical="center" wrapText="1"/>
    </xf>
    <xf numFmtId="0" fontId="16" fillId="4" borderId="17" xfId="0" applyFont="1" applyFill="1" applyBorder="1" applyAlignment="1" applyProtection="1">
      <alignment horizontal="center" vertical="center"/>
    </xf>
    <xf numFmtId="0" fontId="18" fillId="9" borderId="71" xfId="0" applyFont="1" applyFill="1" applyBorder="1" applyAlignment="1">
      <alignment vertical="center" wrapText="1"/>
    </xf>
    <xf numFmtId="0" fontId="18" fillId="9" borderId="72" xfId="0" applyFont="1" applyFill="1" applyBorder="1" applyAlignment="1">
      <alignment vertical="center" wrapText="1"/>
    </xf>
    <xf numFmtId="0" fontId="18" fillId="9" borderId="73" xfId="0" applyFont="1" applyFill="1" applyBorder="1" applyAlignment="1">
      <alignment vertical="center" wrapText="1"/>
    </xf>
    <xf numFmtId="0" fontId="18" fillId="9" borderId="2" xfId="0" applyFont="1" applyFill="1" applyBorder="1" applyAlignment="1">
      <alignment vertical="center" wrapText="1"/>
    </xf>
    <xf numFmtId="0" fontId="18" fillId="9" borderId="0" xfId="0" applyFont="1" applyFill="1" applyBorder="1" applyAlignment="1">
      <alignment vertical="center" wrapText="1"/>
    </xf>
    <xf numFmtId="0" fontId="18" fillId="9" borderId="3" xfId="0" applyFont="1" applyFill="1" applyBorder="1" applyAlignment="1">
      <alignment vertical="center" wrapText="1"/>
    </xf>
    <xf numFmtId="0" fontId="18" fillId="9" borderId="57" xfId="0" applyFont="1" applyFill="1" applyBorder="1" applyAlignment="1">
      <alignment vertical="center" wrapText="1"/>
    </xf>
    <xf numFmtId="0" fontId="18" fillId="9" borderId="60" xfId="0" applyFont="1" applyFill="1" applyBorder="1" applyAlignment="1">
      <alignment vertical="center" wrapText="1"/>
    </xf>
    <xf numFmtId="0" fontId="18" fillId="9" borderId="74" xfId="0" applyFont="1" applyFill="1" applyBorder="1" applyAlignment="1">
      <alignment vertical="center" wrapText="1"/>
    </xf>
    <xf numFmtId="0" fontId="18" fillId="7" borderId="71" xfId="0" applyFont="1" applyFill="1" applyBorder="1" applyAlignment="1">
      <alignment vertical="center" wrapText="1"/>
    </xf>
    <xf numFmtId="0" fontId="18" fillId="7" borderId="72" xfId="0" applyFont="1" applyFill="1" applyBorder="1" applyAlignment="1">
      <alignment vertical="center" wrapText="1"/>
    </xf>
    <xf numFmtId="0" fontId="18" fillId="7" borderId="73" xfId="0" applyFont="1" applyFill="1" applyBorder="1" applyAlignment="1">
      <alignment vertical="center" wrapText="1"/>
    </xf>
    <xf numFmtId="0" fontId="18" fillId="7" borderId="2" xfId="0" applyFont="1" applyFill="1" applyBorder="1" applyAlignment="1">
      <alignment vertical="center" wrapText="1"/>
    </xf>
    <xf numFmtId="0" fontId="18" fillId="7" borderId="0" xfId="0" applyFont="1" applyFill="1" applyBorder="1" applyAlignment="1">
      <alignment vertical="center" wrapText="1"/>
    </xf>
    <xf numFmtId="0" fontId="18" fillId="7" borderId="3" xfId="0" applyFont="1" applyFill="1" applyBorder="1" applyAlignment="1">
      <alignment vertical="center" wrapText="1"/>
    </xf>
    <xf numFmtId="0" fontId="18" fillId="7" borderId="57" xfId="0" applyFont="1" applyFill="1" applyBorder="1" applyAlignment="1">
      <alignment vertical="center" wrapText="1"/>
    </xf>
    <xf numFmtId="0" fontId="18" fillId="7" borderId="60" xfId="0" applyFont="1" applyFill="1" applyBorder="1" applyAlignment="1">
      <alignment vertical="center" wrapText="1"/>
    </xf>
    <xf numFmtId="0" fontId="18" fillId="7" borderId="74" xfId="0" applyFont="1" applyFill="1" applyBorder="1" applyAlignment="1">
      <alignment vertical="center" wrapText="1"/>
    </xf>
    <xf numFmtId="0" fontId="18" fillId="17" borderId="71" xfId="0" applyFont="1" applyFill="1" applyBorder="1" applyAlignment="1">
      <alignment vertical="center"/>
    </xf>
    <xf numFmtId="0" fontId="18" fillId="17" borderId="72" xfId="0" applyFont="1" applyFill="1" applyBorder="1" applyAlignment="1">
      <alignment vertical="center"/>
    </xf>
    <xf numFmtId="0" fontId="18" fillId="17" borderId="73" xfId="0" applyFont="1" applyFill="1" applyBorder="1" applyAlignment="1">
      <alignment vertical="center"/>
    </xf>
    <xf numFmtId="0" fontId="18" fillId="17" borderId="57" xfId="0" applyFont="1" applyFill="1" applyBorder="1" applyAlignment="1">
      <alignment vertical="center"/>
    </xf>
    <xf numFmtId="0" fontId="18" fillId="17" borderId="60" xfId="0" applyFont="1" applyFill="1" applyBorder="1" applyAlignment="1">
      <alignment vertical="center"/>
    </xf>
    <xf numFmtId="0" fontId="18" fillId="17" borderId="74" xfId="0" applyFont="1" applyFill="1" applyBorder="1" applyAlignment="1">
      <alignment vertical="center"/>
    </xf>
    <xf numFmtId="0" fontId="18" fillId="3" borderId="71" xfId="0" applyFont="1" applyFill="1" applyBorder="1" applyAlignment="1">
      <alignment vertical="center" wrapText="1"/>
    </xf>
    <xf numFmtId="0" fontId="18" fillId="3" borderId="72" xfId="0" applyFont="1" applyFill="1" applyBorder="1" applyAlignment="1">
      <alignment vertical="center" wrapText="1"/>
    </xf>
    <xf numFmtId="0" fontId="18" fillId="3" borderId="73" xfId="0" applyFont="1" applyFill="1" applyBorder="1" applyAlignment="1">
      <alignment vertical="center" wrapText="1"/>
    </xf>
    <xf numFmtId="0" fontId="18" fillId="3" borderId="2" xfId="0" applyFont="1" applyFill="1" applyBorder="1" applyAlignment="1">
      <alignment vertical="center" wrapText="1"/>
    </xf>
    <xf numFmtId="0" fontId="18" fillId="3" borderId="0" xfId="0" applyFont="1" applyFill="1" applyBorder="1" applyAlignment="1">
      <alignment vertical="center" wrapText="1"/>
    </xf>
    <xf numFmtId="0" fontId="18" fillId="3" borderId="3" xfId="0" applyFont="1" applyFill="1" applyBorder="1" applyAlignment="1">
      <alignment vertical="center" wrapText="1"/>
    </xf>
    <xf numFmtId="0" fontId="18" fillId="3" borderId="57" xfId="0" applyFont="1" applyFill="1" applyBorder="1" applyAlignment="1">
      <alignment vertical="center" wrapText="1"/>
    </xf>
    <xf numFmtId="0" fontId="18" fillId="3" borderId="60" xfId="0" applyFont="1" applyFill="1" applyBorder="1" applyAlignment="1">
      <alignment vertical="center" wrapText="1"/>
    </xf>
    <xf numFmtId="0" fontId="18" fillId="3" borderId="74" xfId="0" applyFont="1" applyFill="1" applyBorder="1" applyAlignment="1">
      <alignment vertical="center" wrapText="1"/>
    </xf>
    <xf numFmtId="0" fontId="18" fillId="10" borderId="71" xfId="0" applyFont="1" applyFill="1" applyBorder="1" applyAlignment="1">
      <alignment vertical="center" wrapText="1"/>
    </xf>
    <xf numFmtId="0" fontId="18" fillId="10" borderId="72" xfId="0" applyFont="1" applyFill="1" applyBorder="1" applyAlignment="1">
      <alignment vertical="center" wrapText="1"/>
    </xf>
    <xf numFmtId="0" fontId="18" fillId="10" borderId="73" xfId="0" applyFont="1" applyFill="1" applyBorder="1" applyAlignment="1">
      <alignment vertical="center" wrapText="1"/>
    </xf>
    <xf numFmtId="0" fontId="18" fillId="10" borderId="2" xfId="0" applyFont="1" applyFill="1" applyBorder="1" applyAlignment="1">
      <alignment vertical="center" wrapText="1"/>
    </xf>
    <xf numFmtId="0" fontId="18" fillId="10" borderId="0" xfId="0" applyFont="1" applyFill="1" applyBorder="1" applyAlignment="1">
      <alignment vertical="center" wrapText="1"/>
    </xf>
    <xf numFmtId="0" fontId="18" fillId="10" borderId="3" xfId="0" applyFont="1" applyFill="1" applyBorder="1" applyAlignment="1">
      <alignment vertical="center" wrapText="1"/>
    </xf>
    <xf numFmtId="0" fontId="18" fillId="10" borderId="57" xfId="0" applyFont="1" applyFill="1" applyBorder="1" applyAlignment="1">
      <alignment vertical="center" wrapText="1"/>
    </xf>
    <xf numFmtId="0" fontId="18" fillId="10" borderId="60" xfId="0" applyFont="1" applyFill="1" applyBorder="1" applyAlignment="1">
      <alignment vertical="center" wrapText="1"/>
    </xf>
    <xf numFmtId="0" fontId="18" fillId="10" borderId="74" xfId="0" applyFont="1" applyFill="1" applyBorder="1" applyAlignment="1">
      <alignment vertical="center" wrapText="1"/>
    </xf>
    <xf numFmtId="0" fontId="5" fillId="5" borderId="71" xfId="0" applyFont="1" applyFill="1" applyBorder="1" applyAlignment="1">
      <alignment horizontal="center" vertical="center" wrapText="1"/>
    </xf>
    <xf numFmtId="0" fontId="5" fillId="5" borderId="72" xfId="0" applyFont="1" applyFill="1" applyBorder="1" applyAlignment="1">
      <alignment horizontal="center" vertical="center" wrapText="1"/>
    </xf>
    <xf numFmtId="0" fontId="5" fillId="5" borderId="7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8" fillId="6" borderId="71" xfId="0" applyFont="1" applyFill="1" applyBorder="1" applyAlignment="1">
      <alignment vertical="center" wrapText="1"/>
    </xf>
    <xf numFmtId="0" fontId="18" fillId="6" borderId="72" xfId="0" applyFont="1" applyFill="1" applyBorder="1" applyAlignment="1">
      <alignment vertical="center" wrapText="1"/>
    </xf>
    <xf numFmtId="0" fontId="18" fillId="6" borderId="73" xfId="0" applyFont="1" applyFill="1" applyBorder="1" applyAlignment="1">
      <alignment vertical="center" wrapText="1"/>
    </xf>
    <xf numFmtId="0" fontId="18" fillId="6" borderId="2" xfId="0" applyFont="1" applyFill="1" applyBorder="1" applyAlignment="1">
      <alignment vertical="center" wrapText="1"/>
    </xf>
    <xf numFmtId="0" fontId="18" fillId="6" borderId="0" xfId="0" applyFont="1" applyFill="1" applyBorder="1" applyAlignment="1">
      <alignment vertical="center" wrapText="1"/>
    </xf>
    <xf numFmtId="0" fontId="18" fillId="6" borderId="3" xfId="0" applyFont="1" applyFill="1" applyBorder="1" applyAlignment="1">
      <alignment vertical="center" wrapText="1"/>
    </xf>
    <xf numFmtId="0" fontId="18" fillId="6" borderId="57" xfId="0" applyFont="1" applyFill="1" applyBorder="1" applyAlignment="1">
      <alignment vertical="center" wrapText="1"/>
    </xf>
    <xf numFmtId="0" fontId="18" fillId="6" borderId="60" xfId="0" applyFont="1" applyFill="1" applyBorder="1" applyAlignment="1">
      <alignment vertical="center" wrapText="1"/>
    </xf>
    <xf numFmtId="0" fontId="18" fillId="6" borderId="74" xfId="0" applyFont="1" applyFill="1" applyBorder="1" applyAlignment="1">
      <alignment vertical="center" wrapText="1"/>
    </xf>
    <xf numFmtId="0" fontId="3" fillId="2" borderId="1" xfId="5" applyFont="1" applyFill="1" applyBorder="1" applyAlignment="1" applyProtection="1">
      <alignment shrinkToFit="1"/>
    </xf>
    <xf numFmtId="0" fontId="3" fillId="5" borderId="1" xfId="5" applyFont="1" applyFill="1" applyBorder="1" applyAlignment="1" applyProtection="1">
      <alignment vertical="center" shrinkToFit="1"/>
    </xf>
    <xf numFmtId="0" fontId="23" fillId="4" borderId="37" xfId="5" applyFont="1" applyFill="1" applyBorder="1" applyAlignment="1" applyProtection="1">
      <alignment horizontal="center" vertical="center" shrinkToFit="1"/>
    </xf>
    <xf numFmtId="0" fontId="23" fillId="4" borderId="36" xfId="5" applyFont="1" applyFill="1" applyBorder="1" applyAlignment="1" applyProtection="1">
      <alignment horizontal="center" vertical="center" shrinkToFit="1"/>
    </xf>
    <xf numFmtId="0" fontId="23" fillId="4" borderId="33" xfId="5" applyFont="1" applyFill="1" applyBorder="1" applyAlignment="1" applyProtection="1">
      <alignment horizontal="center" vertical="center" shrinkToFit="1"/>
    </xf>
    <xf numFmtId="0" fontId="3" fillId="5" borderId="1" xfId="5" applyFont="1" applyFill="1" applyBorder="1" applyAlignment="1" applyProtection="1">
      <alignment shrinkToFit="1"/>
    </xf>
    <xf numFmtId="0" fontId="22" fillId="4" borderId="2" xfId="5" applyFont="1" applyFill="1" applyBorder="1" applyAlignment="1" applyProtection="1">
      <alignment horizontal="center" vertical="center" wrapText="1"/>
    </xf>
    <xf numFmtId="0" fontId="22" fillId="4" borderId="0" xfId="5" applyFont="1" applyFill="1" applyBorder="1" applyAlignment="1" applyProtection="1">
      <alignment horizontal="center" vertical="center" wrapText="1"/>
    </xf>
    <xf numFmtId="0" fontId="5" fillId="2" borderId="2"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56" xfId="5" applyFont="1" applyFill="1" applyBorder="1" applyAlignment="1" applyProtection="1">
      <alignment horizontal="center" vertical="center" wrapText="1"/>
    </xf>
    <xf numFmtId="0" fontId="5" fillId="2" borderId="4" xfId="5" applyFont="1" applyFill="1" applyBorder="1" applyAlignment="1" applyProtection="1">
      <alignment horizontal="center" vertical="center" wrapText="1"/>
    </xf>
    <xf numFmtId="0" fontId="5" fillId="2" borderId="5" xfId="5" applyFont="1" applyFill="1" applyBorder="1" applyAlignment="1" applyProtection="1">
      <alignment horizontal="center" vertical="center" wrapText="1"/>
    </xf>
    <xf numFmtId="0" fontId="5" fillId="2" borderId="70" xfId="5" applyFont="1" applyFill="1" applyBorder="1" applyAlignment="1" applyProtection="1">
      <alignment horizontal="center" vertical="center" wrapText="1"/>
    </xf>
    <xf numFmtId="0" fontId="5" fillId="2" borderId="55" xfId="5" applyFont="1" applyFill="1" applyBorder="1" applyAlignment="1" applyProtection="1">
      <alignment horizontal="center" vertical="center" wrapText="1"/>
    </xf>
    <xf numFmtId="0" fontId="5" fillId="2" borderId="69" xfId="5" applyFont="1" applyFill="1" applyBorder="1" applyAlignment="1" applyProtection="1">
      <alignment horizontal="center" vertical="center" wrapText="1"/>
    </xf>
    <xf numFmtId="0" fontId="23" fillId="4" borderId="75" xfId="5" applyFont="1" applyFill="1" applyBorder="1" applyAlignment="1" applyProtection="1">
      <alignment horizontal="center" vertical="center" shrinkToFit="1"/>
    </xf>
    <xf numFmtId="0" fontId="23" fillId="4" borderId="76" xfId="5" applyFont="1" applyFill="1" applyBorder="1" applyAlignment="1" applyProtection="1">
      <alignment horizontal="center" vertical="center" shrinkToFit="1"/>
    </xf>
    <xf numFmtId="0" fontId="12" fillId="2" borderId="55" xfId="5" applyFont="1" applyFill="1" applyBorder="1" applyAlignment="1" applyProtection="1">
      <alignment horizontal="center" vertical="center" wrapText="1"/>
    </xf>
    <xf numFmtId="0" fontId="12" fillId="2" borderId="0" xfId="5" applyFont="1" applyFill="1" applyBorder="1" applyAlignment="1" applyProtection="1">
      <alignment horizontal="center" vertical="center" wrapText="1"/>
    </xf>
    <xf numFmtId="0" fontId="5" fillId="2" borderId="77" xfId="5" applyFont="1" applyFill="1" applyBorder="1" applyAlignment="1" applyProtection="1">
      <alignment horizontal="center" vertical="center" wrapText="1"/>
    </xf>
    <xf numFmtId="0" fontId="5" fillId="2" borderId="78" xfId="5" applyFont="1" applyFill="1" applyBorder="1" applyAlignment="1" applyProtection="1">
      <alignment horizontal="center" vertical="center" wrapText="1"/>
    </xf>
    <xf numFmtId="0" fontId="25" fillId="4" borderId="24" xfId="5" applyFont="1" applyFill="1" applyBorder="1" applyAlignment="1" applyProtection="1">
      <alignment horizontal="center" vertical="center" wrapText="1"/>
    </xf>
    <xf numFmtId="0" fontId="25" fillId="4" borderId="25" xfId="5" applyFont="1" applyFill="1" applyBorder="1" applyAlignment="1" applyProtection="1">
      <alignment horizontal="center" vertical="center" wrapText="1"/>
    </xf>
    <xf numFmtId="0" fontId="25" fillId="4" borderId="0" xfId="5" applyFont="1" applyFill="1" applyBorder="1" applyAlignment="1" applyProtection="1">
      <alignment horizontal="center" vertical="center" wrapText="1"/>
    </xf>
    <xf numFmtId="0" fontId="52" fillId="21" borderId="22" xfId="5" applyFont="1" applyFill="1" applyBorder="1" applyAlignment="1">
      <alignment horizontal="left" vertical="center" wrapText="1"/>
    </xf>
    <xf numFmtId="0" fontId="52" fillId="21" borderId="13" xfId="5" applyFont="1" applyFill="1" applyBorder="1" applyAlignment="1">
      <alignment horizontal="left" vertical="center" wrapText="1"/>
    </xf>
    <xf numFmtId="0" fontId="52" fillId="21" borderId="23" xfId="5" applyFont="1" applyFill="1" applyBorder="1" applyAlignment="1">
      <alignment horizontal="left" vertical="center" wrapText="1"/>
    </xf>
    <xf numFmtId="0" fontId="54" fillId="24" borderId="5" xfId="5" applyFont="1" applyFill="1" applyBorder="1" applyAlignment="1" applyProtection="1">
      <alignment horizontal="center" vertical="center" wrapText="1" shrinkToFit="1"/>
    </xf>
    <xf numFmtId="0" fontId="54" fillId="24" borderId="6" xfId="5" applyFont="1" applyFill="1" applyBorder="1" applyAlignment="1" applyProtection="1">
      <alignment horizontal="center" vertical="center" wrapText="1" shrinkToFit="1"/>
    </xf>
    <xf numFmtId="49" fontId="52" fillId="21" borderId="94" xfId="5" applyNumberFormat="1" applyFont="1" applyFill="1" applyBorder="1" applyAlignment="1" applyProtection="1">
      <alignment horizontal="left" vertical="top" wrapText="1" shrinkToFit="1"/>
    </xf>
    <xf numFmtId="0" fontId="3" fillId="0" borderId="95" xfId="5" applyBorder="1" applyAlignment="1">
      <alignment horizontal="left" vertical="top" wrapText="1" shrinkToFit="1"/>
    </xf>
    <xf numFmtId="0" fontId="3" fillId="0" borderId="96" xfId="5" applyBorder="1" applyAlignment="1">
      <alignment horizontal="left" vertical="top" wrapText="1" shrinkToFit="1"/>
    </xf>
    <xf numFmtId="0" fontId="44" fillId="24" borderId="94" xfId="5" applyFont="1" applyFill="1" applyBorder="1" applyAlignment="1">
      <alignment horizontal="center" vertical="center" wrapText="1"/>
    </xf>
    <xf numFmtId="0" fontId="44" fillId="24" borderId="95" xfId="5" applyFont="1" applyFill="1" applyBorder="1" applyAlignment="1">
      <alignment horizontal="center" vertical="center" wrapText="1"/>
    </xf>
    <xf numFmtId="0" fontId="44" fillId="24" borderId="96" xfId="5" applyFont="1" applyFill="1" applyBorder="1" applyAlignment="1">
      <alignment horizontal="center" vertical="center" wrapText="1"/>
    </xf>
    <xf numFmtId="0" fontId="52" fillId="21" borderId="24" xfId="5" applyFont="1" applyFill="1" applyBorder="1" applyAlignment="1">
      <alignment horizontal="left" vertical="center" wrapText="1"/>
    </xf>
    <xf numFmtId="0" fontId="52" fillId="21" borderId="25" xfId="5" applyFont="1" applyFill="1" applyBorder="1" applyAlignment="1">
      <alignment horizontal="left" vertical="center" wrapText="1"/>
    </xf>
    <xf numFmtId="0" fontId="52" fillId="21" borderId="26" xfId="5" applyFont="1" applyFill="1" applyBorder="1" applyAlignment="1">
      <alignment horizontal="left" vertical="center" wrapText="1"/>
    </xf>
    <xf numFmtId="0" fontId="52" fillId="20" borderId="42" xfId="5" applyFont="1" applyFill="1" applyBorder="1" applyAlignment="1" applyProtection="1">
      <alignment horizontal="left" vertical="top" wrapText="1"/>
      <protection locked="0"/>
    </xf>
    <xf numFmtId="0" fontId="52" fillId="20" borderId="40" xfId="5" applyFont="1" applyFill="1" applyBorder="1" applyAlignment="1" applyProtection="1">
      <alignment horizontal="left" vertical="top" wrapText="1"/>
      <protection locked="0"/>
    </xf>
    <xf numFmtId="0" fontId="52" fillId="20" borderId="43" xfId="5" applyFont="1" applyFill="1" applyBorder="1" applyAlignment="1" applyProtection="1">
      <alignment horizontal="left" vertical="top" wrapText="1"/>
      <protection locked="0"/>
    </xf>
    <xf numFmtId="0" fontId="52" fillId="0" borderId="109" xfId="5" applyFont="1" applyFill="1" applyBorder="1" applyAlignment="1" applyProtection="1">
      <alignment vertical="top" wrapText="1"/>
      <protection locked="0"/>
    </xf>
    <xf numFmtId="0" fontId="52" fillId="0" borderId="110" xfId="5" applyFont="1" applyFill="1" applyBorder="1" applyAlignment="1" applyProtection="1">
      <alignment vertical="top" wrapText="1"/>
      <protection locked="0"/>
    </xf>
    <xf numFmtId="0" fontId="52" fillId="0" borderId="88" xfId="5" applyFont="1" applyFill="1" applyBorder="1" applyAlignment="1" applyProtection="1">
      <alignment vertical="top" wrapText="1"/>
      <protection locked="0"/>
    </xf>
    <xf numFmtId="0" fontId="52" fillId="0" borderId="80" xfId="5" applyFont="1" applyFill="1" applyBorder="1" applyAlignment="1" applyProtection="1">
      <alignment vertical="top" wrapText="1"/>
      <protection locked="0"/>
    </xf>
    <xf numFmtId="0" fontId="52" fillId="0" borderId="81" xfId="5" applyFont="1" applyFill="1" applyBorder="1" applyAlignment="1" applyProtection="1">
      <alignment vertical="top" wrapText="1"/>
      <protection locked="0"/>
    </xf>
    <xf numFmtId="0" fontId="52" fillId="0" borderId="111" xfId="5" applyFont="1" applyFill="1" applyBorder="1" applyAlignment="1" applyProtection="1">
      <alignment vertical="top" wrapText="1"/>
      <protection locked="0"/>
    </xf>
    <xf numFmtId="0" fontId="20" fillId="20" borderId="35" xfId="5" applyFont="1" applyFill="1" applyBorder="1" applyAlignment="1" applyProtection="1">
      <alignment horizontal="left" vertical="top" wrapText="1"/>
      <protection locked="0"/>
    </xf>
    <xf numFmtId="0" fontId="20" fillId="20" borderId="36" xfId="5" applyFont="1" applyFill="1" applyBorder="1" applyAlignment="1" applyProtection="1">
      <alignment horizontal="left" vertical="top" wrapText="1"/>
      <protection locked="0"/>
    </xf>
    <xf numFmtId="0" fontId="20" fillId="20" borderId="38" xfId="5" applyFont="1" applyFill="1" applyBorder="1" applyAlignment="1" applyProtection="1">
      <alignment horizontal="left" vertical="top" wrapText="1"/>
      <protection locked="0"/>
    </xf>
    <xf numFmtId="0" fontId="52" fillId="21" borderId="80" xfId="5" applyFont="1" applyFill="1" applyBorder="1" applyAlignment="1">
      <alignment horizontal="left" vertical="center" wrapText="1"/>
    </xf>
    <xf numFmtId="0" fontId="52" fillId="21" borderId="81" xfId="5" applyFont="1" applyFill="1" applyBorder="1" applyAlignment="1">
      <alignment horizontal="left" vertical="center" wrapText="1"/>
    </xf>
    <xf numFmtId="0" fontId="52" fillId="21" borderId="111" xfId="5" applyFont="1" applyFill="1" applyBorder="1" applyAlignment="1">
      <alignment horizontal="left" vertical="center" wrapText="1"/>
    </xf>
    <xf numFmtId="0" fontId="52" fillId="0" borderId="71" xfId="5" applyFont="1" applyFill="1" applyBorder="1" applyAlignment="1" applyProtection="1">
      <alignment horizontal="left" vertical="top" wrapText="1"/>
      <protection locked="0"/>
    </xf>
    <xf numFmtId="0" fontId="52" fillId="0" borderId="72" xfId="5" applyFont="1" applyFill="1" applyBorder="1" applyAlignment="1" applyProtection="1">
      <alignment horizontal="left" vertical="top" wrapText="1"/>
      <protection locked="0"/>
    </xf>
    <xf numFmtId="0" fontId="52" fillId="0" borderId="73" xfId="5" applyFont="1" applyFill="1" applyBorder="1" applyAlignment="1" applyProtection="1">
      <alignment horizontal="left" vertical="top" wrapText="1"/>
      <protection locked="0"/>
    </xf>
    <xf numFmtId="9" fontId="52" fillId="0" borderId="81" xfId="6" applyFont="1" applyFill="1" applyBorder="1" applyAlignment="1" applyProtection="1">
      <alignment horizontal="left" vertical="top" wrapText="1"/>
      <protection locked="0"/>
    </xf>
    <xf numFmtId="9" fontId="52" fillId="0" borderId="111" xfId="6" applyFont="1" applyFill="1" applyBorder="1" applyAlignment="1" applyProtection="1">
      <alignment horizontal="left" vertical="top" wrapText="1"/>
      <protection locked="0"/>
    </xf>
    <xf numFmtId="0" fontId="20" fillId="29" borderId="20" xfId="5" applyFont="1" applyFill="1" applyBorder="1" applyAlignment="1" applyProtection="1">
      <alignment horizontal="left" vertical="center" wrapText="1"/>
    </xf>
    <xf numFmtId="0" fontId="20" fillId="29" borderId="8" xfId="5" applyFont="1" applyFill="1" applyBorder="1" applyAlignment="1" applyProtection="1">
      <alignment horizontal="left" vertical="center" wrapText="1"/>
    </xf>
    <xf numFmtId="0" fontId="20" fillId="29" borderId="21" xfId="5" applyFont="1" applyFill="1" applyBorder="1" applyAlignment="1" applyProtection="1">
      <alignment horizontal="left" vertical="center" wrapText="1"/>
    </xf>
    <xf numFmtId="0" fontId="20" fillId="28" borderId="35" xfId="5" applyFont="1" applyFill="1" applyBorder="1" applyAlignment="1" applyProtection="1">
      <alignment horizontal="left" vertical="center" wrapText="1"/>
    </xf>
    <xf numFmtId="0" fontId="20" fillId="28" borderId="36" xfId="5" applyFont="1" applyFill="1" applyBorder="1" applyAlignment="1" applyProtection="1">
      <alignment horizontal="left" vertical="center" wrapText="1"/>
    </xf>
    <xf numFmtId="0" fontId="20" fillId="28" borderId="38" xfId="5" applyFont="1" applyFill="1" applyBorder="1" applyAlignment="1" applyProtection="1">
      <alignment horizontal="left" vertical="center" wrapText="1"/>
    </xf>
    <xf numFmtId="0" fontId="52" fillId="2" borderId="32" xfId="5" applyFont="1" applyFill="1" applyBorder="1" applyAlignment="1" applyProtection="1">
      <alignment horizontal="left" vertical="top" wrapText="1"/>
      <protection locked="0"/>
    </xf>
    <xf numFmtId="0" fontId="52" fillId="2" borderId="1" xfId="5" applyFont="1" applyFill="1" applyBorder="1" applyAlignment="1" applyProtection="1">
      <alignment horizontal="left" vertical="top" wrapText="1"/>
      <protection locked="0"/>
    </xf>
    <xf numFmtId="0" fontId="52" fillId="2" borderId="34" xfId="5" applyFont="1" applyFill="1" applyBorder="1" applyAlignment="1" applyProtection="1">
      <alignment horizontal="left" vertical="top" wrapText="1"/>
      <protection locked="0"/>
    </xf>
    <xf numFmtId="0" fontId="52" fillId="2" borderId="104" xfId="5" applyFont="1" applyFill="1" applyBorder="1" applyAlignment="1" applyProtection="1">
      <alignment horizontal="left" vertical="top" wrapText="1"/>
      <protection locked="0"/>
    </xf>
    <xf numFmtId="0" fontId="52" fillId="2" borderId="105" xfId="5" applyFont="1" applyFill="1" applyBorder="1" applyAlignment="1" applyProtection="1">
      <alignment horizontal="left" vertical="top" wrapText="1"/>
      <protection locked="0"/>
    </xf>
    <xf numFmtId="0" fontId="52" fillId="2" borderId="106" xfId="5" applyFont="1" applyFill="1" applyBorder="1" applyAlignment="1" applyProtection="1">
      <alignment horizontal="left" vertical="top" wrapText="1"/>
      <protection locked="0"/>
    </xf>
    <xf numFmtId="0" fontId="44" fillId="29" borderId="35" xfId="5" applyFont="1" applyFill="1" applyBorder="1" applyAlignment="1" applyProtection="1">
      <alignment horizontal="center" vertical="center" wrapText="1"/>
    </xf>
    <xf numFmtId="0" fontId="44" fillId="29" borderId="36" xfId="5" applyFont="1" applyFill="1" applyBorder="1" applyAlignment="1" applyProtection="1">
      <alignment horizontal="center" vertical="center" wrapText="1"/>
    </xf>
    <xf numFmtId="0" fontId="44" fillId="29" borderId="38" xfId="5" applyFont="1" applyFill="1" applyBorder="1" applyAlignment="1" applyProtection="1">
      <alignment horizontal="center" vertical="center" wrapText="1"/>
    </xf>
    <xf numFmtId="0" fontId="21" fillId="20" borderId="35" xfId="5" applyFont="1" applyFill="1" applyBorder="1" applyAlignment="1" applyProtection="1">
      <alignment horizontal="left" vertical="center" wrapText="1"/>
    </xf>
    <xf numFmtId="0" fontId="21" fillId="20" borderId="36" xfId="5" applyFont="1" applyFill="1" applyBorder="1" applyAlignment="1" applyProtection="1">
      <alignment horizontal="left" vertical="center" wrapText="1"/>
    </xf>
    <xf numFmtId="0" fontId="21" fillId="20" borderId="33" xfId="5" applyFont="1" applyFill="1" applyBorder="1" applyAlignment="1" applyProtection="1">
      <alignment horizontal="left" vertical="center" wrapText="1"/>
    </xf>
    <xf numFmtId="9" fontId="21" fillId="20" borderId="30" xfId="5" applyNumberFormat="1" applyFont="1" applyFill="1" applyBorder="1" applyAlignment="1" applyProtection="1">
      <alignment horizontal="right" vertical="top" wrapText="1"/>
      <protection locked="0"/>
    </xf>
    <xf numFmtId="9" fontId="21" fillId="20" borderId="31" xfId="5" applyNumberFormat="1" applyFont="1" applyFill="1" applyBorder="1" applyAlignment="1" applyProtection="1">
      <alignment horizontal="right" vertical="top" wrapText="1"/>
      <protection locked="0"/>
    </xf>
    <xf numFmtId="0" fontId="44" fillId="29" borderId="24" xfId="5" applyFont="1" applyFill="1" applyBorder="1" applyAlignment="1" applyProtection="1">
      <alignment horizontal="center" vertical="center" wrapText="1" shrinkToFit="1"/>
    </xf>
    <xf numFmtId="0" fontId="44" fillId="29" borderId="25" xfId="5" applyFont="1" applyFill="1" applyBorder="1" applyAlignment="1" applyProtection="1">
      <alignment horizontal="center" vertical="center" wrapText="1" shrinkToFit="1"/>
    </xf>
    <xf numFmtId="0" fontId="44" fillId="29" borderId="26" xfId="5" applyFont="1" applyFill="1" applyBorder="1" applyAlignment="1" applyProtection="1">
      <alignment horizontal="center" vertical="center" wrapText="1" shrinkToFit="1"/>
    </xf>
    <xf numFmtId="0" fontId="44" fillId="29" borderId="2" xfId="5" applyFont="1" applyFill="1" applyBorder="1" applyAlignment="1" applyProtection="1">
      <alignment horizontal="center" vertical="center" wrapText="1" shrinkToFit="1"/>
    </xf>
    <xf numFmtId="0" fontId="44" fillId="29" borderId="0" xfId="5" applyFont="1" applyFill="1" applyBorder="1" applyAlignment="1" applyProtection="1">
      <alignment horizontal="center" vertical="center" wrapText="1" shrinkToFit="1"/>
    </xf>
    <xf numFmtId="0" fontId="44" fillId="29" borderId="3" xfId="5" applyFont="1" applyFill="1" applyBorder="1" applyAlignment="1" applyProtection="1">
      <alignment horizontal="center" vertical="center" wrapText="1" shrinkToFit="1"/>
    </xf>
    <xf numFmtId="0" fontId="20" fillId="28" borderId="20" xfId="5" applyFont="1" applyFill="1" applyBorder="1" applyAlignment="1" applyProtection="1">
      <alignment horizontal="center" vertical="center" wrapText="1" shrinkToFit="1"/>
    </xf>
    <xf numFmtId="0" fontId="20" fillId="28" borderId="8" xfId="5" applyFont="1" applyFill="1" applyBorder="1" applyAlignment="1" applyProtection="1">
      <alignment horizontal="center" vertical="center" wrapText="1" shrinkToFit="1"/>
    </xf>
    <xf numFmtId="0" fontId="20" fillId="28" borderId="21" xfId="5" applyFont="1" applyFill="1" applyBorder="1" applyAlignment="1" applyProtection="1">
      <alignment horizontal="center" vertical="center" wrapText="1" shrinkToFit="1"/>
    </xf>
    <xf numFmtId="0" fontId="20" fillId="20" borderId="20" xfId="5" applyFont="1" applyFill="1" applyBorder="1" applyAlignment="1" applyProtection="1">
      <alignment horizontal="left" vertical="center" wrapText="1"/>
    </xf>
    <xf numFmtId="0" fontId="20" fillId="20" borderId="8" xfId="5" applyFont="1" applyFill="1" applyBorder="1" applyAlignment="1" applyProtection="1">
      <alignment horizontal="left" vertical="center" wrapText="1"/>
    </xf>
    <xf numFmtId="0" fontId="20" fillId="20" borderId="21" xfId="5" applyFont="1" applyFill="1" applyBorder="1" applyAlignment="1" applyProtection="1">
      <alignment horizontal="left" vertical="center" wrapText="1"/>
    </xf>
    <xf numFmtId="0" fontId="20" fillId="20" borderId="39" xfId="5" applyNumberFormat="1" applyFont="1" applyFill="1" applyBorder="1" applyAlignment="1" applyProtection="1">
      <alignment horizontal="left" vertical="center" wrapText="1"/>
    </xf>
    <xf numFmtId="0" fontId="20" fillId="20" borderId="40" xfId="5" applyNumberFormat="1" applyFont="1" applyFill="1" applyBorder="1" applyAlignment="1" applyProtection="1">
      <alignment horizontal="left" vertical="center" wrapText="1"/>
    </xf>
    <xf numFmtId="0" fontId="20" fillId="20" borderId="43" xfId="5" applyNumberFormat="1" applyFont="1" applyFill="1" applyBorder="1" applyAlignment="1" applyProtection="1">
      <alignment horizontal="left" vertical="center" wrapText="1"/>
    </xf>
    <xf numFmtId="0" fontId="54" fillId="30" borderId="5" xfId="5" applyFont="1" applyFill="1" applyBorder="1" applyAlignment="1" applyProtection="1">
      <alignment horizontal="center" vertical="center" wrapText="1" shrinkToFit="1"/>
    </xf>
    <xf numFmtId="0" fontId="54" fillId="30" borderId="6" xfId="5" applyFont="1" applyFill="1" applyBorder="1" applyAlignment="1" applyProtection="1">
      <alignment horizontal="center" vertical="center" wrapText="1" shrinkToFit="1"/>
    </xf>
    <xf numFmtId="0" fontId="44" fillId="30" borderId="94" xfId="0" applyFont="1" applyFill="1" applyBorder="1" applyAlignment="1">
      <alignment horizontal="center" vertical="center" wrapText="1"/>
    </xf>
    <xf numFmtId="0" fontId="44" fillId="30" borderId="95" xfId="0" applyFont="1" applyFill="1" applyBorder="1" applyAlignment="1">
      <alignment horizontal="center" vertical="center" wrapText="1"/>
    </xf>
    <xf numFmtId="0" fontId="44" fillId="30" borderId="96" xfId="0" applyFont="1" applyFill="1" applyBorder="1" applyAlignment="1">
      <alignment horizontal="center" vertical="center" wrapText="1"/>
    </xf>
    <xf numFmtId="0" fontId="52" fillId="21" borderId="94" xfId="0" applyFont="1" applyFill="1" applyBorder="1" applyAlignment="1">
      <alignment horizontal="left" vertical="center" wrapText="1"/>
    </xf>
    <xf numFmtId="0" fontId="52" fillId="21" borderId="95" xfId="0" applyFont="1" applyFill="1" applyBorder="1" applyAlignment="1">
      <alignment horizontal="left" vertical="center" wrapText="1"/>
    </xf>
    <xf numFmtId="0" fontId="52" fillId="21" borderId="96" xfId="0" applyFont="1" applyFill="1" applyBorder="1" applyAlignment="1">
      <alignment horizontal="left" vertical="center" wrapText="1"/>
    </xf>
    <xf numFmtId="0" fontId="20" fillId="0" borderId="24" xfId="0" applyFont="1" applyBorder="1" applyAlignment="1" applyProtection="1">
      <alignment horizontal="left" vertical="top" wrapText="1"/>
      <protection locked="0"/>
    </xf>
    <xf numFmtId="0" fontId="20" fillId="0" borderId="25" xfId="0" applyFont="1" applyBorder="1" applyAlignment="1" applyProtection="1">
      <alignment horizontal="left" vertical="top" wrapText="1"/>
      <protection locked="0"/>
    </xf>
    <xf numFmtId="0" fontId="20" fillId="0" borderId="26" xfId="0" applyFont="1" applyBorder="1" applyAlignment="1" applyProtection="1">
      <alignment horizontal="left" vertical="top" wrapText="1"/>
      <protection locked="0"/>
    </xf>
    <xf numFmtId="0" fontId="44" fillId="30" borderId="102" xfId="5" applyFont="1" applyFill="1" applyBorder="1" applyAlignment="1" applyProtection="1">
      <alignment horizontal="center" vertical="center" wrapText="1"/>
    </xf>
    <xf numFmtId="0" fontId="44" fillId="30" borderId="103" xfId="5" applyFont="1" applyFill="1" applyBorder="1" applyAlignment="1" applyProtection="1">
      <alignment horizontal="center" vertical="center" wrapText="1"/>
    </xf>
    <xf numFmtId="0" fontId="44" fillId="30" borderId="112" xfId="5" applyFont="1" applyFill="1" applyBorder="1" applyAlignment="1" applyProtection="1">
      <alignment horizontal="center" vertical="center" wrapText="1"/>
    </xf>
    <xf numFmtId="0" fontId="44" fillId="30" borderId="80" xfId="5" applyFont="1" applyFill="1" applyBorder="1" applyAlignment="1" applyProtection="1">
      <alignment horizontal="center" vertical="center" wrapText="1"/>
    </xf>
    <xf numFmtId="0" fontId="44" fillId="30" borderId="81" xfId="5" applyFont="1" applyFill="1" applyBorder="1" applyAlignment="1" applyProtection="1">
      <alignment horizontal="center" vertical="center" wrapText="1"/>
    </xf>
    <xf numFmtId="0" fontId="44" fillId="30" borderId="111" xfId="5" applyFont="1" applyFill="1" applyBorder="1" applyAlignment="1" applyProtection="1">
      <alignment horizontal="center" vertical="center" wrapText="1"/>
    </xf>
    <xf numFmtId="0" fontId="52" fillId="21" borderId="20" xfId="5" applyFont="1" applyFill="1" applyBorder="1" applyAlignment="1" applyProtection="1">
      <alignment horizontal="left" vertical="center" wrapText="1"/>
    </xf>
    <xf numFmtId="0" fontId="52" fillId="21" borderId="8" xfId="5" applyFont="1" applyFill="1" applyBorder="1" applyAlignment="1" applyProtection="1">
      <alignment horizontal="left" vertical="center" wrapText="1"/>
    </xf>
    <xf numFmtId="0" fontId="52" fillId="21" borderId="21" xfId="5" applyFont="1" applyFill="1" applyBorder="1" applyAlignment="1" applyProtection="1">
      <alignment horizontal="left" vertical="center" wrapText="1"/>
    </xf>
    <xf numFmtId="0" fontId="52" fillId="21" borderId="20" xfId="5" applyFont="1" applyFill="1" applyBorder="1" applyAlignment="1" applyProtection="1">
      <alignment horizontal="left" vertical="center" wrapText="1"/>
      <protection locked="0"/>
    </xf>
    <xf numFmtId="0" fontId="52" fillId="21" borderId="8" xfId="5" applyFont="1" applyFill="1" applyBorder="1" applyAlignment="1" applyProtection="1">
      <alignment horizontal="left" vertical="center" wrapText="1"/>
      <protection locked="0"/>
    </xf>
    <xf numFmtId="0" fontId="52" fillId="21" borderId="21" xfId="5" applyFont="1" applyFill="1" applyBorder="1" applyAlignment="1" applyProtection="1">
      <alignment horizontal="left" vertical="center" wrapText="1"/>
      <protection locked="0"/>
    </xf>
    <xf numFmtId="49" fontId="52" fillId="21" borderId="94" xfId="5" applyNumberFormat="1" applyFont="1" applyFill="1" applyBorder="1" applyAlignment="1" applyProtection="1">
      <alignment horizontal="left" vertical="center" wrapText="1" shrinkToFit="1"/>
    </xf>
    <xf numFmtId="0" fontId="0" fillId="0" borderId="95" xfId="0" applyBorder="1" applyAlignment="1">
      <alignment horizontal="left" vertical="center" wrapText="1" shrinkToFit="1"/>
    </xf>
    <xf numFmtId="0" fontId="0" fillId="0" borderId="96" xfId="0" applyBorder="1" applyAlignment="1">
      <alignment horizontal="left" vertical="center" wrapText="1" shrinkToFit="1"/>
    </xf>
    <xf numFmtId="0" fontId="52" fillId="21" borderId="53" xfId="5" applyFont="1" applyFill="1" applyBorder="1" applyAlignment="1" applyProtection="1">
      <alignment horizontal="left" vertical="center" wrapText="1"/>
    </xf>
    <xf numFmtId="0" fontId="52" fillId="21" borderId="72" xfId="5" applyFont="1" applyFill="1" applyBorder="1" applyAlignment="1" applyProtection="1">
      <alignment horizontal="left" vertical="center" wrapText="1"/>
    </xf>
    <xf numFmtId="0" fontId="52" fillId="21" borderId="73" xfId="5" applyFont="1" applyFill="1" applyBorder="1" applyAlignment="1" applyProtection="1">
      <alignment horizontal="left" vertical="center" wrapText="1"/>
    </xf>
    <xf numFmtId="49" fontId="52" fillId="2" borderId="71" xfId="5" applyNumberFormat="1" applyFont="1" applyFill="1" applyBorder="1" applyAlignment="1" applyProtection="1">
      <alignment horizontal="left" vertical="top" wrapText="1"/>
      <protection locked="0"/>
    </xf>
    <xf numFmtId="49" fontId="52" fillId="2" borderId="72" xfId="5" applyNumberFormat="1" applyFont="1" applyFill="1" applyBorder="1" applyAlignment="1" applyProtection="1">
      <alignment horizontal="left" vertical="top" wrapText="1"/>
      <protection locked="0"/>
    </xf>
    <xf numFmtId="49" fontId="52" fillId="2" borderId="73" xfId="5" applyNumberFormat="1" applyFont="1" applyFill="1" applyBorder="1" applyAlignment="1" applyProtection="1">
      <alignment horizontal="left" vertical="top" wrapText="1"/>
      <protection locked="0"/>
    </xf>
    <xf numFmtId="0" fontId="39" fillId="4" borderId="1" xfId="5" applyFont="1" applyFill="1" applyBorder="1" applyAlignment="1">
      <alignment horizontal="center" vertical="center" wrapText="1"/>
    </xf>
    <xf numFmtId="0" fontId="52" fillId="19" borderId="37" xfId="5" applyFont="1" applyFill="1" applyBorder="1" applyAlignment="1">
      <alignment horizontal="left" vertical="center" wrapText="1"/>
    </xf>
    <xf numFmtId="0" fontId="52" fillId="19" borderId="36" xfId="5" applyFont="1" applyFill="1" applyBorder="1" applyAlignment="1">
      <alignment horizontal="left" vertical="center" wrapText="1"/>
    </xf>
    <xf numFmtId="0" fontId="52" fillId="19" borderId="33" xfId="5" applyFont="1" applyFill="1" applyBorder="1" applyAlignment="1">
      <alignment horizontal="left" vertical="center" wrapText="1"/>
    </xf>
    <xf numFmtId="0" fontId="52" fillId="4" borderId="37" xfId="5" applyFont="1" applyFill="1" applyBorder="1" applyAlignment="1">
      <alignment horizontal="center" vertical="center" wrapText="1"/>
    </xf>
    <xf numFmtId="0" fontId="52" fillId="4" borderId="36" xfId="5" applyFont="1" applyFill="1" applyBorder="1" applyAlignment="1">
      <alignment horizontal="center" vertical="center" wrapText="1"/>
    </xf>
    <xf numFmtId="0" fontId="52" fillId="4" borderId="33" xfId="5" applyFont="1" applyFill="1" applyBorder="1" applyAlignment="1">
      <alignment horizontal="center" vertical="center" wrapText="1"/>
    </xf>
    <xf numFmtId="0" fontId="41" fillId="5" borderId="1" xfId="5" applyFont="1" applyFill="1" applyBorder="1" applyAlignment="1">
      <alignment horizontal="center" vertical="center" wrapText="1"/>
    </xf>
    <xf numFmtId="0" fontId="21" fillId="5" borderId="7" xfId="5" applyFont="1" applyFill="1" applyBorder="1" applyAlignment="1">
      <alignment horizontal="center" vertical="center" wrapText="1"/>
    </xf>
    <xf numFmtId="0" fontId="21" fillId="5" borderId="9" xfId="5" applyFont="1" applyFill="1" applyBorder="1" applyAlignment="1">
      <alignment horizontal="center" vertical="center" wrapText="1"/>
    </xf>
    <xf numFmtId="0" fontId="21" fillId="5" borderId="10" xfId="5" applyFont="1" applyFill="1" applyBorder="1" applyAlignment="1">
      <alignment horizontal="center" vertical="center" wrapText="1"/>
    </xf>
    <xf numFmtId="0" fontId="21" fillId="5" borderId="11" xfId="5" applyFont="1" applyFill="1" applyBorder="1" applyAlignment="1">
      <alignment horizontal="center" vertical="center" wrapText="1"/>
    </xf>
    <xf numFmtId="0" fontId="21" fillId="5" borderId="12" xfId="5" applyFont="1" applyFill="1" applyBorder="1" applyAlignment="1">
      <alignment horizontal="center" vertical="center" wrapText="1"/>
    </xf>
    <xf numFmtId="0" fontId="21" fillId="5" borderId="14" xfId="5" applyFont="1" applyFill="1" applyBorder="1" applyAlignment="1">
      <alignment horizontal="center" vertical="center" wrapText="1"/>
    </xf>
    <xf numFmtId="0" fontId="21" fillId="5" borderId="18" xfId="5" applyFont="1" applyFill="1" applyBorder="1" applyAlignment="1">
      <alignment horizontal="center" vertical="center" wrapText="1"/>
    </xf>
    <xf numFmtId="0" fontId="21" fillId="5" borderId="16" xfId="5" applyFont="1" applyFill="1" applyBorder="1" applyAlignment="1">
      <alignment horizontal="center" vertical="center" wrapText="1"/>
    </xf>
    <xf numFmtId="0" fontId="21" fillId="5" borderId="30" xfId="5" applyFont="1" applyFill="1" applyBorder="1" applyAlignment="1">
      <alignment horizontal="center" vertical="center" wrapText="1"/>
    </xf>
    <xf numFmtId="0" fontId="21" fillId="5" borderId="1" xfId="5" applyFont="1" applyFill="1" applyBorder="1" applyAlignment="1">
      <alignment horizontal="center" vertical="center" wrapText="1"/>
    </xf>
    <xf numFmtId="0" fontId="21" fillId="5" borderId="8" xfId="5" applyFont="1" applyFill="1" applyBorder="1" applyAlignment="1">
      <alignment horizontal="center" vertical="center" wrapText="1"/>
    </xf>
    <xf numFmtId="0" fontId="21" fillId="5" borderId="0" xfId="5" applyFont="1" applyFill="1" applyBorder="1" applyAlignment="1">
      <alignment horizontal="center" vertical="center" wrapText="1"/>
    </xf>
    <xf numFmtId="0" fontId="21" fillId="5" borderId="13" xfId="5" applyFont="1" applyFill="1" applyBorder="1" applyAlignment="1">
      <alignment horizontal="center" vertical="center" wrapText="1"/>
    </xf>
    <xf numFmtId="0" fontId="20" fillId="2" borderId="37" xfId="5" applyFont="1" applyFill="1" applyBorder="1" applyAlignment="1" applyProtection="1">
      <alignment shrinkToFit="1"/>
      <protection locked="0"/>
    </xf>
    <xf numFmtId="0" fontId="20" fillId="2" borderId="33" xfId="5" applyFont="1" applyFill="1" applyBorder="1" applyAlignment="1" applyProtection="1">
      <alignment shrinkToFit="1"/>
      <protection locked="0"/>
    </xf>
    <xf numFmtId="0" fontId="20" fillId="2" borderId="36" xfId="5" applyFont="1" applyFill="1" applyBorder="1" applyAlignment="1" applyProtection="1">
      <alignment shrinkToFit="1"/>
      <protection locked="0"/>
    </xf>
    <xf numFmtId="0" fontId="55" fillId="19" borderId="1" xfId="5" applyFont="1" applyFill="1" applyBorder="1" applyAlignment="1" applyProtection="1">
      <alignment vertical="center"/>
    </xf>
    <xf numFmtId="0" fontId="55" fillId="19" borderId="1" xfId="5" applyFont="1" applyFill="1" applyBorder="1" applyAlignment="1" applyProtection="1">
      <alignment horizontal="left" vertical="center"/>
    </xf>
    <xf numFmtId="0" fontId="52" fillId="4" borderId="35" xfId="5" applyFont="1" applyFill="1" applyBorder="1" applyAlignment="1" applyProtection="1">
      <alignment horizontal="center" vertical="center" wrapText="1"/>
    </xf>
    <xf numFmtId="0" fontId="52" fillId="4" borderId="36" xfId="5" applyFont="1" applyFill="1" applyBorder="1" applyAlignment="1" applyProtection="1">
      <alignment horizontal="center" vertical="center" wrapText="1"/>
    </xf>
    <xf numFmtId="0" fontId="52" fillId="4" borderId="38" xfId="5" applyFont="1" applyFill="1" applyBorder="1" applyAlignment="1" applyProtection="1">
      <alignment horizontal="center" vertical="center" wrapText="1"/>
    </xf>
    <xf numFmtId="0" fontId="41" fillId="5" borderId="35" xfId="5" applyFont="1" applyFill="1" applyBorder="1" applyAlignment="1" applyProtection="1">
      <alignment horizontal="center" vertical="center" wrapText="1"/>
    </xf>
    <xf numFmtId="0" fontId="41" fillId="5" borderId="36" xfId="5" applyFont="1" applyFill="1" applyBorder="1" applyAlignment="1" applyProtection="1">
      <alignment horizontal="center" vertical="center" wrapText="1"/>
    </xf>
    <xf numFmtId="0" fontId="41" fillId="5" borderId="38" xfId="5" applyFont="1" applyFill="1" applyBorder="1" applyAlignment="1" applyProtection="1">
      <alignment horizontal="center" vertical="center" wrapText="1"/>
    </xf>
    <xf numFmtId="0" fontId="20" fillId="2" borderId="35" xfId="5" applyFont="1" applyFill="1" applyBorder="1" applyAlignment="1" applyProtection="1">
      <alignment shrinkToFit="1"/>
      <protection locked="0"/>
    </xf>
    <xf numFmtId="0" fontId="20" fillId="2" borderId="38" xfId="5" applyFont="1" applyFill="1" applyBorder="1" applyAlignment="1" applyProtection="1">
      <alignment shrinkToFit="1"/>
      <protection locked="0"/>
    </xf>
    <xf numFmtId="0" fontId="21" fillId="5" borderId="20" xfId="5" applyFont="1" applyFill="1" applyBorder="1" applyAlignment="1" applyProtection="1">
      <alignment horizontal="center" vertical="center" wrapText="1"/>
    </xf>
    <xf numFmtId="0" fontId="21" fillId="5" borderId="8" xfId="5" applyFont="1" applyFill="1" applyBorder="1" applyAlignment="1" applyProtection="1">
      <alignment horizontal="center" vertical="center" wrapText="1"/>
    </xf>
    <xf numFmtId="0" fontId="21" fillId="5" borderId="9" xfId="5" applyFont="1" applyFill="1" applyBorder="1" applyAlignment="1" applyProtection="1">
      <alignment horizontal="center" vertical="center" wrapText="1"/>
    </xf>
    <xf numFmtId="0" fontId="21" fillId="5" borderId="2" xfId="5" applyFont="1" applyFill="1" applyBorder="1" applyAlignment="1" applyProtection="1">
      <alignment horizontal="center" vertical="center" wrapText="1"/>
    </xf>
    <xf numFmtId="0" fontId="21" fillId="5" borderId="0" xfId="5" applyFont="1" applyFill="1" applyBorder="1" applyAlignment="1" applyProtection="1">
      <alignment horizontal="center" vertical="center" wrapText="1"/>
    </xf>
    <xf numFmtId="0" fontId="21" fillId="5" borderId="11" xfId="5" applyFont="1" applyFill="1" applyBorder="1" applyAlignment="1" applyProtection="1">
      <alignment horizontal="center" vertical="center" wrapText="1"/>
    </xf>
    <xf numFmtId="0" fontId="21" fillId="5" borderId="22" xfId="5" applyFont="1" applyFill="1" applyBorder="1" applyAlignment="1" applyProtection="1">
      <alignment horizontal="center" vertical="center" wrapText="1"/>
    </xf>
    <xf numFmtId="0" fontId="21" fillId="5" borderId="13" xfId="5" applyFont="1" applyFill="1" applyBorder="1" applyAlignment="1" applyProtection="1">
      <alignment horizontal="center" vertical="center" wrapText="1"/>
    </xf>
    <xf numFmtId="0" fontId="21" fillId="5" borderId="14" xfId="5" applyFont="1" applyFill="1" applyBorder="1" applyAlignment="1" applyProtection="1">
      <alignment horizontal="center" vertical="center" wrapText="1"/>
    </xf>
    <xf numFmtId="0" fontId="21" fillId="5" borderId="18" xfId="5" applyFont="1" applyFill="1" applyBorder="1" applyAlignment="1" applyProtection="1">
      <alignment horizontal="center" vertical="center" wrapText="1"/>
    </xf>
    <xf numFmtId="0" fontId="21" fillId="5" borderId="16" xfId="5" applyFont="1" applyFill="1" applyBorder="1" applyAlignment="1" applyProtection="1">
      <alignment horizontal="center" vertical="center" wrapText="1"/>
    </xf>
    <xf numFmtId="0" fontId="21" fillId="5" borderId="30" xfId="5" applyFont="1" applyFill="1" applyBorder="1" applyAlignment="1" applyProtection="1">
      <alignment horizontal="center" vertical="center" wrapText="1"/>
    </xf>
    <xf numFmtId="0" fontId="21" fillId="5" borderId="1" xfId="5" applyFont="1" applyFill="1" applyBorder="1" applyAlignment="1" applyProtection="1">
      <alignment horizontal="center" vertical="center" wrapText="1"/>
    </xf>
    <xf numFmtId="0" fontId="21" fillId="5" borderId="7" xfId="5" applyFont="1" applyFill="1" applyBorder="1" applyAlignment="1" applyProtection="1">
      <alignment horizontal="center" vertical="center" wrapText="1"/>
    </xf>
    <xf numFmtId="0" fontId="21" fillId="5" borderId="21" xfId="5" applyFont="1" applyFill="1" applyBorder="1" applyAlignment="1" applyProtection="1">
      <alignment horizontal="center" vertical="center" wrapText="1"/>
    </xf>
    <xf numFmtId="0" fontId="21" fillId="5" borderId="10" xfId="5" applyFont="1" applyFill="1" applyBorder="1" applyAlignment="1" applyProtection="1">
      <alignment horizontal="center" vertical="center" wrapText="1"/>
    </xf>
    <xf numFmtId="0" fontId="21" fillId="5" borderId="3" xfId="5" applyFont="1" applyFill="1" applyBorder="1" applyAlignment="1" applyProtection="1">
      <alignment horizontal="center" vertical="center" wrapText="1"/>
    </xf>
    <xf numFmtId="0" fontId="21" fillId="5" borderId="12" xfId="5" applyFont="1" applyFill="1" applyBorder="1" applyAlignment="1" applyProtection="1">
      <alignment horizontal="center" vertical="center" wrapText="1"/>
    </xf>
    <xf numFmtId="0" fontId="21" fillId="5" borderId="23" xfId="5" applyFont="1" applyFill="1" applyBorder="1" applyAlignment="1" applyProtection="1">
      <alignment horizontal="center" vertical="center" wrapText="1"/>
    </xf>
    <xf numFmtId="0" fontId="55" fillId="27" borderId="35" xfId="5" applyFont="1" applyFill="1" applyBorder="1" applyAlignment="1" applyProtection="1">
      <alignment horizontal="left" vertical="center"/>
    </xf>
    <xf numFmtId="0" fontId="55" fillId="27" borderId="36" xfId="5" applyFont="1" applyFill="1" applyBorder="1" applyAlignment="1" applyProtection="1">
      <alignment horizontal="left" vertical="center"/>
    </xf>
    <xf numFmtId="0" fontId="55" fillId="27" borderId="33" xfId="5" applyFont="1" applyFill="1" applyBorder="1" applyAlignment="1" applyProtection="1">
      <alignment horizontal="left" vertical="center"/>
    </xf>
    <xf numFmtId="44" fontId="55" fillId="27" borderId="37" xfId="5" applyNumberFormat="1" applyFont="1" applyFill="1" applyBorder="1" applyAlignment="1" applyProtection="1">
      <alignment horizontal="left" vertical="center"/>
    </xf>
    <xf numFmtId="44" fontId="55" fillId="27" borderId="36" xfId="5" applyNumberFormat="1" applyFont="1" applyFill="1" applyBorder="1" applyAlignment="1" applyProtection="1">
      <alignment horizontal="left" vertical="center"/>
    </xf>
    <xf numFmtId="44" fontId="55" fillId="27" borderId="38" xfId="5" applyNumberFormat="1" applyFont="1" applyFill="1" applyBorder="1" applyAlignment="1" applyProtection="1">
      <alignment horizontal="left" vertical="center"/>
    </xf>
    <xf numFmtId="0" fontId="20" fillId="0" borderId="36" xfId="5" applyFont="1" applyBorder="1" applyProtection="1">
      <protection locked="0"/>
    </xf>
    <xf numFmtId="0" fontId="20" fillId="0" borderId="38" xfId="5" applyFont="1" applyBorder="1" applyProtection="1">
      <protection locked="0"/>
    </xf>
    <xf numFmtId="0" fontId="20" fillId="2" borderId="79" xfId="5" applyFont="1" applyFill="1" applyBorder="1" applyAlignment="1" applyProtection="1">
      <alignment shrinkToFit="1"/>
      <protection locked="0"/>
    </xf>
    <xf numFmtId="0" fontId="55" fillId="27" borderId="39" xfId="5" applyFont="1" applyFill="1" applyBorder="1" applyAlignment="1" applyProtection="1">
      <alignment horizontal="left" vertical="center"/>
    </xf>
    <xf numFmtId="0" fontId="55" fillId="27" borderId="40" xfId="5" applyFont="1" applyFill="1" applyBorder="1" applyAlignment="1" applyProtection="1">
      <alignment horizontal="left" vertical="center"/>
    </xf>
    <xf numFmtId="0" fontId="55" fillId="27" borderId="41" xfId="5" applyFont="1" applyFill="1" applyBorder="1" applyAlignment="1" applyProtection="1">
      <alignment horizontal="left" vertical="center"/>
    </xf>
    <xf numFmtId="44" fontId="55" fillId="27" borderId="42" xfId="5" applyNumberFormat="1" applyFont="1" applyFill="1" applyBorder="1" applyAlignment="1" applyProtection="1">
      <alignment horizontal="left" vertical="center"/>
    </xf>
    <xf numFmtId="44" fontId="55" fillId="27" borderId="40" xfId="5" applyNumberFormat="1" applyFont="1" applyFill="1" applyBorder="1" applyAlignment="1" applyProtection="1">
      <alignment horizontal="left" vertical="center"/>
    </xf>
    <xf numFmtId="44" fontId="55" fillId="27" borderId="43" xfId="5" applyNumberFormat="1" applyFont="1" applyFill="1" applyBorder="1" applyAlignment="1" applyProtection="1">
      <alignment horizontal="left" vertical="center"/>
    </xf>
    <xf numFmtId="0" fontId="21" fillId="19" borderId="24" xfId="5" applyFont="1" applyFill="1" applyBorder="1" applyAlignment="1" applyProtection="1">
      <alignment horizontal="center" vertical="center"/>
    </xf>
    <xf numFmtId="0" fontId="21" fillId="19" borderId="25" xfId="5" applyFont="1" applyFill="1" applyBorder="1" applyAlignment="1" applyProtection="1">
      <alignment horizontal="center" vertical="center"/>
    </xf>
    <xf numFmtId="0" fontId="21" fillId="19" borderId="2" xfId="5" applyFont="1" applyFill="1" applyBorder="1" applyAlignment="1" applyProtection="1">
      <alignment horizontal="center" vertical="center"/>
    </xf>
    <xf numFmtId="0" fontId="21" fillId="19" borderId="0" xfId="5" applyFont="1" applyFill="1" applyBorder="1" applyAlignment="1" applyProtection="1">
      <alignment horizontal="center" vertical="center"/>
    </xf>
    <xf numFmtId="0" fontId="21" fillId="19" borderId="57" xfId="5" applyFont="1" applyFill="1" applyBorder="1" applyAlignment="1" applyProtection="1">
      <alignment horizontal="center" vertical="center"/>
    </xf>
    <xf numFmtId="0" fontId="21" fillId="8" borderId="58" xfId="5" applyFont="1" applyFill="1" applyBorder="1" applyAlignment="1" applyProtection="1">
      <alignment horizontal="center" vertical="center"/>
    </xf>
    <xf numFmtId="0" fontId="21" fillId="8" borderId="25" xfId="5" applyFont="1" applyFill="1" applyBorder="1" applyAlignment="1" applyProtection="1">
      <alignment horizontal="center" vertical="center"/>
    </xf>
    <xf numFmtId="0" fontId="21" fillId="8" borderId="55" xfId="5" applyFont="1" applyFill="1" applyBorder="1" applyAlignment="1" applyProtection="1">
      <alignment horizontal="center" vertical="center"/>
    </xf>
    <xf numFmtId="0" fontId="21" fillId="8" borderId="0" xfId="5" applyFont="1" applyFill="1" applyBorder="1" applyAlignment="1" applyProtection="1">
      <alignment horizontal="center" vertical="center"/>
    </xf>
    <xf numFmtId="0" fontId="21" fillId="8" borderId="59" xfId="5" applyFont="1" applyFill="1" applyBorder="1" applyAlignment="1" applyProtection="1">
      <alignment horizontal="center" vertical="center"/>
    </xf>
    <xf numFmtId="0" fontId="21" fillId="8" borderId="60" xfId="5" applyFont="1" applyFill="1" applyBorder="1" applyAlignment="1" applyProtection="1">
      <alignment horizontal="center" vertical="center"/>
    </xf>
    <xf numFmtId="0" fontId="58" fillId="19" borderId="61" xfId="5" applyFont="1" applyFill="1" applyBorder="1" applyAlignment="1" applyProtection="1">
      <alignment horizontal="center" vertical="center" wrapText="1"/>
    </xf>
    <xf numFmtId="0" fontId="58" fillId="19" borderId="62" xfId="5" applyFont="1" applyFill="1" applyBorder="1" applyAlignment="1" applyProtection="1">
      <alignment horizontal="center" vertical="center" wrapText="1"/>
    </xf>
    <xf numFmtId="0" fontId="58" fillId="19" borderId="63" xfId="5" applyFont="1" applyFill="1" applyBorder="1" applyAlignment="1" applyProtection="1">
      <alignment horizontal="center" vertical="center" wrapText="1"/>
    </xf>
    <xf numFmtId="0" fontId="21" fillId="5" borderId="44" xfId="5" applyFont="1" applyFill="1" applyBorder="1" applyAlignment="1" applyProtection="1">
      <alignment horizontal="center" vertical="center" wrapText="1"/>
    </xf>
    <xf numFmtId="0" fontId="21" fillId="5" borderId="45" xfId="5" applyFont="1" applyFill="1" applyBorder="1" applyAlignment="1" applyProtection="1">
      <alignment horizontal="center" vertical="center" wrapText="1"/>
    </xf>
    <xf numFmtId="0" fontId="21" fillId="5" borderId="64" xfId="5" applyFont="1" applyFill="1" applyBorder="1" applyAlignment="1" applyProtection="1">
      <alignment horizontal="center" vertical="center" wrapText="1"/>
    </xf>
    <xf numFmtId="0" fontId="21" fillId="5" borderId="36" xfId="5" applyFont="1" applyFill="1" applyBorder="1" applyAlignment="1" applyProtection="1">
      <alignment horizontal="center" vertical="center" wrapText="1"/>
    </xf>
    <xf numFmtId="0" fontId="21" fillId="8" borderId="65" xfId="5" applyFont="1" applyFill="1" applyBorder="1" applyAlignment="1" applyProtection="1">
      <alignment horizontal="center" vertical="center" textRotation="90"/>
    </xf>
    <xf numFmtId="0" fontId="21" fillId="8" borderId="66" xfId="5" applyFont="1" applyFill="1" applyBorder="1" applyAlignment="1" applyProtection="1">
      <alignment horizontal="center" vertical="center" textRotation="90"/>
    </xf>
    <xf numFmtId="0" fontId="21" fillId="8" borderId="67" xfId="5" applyFont="1" applyFill="1" applyBorder="1" applyAlignment="1" applyProtection="1">
      <alignment horizontal="center" vertical="center" textRotation="90"/>
    </xf>
    <xf numFmtId="0" fontId="21" fillId="5" borderId="53" xfId="5" applyFont="1" applyFill="1" applyBorder="1" applyAlignment="1" applyProtection="1">
      <alignment horizontal="center" vertical="center" wrapText="1"/>
    </xf>
    <xf numFmtId="0" fontId="21" fillId="5" borderId="54" xfId="5" applyFont="1" applyFill="1" applyBorder="1" applyAlignment="1" applyProtection="1">
      <alignment horizontal="center" vertical="center" wrapText="1"/>
    </xf>
    <xf numFmtId="0" fontId="21" fillId="5" borderId="55" xfId="5" applyFont="1" applyFill="1" applyBorder="1" applyAlignment="1" applyProtection="1">
      <alignment horizontal="center" vertical="center" wrapText="1"/>
    </xf>
    <xf numFmtId="0" fontId="21" fillId="5" borderId="56" xfId="5" applyFont="1" applyFill="1" applyBorder="1" applyAlignment="1" applyProtection="1">
      <alignment horizontal="center" vertical="center" wrapText="1"/>
    </xf>
    <xf numFmtId="44" fontId="20" fillId="2" borderId="47" xfId="1" applyFont="1" applyFill="1" applyBorder="1" applyAlignment="1" applyProtection="1">
      <alignment horizontal="center"/>
    </xf>
    <xf numFmtId="44" fontId="20" fillId="2" borderId="48" xfId="1" applyFont="1" applyFill="1" applyBorder="1" applyAlignment="1" applyProtection="1">
      <alignment horizontal="center"/>
    </xf>
    <xf numFmtId="44" fontId="20" fillId="2" borderId="49" xfId="1" applyFont="1" applyFill="1" applyBorder="1" applyAlignment="1" applyProtection="1">
      <alignment horizontal="center"/>
    </xf>
    <xf numFmtId="44" fontId="20" fillId="5" borderId="44" xfId="2" applyFont="1" applyFill="1" applyBorder="1" applyAlignment="1" applyProtection="1">
      <alignment horizontal="center"/>
    </xf>
    <xf numFmtId="44" fontId="20" fillId="5" borderId="45" xfId="2" applyFont="1" applyFill="1" applyBorder="1" applyAlignment="1" applyProtection="1">
      <alignment horizontal="center"/>
    </xf>
    <xf numFmtId="44" fontId="20" fillId="5" borderId="46" xfId="2" applyFont="1" applyFill="1" applyBorder="1" applyAlignment="1" applyProtection="1">
      <alignment horizontal="center"/>
    </xf>
    <xf numFmtId="44" fontId="20" fillId="8" borderId="44" xfId="2" applyFont="1" applyFill="1" applyBorder="1" applyAlignment="1" applyProtection="1">
      <alignment horizontal="center"/>
    </xf>
    <xf numFmtId="44" fontId="20" fillId="8" borderId="45" xfId="2" applyFont="1" applyFill="1" applyBorder="1" applyAlignment="1" applyProtection="1">
      <alignment horizontal="center"/>
    </xf>
    <xf numFmtId="44" fontId="20" fillId="8" borderId="68" xfId="2" applyFont="1" applyFill="1" applyBorder="1" applyAlignment="1" applyProtection="1">
      <alignment horizontal="center"/>
    </xf>
    <xf numFmtId="0" fontId="21" fillId="8" borderId="53" xfId="5" applyFont="1" applyFill="1" applyBorder="1" applyAlignment="1" applyProtection="1">
      <alignment horizontal="center" vertical="center" wrapText="1"/>
    </xf>
    <xf numFmtId="0" fontId="21" fillId="8" borderId="54" xfId="5" applyFont="1" applyFill="1" applyBorder="1" applyAlignment="1" applyProtection="1">
      <alignment horizontal="center" vertical="center" wrapText="1"/>
    </xf>
    <xf numFmtId="0" fontId="21" fillId="8" borderId="55" xfId="5" applyFont="1" applyFill="1" applyBorder="1" applyAlignment="1" applyProtection="1">
      <alignment horizontal="center" vertical="center" wrapText="1"/>
    </xf>
    <xf numFmtId="0" fontId="21" fillId="8" borderId="56" xfId="5" applyFont="1" applyFill="1" applyBorder="1" applyAlignment="1" applyProtection="1">
      <alignment horizontal="center" vertical="center" wrapText="1"/>
    </xf>
    <xf numFmtId="0" fontId="21" fillId="8" borderId="69" xfId="5" applyFont="1" applyFill="1" applyBorder="1" applyAlignment="1" applyProtection="1">
      <alignment horizontal="center" vertical="center" wrapText="1"/>
    </xf>
    <xf numFmtId="0" fontId="21" fillId="8" borderId="70" xfId="5" applyFont="1" applyFill="1" applyBorder="1" applyAlignment="1" applyProtection="1">
      <alignment horizontal="center" vertical="center" wrapText="1"/>
    </xf>
    <xf numFmtId="0" fontId="54" fillId="19" borderId="55" xfId="0" applyFont="1" applyFill="1" applyBorder="1" applyAlignment="1">
      <alignment horizontal="center" vertical="center"/>
    </xf>
    <xf numFmtId="0" fontId="54" fillId="19" borderId="0" xfId="0" applyFont="1" applyFill="1" applyBorder="1" applyAlignment="1">
      <alignment horizontal="center" vertical="center"/>
    </xf>
    <xf numFmtId="0" fontId="54" fillId="19" borderId="56" xfId="0" applyFont="1" applyFill="1" applyBorder="1" applyAlignment="1">
      <alignment horizontal="center" vertical="center"/>
    </xf>
    <xf numFmtId="0" fontId="36" fillId="22" borderId="80" xfId="0" applyFont="1" applyFill="1" applyBorder="1" applyAlignment="1">
      <alignment horizontal="center" vertical="center" wrapText="1"/>
    </xf>
    <xf numFmtId="0" fontId="36" fillId="22" borderId="81" xfId="0" applyFont="1" applyFill="1" applyBorder="1" applyAlignment="1">
      <alignment horizontal="center" vertical="center" wrapText="1"/>
    </xf>
    <xf numFmtId="0" fontId="36" fillId="22" borderId="82" xfId="0" applyFont="1" applyFill="1" applyBorder="1" applyAlignment="1">
      <alignment horizontal="center" vertical="center" wrapText="1"/>
    </xf>
    <xf numFmtId="0" fontId="20" fillId="23" borderId="80" xfId="0" applyFont="1" applyFill="1" applyBorder="1" applyAlignment="1">
      <alignment horizontal="center" vertical="center" wrapText="1"/>
    </xf>
    <xf numFmtId="0" fontId="20" fillId="23" borderId="82" xfId="0" applyFont="1" applyFill="1" applyBorder="1" applyAlignment="1">
      <alignment horizontal="center" vertical="center" wrapText="1"/>
    </xf>
    <xf numFmtId="0" fontId="21" fillId="23" borderId="80" xfId="0" applyFont="1" applyFill="1" applyBorder="1" applyAlignment="1">
      <alignment horizontal="center" vertical="center" wrapText="1"/>
    </xf>
    <xf numFmtId="0" fontId="21" fillId="23" borderId="82" xfId="0" applyFont="1" applyFill="1" applyBorder="1" applyAlignment="1">
      <alignment horizontal="center" vertical="center" wrapText="1"/>
    </xf>
    <xf numFmtId="0" fontId="41" fillId="22" borderId="44" xfId="0" applyFont="1" applyFill="1" applyBorder="1" applyAlignment="1">
      <alignment horizontal="center" vertical="center" wrapText="1"/>
    </xf>
    <xf numFmtId="0" fontId="41" fillId="22" borderId="45" xfId="0" applyFont="1" applyFill="1" applyBorder="1" applyAlignment="1">
      <alignment horizontal="center" vertical="center" wrapText="1"/>
    </xf>
    <xf numFmtId="0" fontId="41" fillId="22" borderId="46" xfId="0" applyFont="1" applyFill="1" applyBorder="1" applyAlignment="1">
      <alignment horizontal="center" vertical="center" wrapText="1"/>
    </xf>
    <xf numFmtId="0" fontId="20" fillId="7" borderId="55" xfId="0" applyFont="1" applyFill="1" applyBorder="1" applyAlignment="1" applyProtection="1">
      <alignment horizontal="center" vertical="center" wrapText="1" shrinkToFit="1"/>
    </xf>
    <xf numFmtId="0" fontId="20" fillId="7" borderId="0" xfId="0" applyFont="1" applyFill="1" applyBorder="1" applyAlignment="1" applyProtection="1">
      <alignment horizontal="center" vertical="center" wrapText="1" shrinkToFit="1"/>
    </xf>
    <xf numFmtId="0" fontId="20" fillId="7" borderId="56" xfId="0" applyFont="1" applyFill="1" applyBorder="1" applyAlignment="1" applyProtection="1">
      <alignment horizontal="center" vertical="center" wrapText="1" shrinkToFit="1"/>
    </xf>
    <xf numFmtId="0" fontId="20" fillId="20" borderId="0" xfId="0" applyFont="1" applyFill="1" applyBorder="1" applyAlignment="1">
      <alignment horizontal="left" vertical="center"/>
    </xf>
    <xf numFmtId="0" fontId="20" fillId="20" borderId="56" xfId="0" applyFont="1" applyFill="1" applyBorder="1" applyAlignment="1">
      <alignment horizontal="left" vertical="center"/>
    </xf>
    <xf numFmtId="0" fontId="43" fillId="4" borderId="53" xfId="0" applyFont="1" applyFill="1" applyBorder="1" applyAlignment="1" applyProtection="1">
      <alignment horizontal="center" vertical="center" wrapText="1" shrinkToFit="1"/>
    </xf>
    <xf numFmtId="0" fontId="43" fillId="4" borderId="72" xfId="0" applyFont="1" applyFill="1" applyBorder="1" applyAlignment="1" applyProtection="1">
      <alignment horizontal="center" vertical="center" wrapText="1" shrinkToFit="1"/>
    </xf>
    <xf numFmtId="0" fontId="43" fillId="4" borderId="54" xfId="0" applyFont="1" applyFill="1" applyBorder="1" applyAlignment="1" applyProtection="1">
      <alignment horizontal="center" vertical="center" wrapText="1" shrinkToFit="1"/>
    </xf>
    <xf numFmtId="0" fontId="20" fillId="20" borderId="0" xfId="0" applyFont="1" applyFill="1" applyBorder="1" applyAlignment="1">
      <alignment horizontal="center"/>
    </xf>
    <xf numFmtId="0" fontId="20" fillId="20" borderId="60" xfId="0" applyFont="1" applyFill="1" applyBorder="1" applyAlignment="1">
      <alignment horizontal="center"/>
    </xf>
    <xf numFmtId="0" fontId="20" fillId="0" borderId="53" xfId="0" applyFont="1" applyFill="1" applyBorder="1" applyAlignment="1" applyProtection="1">
      <alignment horizontal="center" vertical="center" wrapText="1" shrinkToFit="1"/>
    </xf>
    <xf numFmtId="0" fontId="20" fillId="0" borderId="72" xfId="0" applyFont="1" applyFill="1" applyBorder="1" applyAlignment="1" applyProtection="1">
      <alignment horizontal="center" vertical="center" wrapText="1" shrinkToFit="1"/>
    </xf>
    <xf numFmtId="0" fontId="20" fillId="0" borderId="54" xfId="0" applyFont="1" applyFill="1" applyBorder="1" applyAlignment="1" applyProtection="1">
      <alignment horizontal="center" vertical="center" wrapText="1" shrinkToFit="1"/>
    </xf>
    <xf numFmtId="0" fontId="20" fillId="20" borderId="56" xfId="0" applyFont="1" applyFill="1" applyBorder="1" applyAlignment="1">
      <alignment horizontal="center"/>
    </xf>
    <xf numFmtId="0" fontId="60" fillId="13" borderId="80" xfId="0" applyNumberFormat="1" applyFont="1" applyFill="1" applyBorder="1" applyAlignment="1" applyProtection="1">
      <alignment horizontal="center"/>
    </xf>
    <xf numFmtId="0" fontId="60" fillId="13" borderId="81" xfId="0" applyNumberFormat="1" applyFont="1" applyFill="1" applyBorder="1" applyAlignment="1" applyProtection="1">
      <alignment horizontal="center"/>
    </xf>
    <xf numFmtId="0" fontId="60" fillId="13" borderId="82" xfId="0" applyNumberFormat="1" applyFont="1" applyFill="1" applyBorder="1" applyAlignment="1" applyProtection="1">
      <alignment horizontal="center"/>
    </xf>
    <xf numFmtId="0" fontId="20" fillId="20" borderId="0" xfId="0" applyFont="1" applyFill="1" applyAlignment="1" applyProtection="1">
      <alignment horizontal="center"/>
    </xf>
    <xf numFmtId="0" fontId="39" fillId="4" borderId="8" xfId="0" applyFont="1" applyFill="1" applyBorder="1" applyAlignment="1" applyProtection="1">
      <alignment horizontal="center" vertical="center" wrapText="1" shrinkToFit="1"/>
    </xf>
    <xf numFmtId="0" fontId="39" fillId="4" borderId="89" xfId="0" applyFont="1" applyFill="1" applyBorder="1" applyAlignment="1" applyProtection="1">
      <alignment horizontal="center" vertical="center" wrapText="1" shrinkToFit="1"/>
    </xf>
    <xf numFmtId="0" fontId="39" fillId="4" borderId="13" xfId="0" applyFont="1" applyFill="1" applyBorder="1" applyAlignment="1" applyProtection="1">
      <alignment horizontal="center" vertical="center" wrapText="1" shrinkToFit="1"/>
    </xf>
    <xf numFmtId="0" fontId="39" fillId="4" borderId="90" xfId="0" applyFont="1" applyFill="1" applyBorder="1" applyAlignment="1" applyProtection="1">
      <alignment horizontal="center" vertical="center" wrapText="1" shrinkToFit="1"/>
    </xf>
    <xf numFmtId="0" fontId="20" fillId="7" borderId="8" xfId="0" applyFont="1" applyFill="1" applyBorder="1" applyAlignment="1" applyProtection="1">
      <alignment horizontal="center" vertical="center" wrapText="1" shrinkToFit="1"/>
    </xf>
    <xf numFmtId="0" fontId="20" fillId="7" borderId="89" xfId="0" applyFont="1" applyFill="1" applyBorder="1" applyAlignment="1" applyProtection="1">
      <alignment horizontal="center" vertical="center" wrapText="1" shrinkToFit="1"/>
    </xf>
    <xf numFmtId="0" fontId="20" fillId="7" borderId="13" xfId="0" applyFont="1" applyFill="1" applyBorder="1" applyAlignment="1" applyProtection="1">
      <alignment horizontal="center" vertical="center" wrapText="1" shrinkToFit="1"/>
    </xf>
    <xf numFmtId="0" fontId="20" fillId="7" borderId="90" xfId="0" applyFont="1" applyFill="1" applyBorder="1" applyAlignment="1" applyProtection="1">
      <alignment horizontal="center" vertical="center" wrapText="1" shrinkToFit="1"/>
    </xf>
    <xf numFmtId="0" fontId="20" fillId="2" borderId="0" xfId="0" applyFont="1" applyFill="1" applyBorder="1" applyAlignment="1" applyProtection="1">
      <alignment horizontal="left" shrinkToFit="1"/>
    </xf>
    <xf numFmtId="0" fontId="20" fillId="2" borderId="0" xfId="0" applyFont="1" applyFill="1" applyBorder="1" applyAlignment="1" applyProtection="1">
      <alignment wrapText="1" shrinkToFit="1"/>
    </xf>
    <xf numFmtId="0" fontId="20" fillId="2" borderId="13" xfId="0" applyFont="1" applyFill="1" applyBorder="1" applyAlignment="1" applyProtection="1">
      <alignment horizontal="left" shrinkToFit="1"/>
    </xf>
    <xf numFmtId="0" fontId="20" fillId="2" borderId="14" xfId="0" applyFont="1" applyFill="1" applyBorder="1" applyAlignment="1" applyProtection="1">
      <alignment horizontal="left" shrinkToFit="1"/>
    </xf>
    <xf numFmtId="0" fontId="20" fillId="2" borderId="0" xfId="0" applyFont="1" applyFill="1" applyBorder="1" applyAlignment="1" applyProtection="1">
      <alignment horizontal="left" wrapText="1" shrinkToFit="1"/>
    </xf>
    <xf numFmtId="0" fontId="20" fillId="2" borderId="11" xfId="0" applyFont="1" applyFill="1" applyBorder="1" applyAlignment="1" applyProtection="1">
      <alignment horizontal="left" wrapText="1" shrinkToFit="1"/>
    </xf>
    <xf numFmtId="0" fontId="20" fillId="2" borderId="0" xfId="0" applyFont="1" applyFill="1" applyBorder="1" applyAlignment="1" applyProtection="1">
      <alignment horizontal="left" wrapText="1"/>
      <protection locked="0"/>
    </xf>
    <xf numFmtId="0" fontId="20" fillId="2" borderId="11" xfId="0" applyFont="1" applyFill="1" applyBorder="1" applyAlignment="1" applyProtection="1">
      <alignment horizontal="left" wrapText="1"/>
      <protection locked="0"/>
    </xf>
    <xf numFmtId="0" fontId="39" fillId="4" borderId="7" xfId="0" applyFont="1" applyFill="1" applyBorder="1" applyAlignment="1" applyProtection="1">
      <alignment horizontal="center" vertical="center" wrapText="1" shrinkToFit="1"/>
    </xf>
    <xf numFmtId="0" fontId="39" fillId="4" borderId="9" xfId="0" applyFont="1" applyFill="1" applyBorder="1" applyAlignment="1" applyProtection="1">
      <alignment horizontal="center" vertical="center" wrapText="1" shrinkToFit="1"/>
    </xf>
    <xf numFmtId="0" fontId="20" fillId="7" borderId="37" xfId="0" applyFont="1" applyFill="1" applyBorder="1" applyAlignment="1" applyProtection="1">
      <alignment horizontal="center" vertical="center" wrapText="1" shrinkToFit="1"/>
    </xf>
    <xf numFmtId="0" fontId="20" fillId="7" borderId="36" xfId="0" applyFont="1" applyFill="1" applyBorder="1" applyAlignment="1" applyProtection="1">
      <alignment horizontal="center" vertical="center" wrapText="1" shrinkToFit="1"/>
    </xf>
    <xf numFmtId="0" fontId="20" fillId="7" borderId="33" xfId="0" applyFont="1" applyFill="1" applyBorder="1" applyAlignment="1" applyProtection="1">
      <alignment horizontal="center" vertical="center" wrapText="1" shrinkToFit="1"/>
    </xf>
    <xf numFmtId="0" fontId="20" fillId="2" borderId="11" xfId="0" applyFont="1" applyFill="1" applyBorder="1" applyAlignment="1" applyProtection="1">
      <alignment wrapText="1" shrinkToFit="1"/>
    </xf>
    <xf numFmtId="0" fontId="20" fillId="0" borderId="0" xfId="0" applyFont="1" applyBorder="1" applyAlignment="1" applyProtection="1">
      <alignment wrapText="1" shrinkToFit="1"/>
    </xf>
    <xf numFmtId="0" fontId="20" fillId="0" borderId="11" xfId="0" applyFont="1" applyBorder="1" applyAlignment="1" applyProtection="1">
      <alignment wrapText="1" shrinkToFit="1"/>
    </xf>
    <xf numFmtId="0" fontId="20" fillId="2" borderId="0" xfId="0" applyFont="1" applyFill="1" applyBorder="1" applyAlignment="1" applyProtection="1">
      <alignment wrapText="1"/>
    </xf>
    <xf numFmtId="0" fontId="20" fillId="2" borderId="11" xfId="0" applyFont="1" applyFill="1" applyBorder="1" applyAlignment="1" applyProtection="1">
      <alignment wrapText="1"/>
    </xf>
    <xf numFmtId="0" fontId="44" fillId="2" borderId="0" xfId="0" applyFont="1" applyFill="1" applyBorder="1" applyAlignment="1" applyProtection="1">
      <alignment wrapText="1" shrinkToFit="1"/>
    </xf>
    <xf numFmtId="0" fontId="44" fillId="2" borderId="11" xfId="0" applyFont="1" applyFill="1" applyBorder="1" applyAlignment="1" applyProtection="1">
      <alignment wrapText="1" shrinkToFit="1"/>
    </xf>
    <xf numFmtId="0" fontId="20" fillId="2" borderId="0" xfId="0" applyFont="1" applyFill="1" applyBorder="1" applyAlignment="1" applyProtection="1">
      <alignment vertical="top" wrapText="1" shrinkToFit="1"/>
    </xf>
    <xf numFmtId="0" fontId="20" fillId="2" borderId="11" xfId="0" applyFont="1" applyFill="1" applyBorder="1" applyAlignment="1" applyProtection="1">
      <alignment vertical="top" wrapText="1" shrinkToFit="1"/>
    </xf>
    <xf numFmtId="0" fontId="21" fillId="8" borderId="1" xfId="0" applyFont="1" applyFill="1" applyBorder="1" applyAlignment="1">
      <alignment horizontal="center" vertical="center" textRotation="90" wrapText="1" shrinkToFit="1"/>
    </xf>
    <xf numFmtId="0" fontId="21" fillId="5" borderId="7" xfId="0" applyFont="1" applyFill="1" applyBorder="1" applyAlignment="1">
      <alignment horizontal="center" vertical="center" wrapText="1" shrinkToFit="1"/>
    </xf>
    <xf numFmtId="0" fontId="21" fillId="5" borderId="9" xfId="0" applyFont="1" applyFill="1" applyBorder="1" applyAlignment="1">
      <alignment horizontal="center" vertical="center" wrapText="1" shrinkToFit="1"/>
    </xf>
    <xf numFmtId="0" fontId="21" fillId="5" borderId="10" xfId="0" applyFont="1" applyFill="1" applyBorder="1" applyAlignment="1">
      <alignment horizontal="center" vertical="center" wrapText="1" shrinkToFit="1"/>
    </xf>
    <xf numFmtId="0" fontId="21" fillId="5" borderId="11" xfId="0" applyFont="1" applyFill="1" applyBorder="1" applyAlignment="1">
      <alignment horizontal="center" vertical="center" wrapText="1" shrinkToFit="1"/>
    </xf>
    <xf numFmtId="0" fontId="21" fillId="5" borderId="12" xfId="0" applyFont="1" applyFill="1" applyBorder="1" applyAlignment="1">
      <alignment horizontal="center" vertical="center" wrapText="1" shrinkToFit="1"/>
    </xf>
    <xf numFmtId="0" fontId="21" fillId="5" borderId="14" xfId="0" applyFont="1" applyFill="1" applyBorder="1" applyAlignment="1">
      <alignment horizontal="center" vertical="center" wrapText="1" shrinkToFit="1"/>
    </xf>
    <xf numFmtId="44" fontId="20" fillId="0" borderId="1" xfId="1" applyFont="1" applyFill="1" applyBorder="1" applyAlignment="1">
      <alignment vertical="center" wrapText="1" shrinkToFit="1"/>
    </xf>
    <xf numFmtId="44" fontId="20" fillId="0" borderId="1" xfId="1" applyFont="1" applyFill="1" applyBorder="1" applyAlignment="1">
      <alignment horizontal="left" vertical="center" wrapText="1" shrinkToFit="1"/>
    </xf>
    <xf numFmtId="44" fontId="20" fillId="0" borderId="18" xfId="1" applyFont="1" applyFill="1" applyBorder="1" applyAlignment="1">
      <alignment horizontal="left" vertical="center" wrapText="1" shrinkToFit="1"/>
    </xf>
    <xf numFmtId="44" fontId="20" fillId="0" borderId="16" xfId="1" applyFont="1" applyFill="1" applyBorder="1" applyAlignment="1">
      <alignment horizontal="left" vertical="center" wrapText="1" shrinkToFit="1"/>
    </xf>
    <xf numFmtId="44" fontId="20" fillId="0" borderId="30" xfId="1" applyFont="1" applyFill="1" applyBorder="1" applyAlignment="1">
      <alignment horizontal="left" vertical="center" wrapText="1" shrinkToFit="1"/>
    </xf>
    <xf numFmtId="44" fontId="20" fillId="0" borderId="18" xfId="1" applyFont="1" applyFill="1" applyBorder="1" applyAlignment="1">
      <alignment vertical="center" wrapText="1" shrinkToFit="1"/>
    </xf>
    <xf numFmtId="44" fontId="20" fillId="0" borderId="16" xfId="1" applyFont="1" applyFill="1" applyBorder="1" applyAlignment="1">
      <alignment vertical="center" wrapText="1" shrinkToFit="1"/>
    </xf>
    <xf numFmtId="44" fontId="20" fillId="0" borderId="30" xfId="1" applyFont="1" applyFill="1" applyBorder="1" applyAlignment="1">
      <alignment vertical="center" wrapText="1" shrinkToFit="1"/>
    </xf>
    <xf numFmtId="0" fontId="39" fillId="4" borderId="1" xfId="0" applyFont="1" applyFill="1" applyBorder="1" applyAlignment="1">
      <alignment horizontal="center" vertical="center" wrapText="1" shrinkToFit="1"/>
    </xf>
    <xf numFmtId="0" fontId="52" fillId="5" borderId="1" xfId="0" applyFont="1" applyFill="1" applyBorder="1" applyAlignment="1">
      <alignment horizontal="center" vertical="center" wrapText="1" shrinkToFit="1"/>
    </xf>
    <xf numFmtId="0" fontId="21" fillId="8" borderId="1" xfId="0" applyFont="1" applyFill="1" applyBorder="1" applyAlignment="1">
      <alignment horizontal="center" vertical="center" wrapText="1" shrinkToFit="1"/>
    </xf>
    <xf numFmtId="0" fontId="21" fillId="5" borderId="18" xfId="0" applyFont="1" applyFill="1" applyBorder="1" applyAlignment="1">
      <alignment horizontal="center" vertical="center" wrapText="1" shrinkToFit="1"/>
    </xf>
    <xf numFmtId="0" fontId="21" fillId="5" borderId="16" xfId="0" applyFont="1" applyFill="1" applyBorder="1" applyAlignment="1">
      <alignment horizontal="center" vertical="center" wrapText="1" shrinkToFit="1"/>
    </xf>
    <xf numFmtId="0" fontId="21" fillId="5" borderId="30" xfId="0" applyFont="1" applyFill="1" applyBorder="1" applyAlignment="1">
      <alignment horizontal="center" vertical="center" wrapText="1" shrinkToFit="1"/>
    </xf>
    <xf numFmtId="0" fontId="21" fillId="5" borderId="1" xfId="0" applyFont="1" applyFill="1" applyBorder="1" applyAlignment="1">
      <alignment horizontal="center" vertical="center" wrapText="1" shrinkToFit="1"/>
    </xf>
    <xf numFmtId="0" fontId="21" fillId="8" borderId="7" xfId="0" applyFont="1" applyFill="1" applyBorder="1" applyAlignment="1">
      <alignment horizontal="center" vertical="center" wrapText="1" shrinkToFit="1"/>
    </xf>
    <xf numFmtId="0" fontId="21" fillId="8" borderId="8" xfId="0" applyFont="1" applyFill="1" applyBorder="1" applyAlignment="1">
      <alignment horizontal="center" vertical="center" wrapText="1" shrinkToFit="1"/>
    </xf>
    <xf numFmtId="0" fontId="21" fillId="8" borderId="9" xfId="0" applyFont="1" applyFill="1" applyBorder="1" applyAlignment="1">
      <alignment horizontal="center" vertical="center" wrapText="1" shrinkToFit="1"/>
    </xf>
    <xf numFmtId="0" fontId="21" fillId="8" borderId="10" xfId="0" applyFont="1" applyFill="1" applyBorder="1" applyAlignment="1">
      <alignment horizontal="center" vertical="center" wrapText="1" shrinkToFit="1"/>
    </xf>
    <xf numFmtId="0" fontId="21" fillId="8" borderId="0" xfId="0" applyFont="1" applyFill="1" applyBorder="1" applyAlignment="1">
      <alignment horizontal="center" vertical="center" wrapText="1" shrinkToFit="1"/>
    </xf>
    <xf numFmtId="0" fontId="21" fillId="8" borderId="11" xfId="0" applyFont="1" applyFill="1" applyBorder="1" applyAlignment="1">
      <alignment horizontal="center" vertical="center" wrapText="1" shrinkToFit="1"/>
    </xf>
    <xf numFmtId="0" fontId="21" fillId="8" borderId="12" xfId="0" applyFont="1" applyFill="1" applyBorder="1" applyAlignment="1">
      <alignment horizontal="center" vertical="center" wrapText="1" shrinkToFit="1"/>
    </xf>
    <xf numFmtId="0" fontId="21" fillId="8" borderId="13" xfId="0" applyFont="1" applyFill="1" applyBorder="1" applyAlignment="1">
      <alignment horizontal="center" vertical="center" wrapText="1" shrinkToFit="1"/>
    </xf>
    <xf numFmtId="0" fontId="21" fillId="8" borderId="14" xfId="0" applyFont="1" applyFill="1" applyBorder="1" applyAlignment="1">
      <alignment horizontal="center" vertical="center" wrapText="1" shrinkToFit="1"/>
    </xf>
  </cellXfs>
  <cellStyles count="33">
    <cellStyle name="Comma 2" xfId="11"/>
    <cellStyle name="Comma 3" xfId="10"/>
    <cellStyle name="Currency" xfId="1" builtinId="4"/>
    <cellStyle name="Currency 2" xfId="2"/>
    <cellStyle name="Currency 2 2" xfId="14"/>
    <cellStyle name="Currency 2 3" xfId="13"/>
    <cellStyle name="Currency 3" xfId="12"/>
    <cellStyle name="Currency 4" xfId="27"/>
    <cellStyle name="Hyperlink" xfId="3" builtinId="8"/>
    <cellStyle name="Hyperlink 2" xfId="7"/>
    <cellStyle name="Hyperlink 2 2" xfId="16"/>
    <cellStyle name="Hyperlink 2 3" xfId="15"/>
    <cellStyle name="Hyperlink 3" xfId="24"/>
    <cellStyle name="Hyperlink 4" xfId="32"/>
    <cellStyle name="Normal" xfId="0" builtinId="0"/>
    <cellStyle name="Normal 2" xfId="4"/>
    <cellStyle name="Normal 2 2" xfId="17"/>
    <cellStyle name="Normal 2 3" xfId="18"/>
    <cellStyle name="Normal 2 3 2" xfId="28"/>
    <cellStyle name="Normal 3" xfId="5"/>
    <cellStyle name="Normal 3 2" xfId="8"/>
    <cellStyle name="Normal 3 2 2" xfId="19"/>
    <cellStyle name="Normal 3 2 3" xfId="31"/>
    <cellStyle name="Normal 4" xfId="9"/>
    <cellStyle name="Normal 4 2" xfId="26"/>
    <cellStyle name="Normal 5" xfId="25"/>
    <cellStyle name="Normal 5 2" xfId="30"/>
    <cellStyle name="Percent" xfId="6" builtinId="5"/>
    <cellStyle name="Percent 2" xfId="21"/>
    <cellStyle name="Percent 2 2" xfId="22"/>
    <cellStyle name="Percent 3" xfId="20"/>
    <cellStyle name="Percent 4" xfId="23"/>
    <cellStyle name="Percent 4 2" xfId="29"/>
  </cellStyles>
  <dxfs count="13">
    <dxf>
      <font>
        <b/>
        <i val="0"/>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s>
  <tableStyles count="0" defaultTableStyle="TableStyleMedium9" defaultPivotStyle="PivotStyleMedium4"/>
  <colors>
    <mruColors>
      <color rgb="FFFFFF99"/>
      <color rgb="FFFD39FF"/>
      <color rgb="FF66FF66"/>
      <color rgb="FF66FF33"/>
      <color rgb="FFFF9900"/>
      <color rgb="FFD000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6" Type="http://schemas.openxmlformats.org/officeDocument/2006/relationships/sharedStrings" Target="sharedStrings.xml"/><Relationship Id="rId47" Type="http://schemas.openxmlformats.org/officeDocument/2006/relationships/calcChain" Target="calcChain.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externalLink" Target="externalLinks/externalLink1.xml"/><Relationship Id="rId24" Type="http://schemas.openxmlformats.org/officeDocument/2006/relationships/externalLink" Target="externalLinks/externalLink2.xml"/><Relationship Id="rId25" Type="http://schemas.openxmlformats.org/officeDocument/2006/relationships/externalLink" Target="externalLinks/externalLink3.xml"/><Relationship Id="rId26" Type="http://schemas.openxmlformats.org/officeDocument/2006/relationships/externalLink" Target="externalLinks/externalLink4.xml"/><Relationship Id="rId27" Type="http://schemas.openxmlformats.org/officeDocument/2006/relationships/externalLink" Target="externalLinks/externalLink5.xml"/><Relationship Id="rId28" Type="http://schemas.openxmlformats.org/officeDocument/2006/relationships/externalLink" Target="externalLinks/externalLink6.xml"/><Relationship Id="rId29" Type="http://schemas.openxmlformats.org/officeDocument/2006/relationships/externalLink" Target="externalLinks/externalLink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8.xml"/><Relationship Id="rId31" Type="http://schemas.openxmlformats.org/officeDocument/2006/relationships/externalLink" Target="externalLinks/externalLink9.xml"/><Relationship Id="rId32" Type="http://schemas.openxmlformats.org/officeDocument/2006/relationships/externalLink" Target="externalLinks/externalLink10.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11.xml"/><Relationship Id="rId34" Type="http://schemas.openxmlformats.org/officeDocument/2006/relationships/externalLink" Target="externalLinks/externalLink12.xml"/><Relationship Id="rId35" Type="http://schemas.openxmlformats.org/officeDocument/2006/relationships/externalLink" Target="externalLinks/externalLink13.xml"/><Relationship Id="rId36" Type="http://schemas.openxmlformats.org/officeDocument/2006/relationships/externalLink" Target="externalLinks/externalLink14.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externalLink" Target="externalLinks/externalLink15.xml"/><Relationship Id="rId38" Type="http://schemas.openxmlformats.org/officeDocument/2006/relationships/externalLink" Target="externalLinks/externalLink16.xml"/><Relationship Id="rId39" Type="http://schemas.openxmlformats.org/officeDocument/2006/relationships/externalLink" Target="externalLinks/externalLink17.xml"/><Relationship Id="rId40" Type="http://schemas.openxmlformats.org/officeDocument/2006/relationships/externalLink" Target="externalLinks/externalLink18.xml"/><Relationship Id="rId41" Type="http://schemas.openxmlformats.org/officeDocument/2006/relationships/externalLink" Target="externalLinks/externalLink19.xml"/><Relationship Id="rId42" Type="http://schemas.openxmlformats.org/officeDocument/2006/relationships/externalLink" Target="externalLinks/externalLink20.xml"/><Relationship Id="rId43" Type="http://schemas.openxmlformats.org/officeDocument/2006/relationships/externalLink" Target="externalLinks/externalLink21.xml"/><Relationship Id="rId44" Type="http://schemas.openxmlformats.org/officeDocument/2006/relationships/theme" Target="theme/theme1.xml"/><Relationship Id="rId4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cid:image003.png@01CDF574.C5988150" TargetMode="External"/></Relationships>
</file>

<file path=xl/drawings/drawing1.xml><?xml version="1.0" encoding="utf-8"?>
<xdr:wsDr xmlns:xdr="http://schemas.openxmlformats.org/drawingml/2006/spreadsheetDrawing" xmlns:a="http://schemas.openxmlformats.org/drawingml/2006/main">
  <xdr:twoCellAnchor>
    <xdr:from>
      <xdr:col>7</xdr:col>
      <xdr:colOff>47625</xdr:colOff>
      <xdr:row>19</xdr:row>
      <xdr:rowOff>47625</xdr:rowOff>
    </xdr:from>
    <xdr:to>
      <xdr:col>9</xdr:col>
      <xdr:colOff>723900</xdr:colOff>
      <xdr:row>23</xdr:row>
      <xdr:rowOff>211665</xdr:rowOff>
    </xdr:to>
    <xdr:sp macro="" textlink="">
      <xdr:nvSpPr>
        <xdr:cNvPr id="5" name="AutoShape 23"/>
        <xdr:cNvSpPr>
          <a:spLocks noChangeArrowheads="1"/>
        </xdr:cNvSpPr>
      </xdr:nvSpPr>
      <xdr:spPr bwMode="auto">
        <a:xfrm>
          <a:off x="7574492" y="4568825"/>
          <a:ext cx="2826808" cy="1417107"/>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381000</xdr:colOff>
      <xdr:row>19</xdr:row>
      <xdr:rowOff>66675</xdr:rowOff>
    </xdr:from>
    <xdr:to>
      <xdr:col>7</xdr:col>
      <xdr:colOff>47625</xdr:colOff>
      <xdr:row>20</xdr:row>
      <xdr:rowOff>95250</xdr:rowOff>
    </xdr:to>
    <xdr:sp macro="" textlink="">
      <xdr:nvSpPr>
        <xdr:cNvPr id="7" name="Line 25"/>
        <xdr:cNvSpPr>
          <a:spLocks noChangeShapeType="1"/>
        </xdr:cNvSpPr>
      </xdr:nvSpPr>
      <xdr:spPr bwMode="auto">
        <a:xfrm flipH="1" flipV="1">
          <a:off x="6838950" y="7820025"/>
          <a:ext cx="742950" cy="342900"/>
        </a:xfrm>
        <a:prstGeom prst="line">
          <a:avLst/>
        </a:prstGeom>
        <a:noFill/>
        <a:ln w="9525">
          <a:solidFill>
            <a:srgbClr val="000000"/>
          </a:solidFill>
          <a:round/>
          <a:headEnd/>
          <a:tailEnd type="triangle" w="med" len="med"/>
        </a:ln>
      </xdr:spPr>
    </xdr:sp>
    <xdr:clientData/>
  </xdr:twoCellAnchor>
  <xdr:twoCellAnchor>
    <xdr:from>
      <xdr:col>6</xdr:col>
      <xdr:colOff>270933</xdr:colOff>
      <xdr:row>21</xdr:row>
      <xdr:rowOff>238125</xdr:rowOff>
    </xdr:from>
    <xdr:to>
      <xdr:col>7</xdr:col>
      <xdr:colOff>38100</xdr:colOff>
      <xdr:row>24</xdr:row>
      <xdr:rowOff>110067</xdr:rowOff>
    </xdr:to>
    <xdr:sp macro="" textlink="">
      <xdr:nvSpPr>
        <xdr:cNvPr id="8" name="Line 26"/>
        <xdr:cNvSpPr>
          <a:spLocks noChangeShapeType="1"/>
        </xdr:cNvSpPr>
      </xdr:nvSpPr>
      <xdr:spPr bwMode="auto">
        <a:xfrm flipH="1">
          <a:off x="6722533" y="5462058"/>
          <a:ext cx="842434" cy="811742"/>
        </a:xfrm>
        <a:prstGeom prst="line">
          <a:avLst/>
        </a:prstGeom>
        <a:noFill/>
        <a:ln w="9525">
          <a:solidFill>
            <a:srgbClr val="000000"/>
          </a:solidFill>
          <a:round/>
          <a:headEnd/>
          <a:tailEnd type="triangle" w="med" len="med"/>
        </a:ln>
      </xdr:spPr>
    </xdr:sp>
    <xdr:clientData/>
  </xdr:twoCellAnchor>
  <xdr:twoCellAnchor editAs="oneCell">
    <xdr:from>
      <xdr:col>0</xdr:col>
      <xdr:colOff>323850</xdr:colOff>
      <xdr:row>0</xdr:row>
      <xdr:rowOff>0</xdr:rowOff>
    </xdr:from>
    <xdr:to>
      <xdr:col>1</xdr:col>
      <xdr:colOff>352425</xdr:colOff>
      <xdr:row>4</xdr:row>
      <xdr:rowOff>88900</xdr:rowOff>
    </xdr:to>
    <xdr:pic>
      <xdr:nvPicPr>
        <xdr:cNvPr id="12" name="Picture 11" descr="Description: Description: C:\Users\iris.bond-gill\AppData\Local\Microsoft\Windows\Temporary Internet Files\Content.Outlook\229QC00Q\RED OSSE LOGO FLAT (2).pn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3850" y="0"/>
          <a:ext cx="1104900" cy="1152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25400</xdr:colOff>
      <xdr:row>8</xdr:row>
      <xdr:rowOff>84666</xdr:rowOff>
    </xdr:from>
    <xdr:to>
      <xdr:col>5</xdr:col>
      <xdr:colOff>309032</xdr:colOff>
      <xdr:row>14</xdr:row>
      <xdr:rowOff>34924</xdr:rowOff>
    </xdr:to>
    <xdr:sp macro="" textlink="" fLocksText="0">
      <xdr:nvSpPr>
        <xdr:cNvPr id="254" name="AutoShape 13"/>
        <xdr:cNvSpPr>
          <a:spLocks noChangeArrowheads="1"/>
        </xdr:cNvSpPr>
      </xdr:nvSpPr>
      <xdr:spPr bwMode="auto">
        <a:xfrm>
          <a:off x="1024467" y="1981199"/>
          <a:ext cx="4135965" cy="1067858"/>
        </a:xfrm>
        <a:prstGeom prst="downArrowCallout">
          <a:avLst>
            <a:gd name="adj1" fmla="val 92920"/>
            <a:gd name="adj2" fmla="val 92920"/>
            <a:gd name="adj3" fmla="val 16667"/>
            <a:gd name="adj4" fmla="val 66667"/>
          </a:avLst>
        </a:prstGeom>
        <a:solidFill>
          <a:srgbClr val="FFFF99"/>
        </a:solidFill>
        <a:ln w="31750">
          <a:solidFill>
            <a:schemeClr val="accent1">
              <a:lumMod val="100000"/>
              <a:lumOff val="0"/>
            </a:schemeClr>
          </a:solidFill>
          <a:miter lim="800000"/>
          <a:headEnd/>
          <a:tailEnd/>
        </a:ln>
        <a:effectLst/>
        <a:extLst/>
      </xdr:spPr>
      <xdr:txBody>
        <a:bodyPr rot="0" vert="horz" wrap="square" lIns="91440" tIns="45720" rIns="91440" bIns="45720" anchor="t" anchorCtr="0" upright="1">
          <a:noAutofit/>
        </a:bodyPr>
        <a:lstStyle/>
        <a:p>
          <a:pPr marL="0" marR="0">
            <a:spcBef>
              <a:spcPts val="0"/>
            </a:spcBef>
            <a:spcAft>
              <a:spcPts val="0"/>
            </a:spcAft>
          </a:pPr>
          <a:r>
            <a:rPr lang="en-US" sz="1100">
              <a:effectLst/>
              <a:latin typeface="Arial"/>
              <a:ea typeface="Times New Roman"/>
            </a:rPr>
            <a:t>Project Goal: </a:t>
          </a:r>
          <a:endParaRPr lang="en-US" sz="1100">
            <a:effectLst/>
            <a:latin typeface="Times New Roman"/>
            <a:ea typeface="Times New Roman"/>
          </a:endParaRPr>
        </a:p>
      </xdr:txBody>
    </xdr:sp>
    <xdr:clientData fLocksWithSheet="0"/>
  </xdr:twoCellAnchor>
  <xdr:twoCellAnchor>
    <xdr:from>
      <xdr:col>6</xdr:col>
      <xdr:colOff>0</xdr:colOff>
      <xdr:row>8</xdr:row>
      <xdr:rowOff>110066</xdr:rowOff>
    </xdr:from>
    <xdr:to>
      <xdr:col>9</xdr:col>
      <xdr:colOff>482600</xdr:colOff>
      <xdr:row>14</xdr:row>
      <xdr:rowOff>34925</xdr:rowOff>
    </xdr:to>
    <xdr:sp macro="" textlink="" fLocksText="0">
      <xdr:nvSpPr>
        <xdr:cNvPr id="256" name="AutoShape 13"/>
        <xdr:cNvSpPr>
          <a:spLocks noChangeArrowheads="1"/>
        </xdr:cNvSpPr>
      </xdr:nvSpPr>
      <xdr:spPr bwMode="auto">
        <a:xfrm>
          <a:off x="5901267" y="2006599"/>
          <a:ext cx="4436533" cy="1042459"/>
        </a:xfrm>
        <a:prstGeom prst="downArrowCallout">
          <a:avLst>
            <a:gd name="adj1" fmla="val 92920"/>
            <a:gd name="adj2" fmla="val 92920"/>
            <a:gd name="adj3" fmla="val 16667"/>
            <a:gd name="adj4" fmla="val 66667"/>
          </a:avLst>
        </a:prstGeom>
        <a:solidFill>
          <a:srgbClr val="FFFF99"/>
        </a:solidFill>
        <a:ln w="31750">
          <a:solidFill>
            <a:schemeClr val="accent1">
              <a:lumMod val="100000"/>
              <a:lumOff val="0"/>
            </a:schemeClr>
          </a:solidFill>
          <a:miter lim="800000"/>
          <a:headEnd/>
          <a:tailEnd/>
        </a:ln>
        <a:effectLst/>
        <a:extLst/>
      </xdr:spPr>
      <xdr:txBody>
        <a:bodyPr rot="0" vert="horz" wrap="square" lIns="91440" tIns="45720" rIns="91440" bIns="45720" anchor="t" anchorCtr="0" upright="1">
          <a:noAutofit/>
        </a:bodyPr>
        <a:lstStyle/>
        <a:p>
          <a:pPr marL="0" marR="0">
            <a:spcBef>
              <a:spcPts val="0"/>
            </a:spcBef>
            <a:spcAft>
              <a:spcPts val="0"/>
            </a:spcAft>
          </a:pPr>
          <a:r>
            <a:rPr lang="en-US" sz="1100">
              <a:effectLst/>
              <a:latin typeface="Arial"/>
              <a:ea typeface="Times New Roman"/>
            </a:rPr>
            <a:t>Project Objective(s): </a:t>
          </a:r>
          <a:endParaRPr lang="en-US" sz="1100">
            <a:effectLst/>
            <a:latin typeface="Times New Roman"/>
            <a:ea typeface="Times New Roman"/>
          </a:endParaRPr>
        </a:p>
      </xdr:txBody>
    </xdr:sp>
    <xdr:clientData fLocksWithSheet="0"/>
  </xdr:twoCellAnchor>
  <xdr:twoCellAnchor>
    <xdr:from>
      <xdr:col>2</xdr:col>
      <xdr:colOff>2540</xdr:colOff>
      <xdr:row>2</xdr:row>
      <xdr:rowOff>152400</xdr:rowOff>
    </xdr:from>
    <xdr:to>
      <xdr:col>9</xdr:col>
      <xdr:colOff>491067</xdr:colOff>
      <xdr:row>7</xdr:row>
      <xdr:rowOff>42333</xdr:rowOff>
    </xdr:to>
    <xdr:sp macro="" textlink="">
      <xdr:nvSpPr>
        <xdr:cNvPr id="257" name="AutoShape 12"/>
        <xdr:cNvSpPr>
          <a:spLocks noChangeArrowheads="1"/>
        </xdr:cNvSpPr>
      </xdr:nvSpPr>
      <xdr:spPr bwMode="auto">
        <a:xfrm>
          <a:off x="1001607" y="863600"/>
          <a:ext cx="9344660" cy="736600"/>
        </a:xfrm>
        <a:prstGeom prst="downArrowCallout">
          <a:avLst>
            <a:gd name="adj1" fmla="val 353354"/>
            <a:gd name="adj2" fmla="val 353354"/>
            <a:gd name="adj3" fmla="val 16667"/>
            <a:gd name="adj4" fmla="val 66667"/>
          </a:avLst>
        </a:prstGeom>
        <a:solidFill>
          <a:schemeClr val="bg1">
            <a:lumMod val="95000"/>
            <a:lumOff val="0"/>
          </a:schemeClr>
        </a:solidFill>
        <a:ln w="31750">
          <a:solidFill>
            <a:schemeClr val="accent1">
              <a:lumMod val="100000"/>
              <a:lumOff val="0"/>
            </a:schemeClr>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pPr marL="0" marR="0" algn="ctr">
            <a:spcBef>
              <a:spcPts val="0"/>
            </a:spcBef>
            <a:spcAft>
              <a:spcPts val="0"/>
            </a:spcAft>
          </a:pPr>
          <a:r>
            <a:rPr lang="en-US" sz="1400" b="1">
              <a:effectLst/>
              <a:latin typeface="Arial"/>
              <a:ea typeface="Times New Roman"/>
            </a:rPr>
            <a:t>SOAR Grant</a:t>
          </a:r>
          <a:endParaRPr lang="en-US" sz="1000">
            <a:effectLst/>
            <a:latin typeface="Times New Roman"/>
            <a:ea typeface="Times New Roman"/>
          </a:endParaRPr>
        </a:p>
        <a:p>
          <a:pPr marL="0" marR="0" algn="ctr">
            <a:spcBef>
              <a:spcPts val="0"/>
            </a:spcBef>
            <a:spcAft>
              <a:spcPts val="0"/>
            </a:spcAft>
          </a:pPr>
          <a:r>
            <a:rPr lang="en-US" sz="1100">
              <a:effectLst/>
              <a:latin typeface="Arial"/>
              <a:ea typeface="Times New Roman"/>
            </a:rPr>
            <a:t>Logic Model </a:t>
          </a:r>
          <a:endParaRPr lang="en-US" sz="1000">
            <a:effectLst/>
            <a:latin typeface="Times New Roman"/>
            <a:ea typeface="Times New Roman"/>
          </a:endParaRPr>
        </a:p>
      </xdr:txBody>
    </xdr:sp>
    <xdr:clientData/>
  </xdr:twoCellAnchor>
  <xdr:twoCellAnchor>
    <xdr:from>
      <xdr:col>2</xdr:col>
      <xdr:colOff>25400</xdr:colOff>
      <xdr:row>34</xdr:row>
      <xdr:rowOff>84666</xdr:rowOff>
    </xdr:from>
    <xdr:to>
      <xdr:col>5</xdr:col>
      <xdr:colOff>309032</xdr:colOff>
      <xdr:row>40</xdr:row>
      <xdr:rowOff>34924</xdr:rowOff>
    </xdr:to>
    <xdr:sp macro="" textlink="" fLocksText="0">
      <xdr:nvSpPr>
        <xdr:cNvPr id="261" name="AutoShape 13"/>
        <xdr:cNvSpPr>
          <a:spLocks noChangeArrowheads="1"/>
        </xdr:cNvSpPr>
      </xdr:nvSpPr>
      <xdr:spPr bwMode="auto">
        <a:xfrm>
          <a:off x="1024467" y="1981199"/>
          <a:ext cx="4322232" cy="1067858"/>
        </a:xfrm>
        <a:prstGeom prst="downArrowCallout">
          <a:avLst>
            <a:gd name="adj1" fmla="val 92920"/>
            <a:gd name="adj2" fmla="val 92920"/>
            <a:gd name="adj3" fmla="val 16667"/>
            <a:gd name="adj4" fmla="val 66667"/>
          </a:avLst>
        </a:prstGeom>
        <a:solidFill>
          <a:srgbClr val="FFFF99"/>
        </a:solidFill>
        <a:ln w="31750">
          <a:solidFill>
            <a:schemeClr val="accent1">
              <a:lumMod val="100000"/>
              <a:lumOff val="0"/>
            </a:schemeClr>
          </a:solidFill>
          <a:miter lim="800000"/>
          <a:headEnd/>
          <a:tailEnd/>
        </a:ln>
        <a:effectLst/>
        <a:extLst/>
      </xdr:spPr>
      <xdr:txBody>
        <a:bodyPr rot="0" vert="horz" wrap="square" lIns="91440" tIns="45720" rIns="91440" bIns="45720" anchor="t" anchorCtr="0" upright="1">
          <a:noAutofit/>
        </a:bodyPr>
        <a:lstStyle/>
        <a:p>
          <a:pPr marL="0" marR="0">
            <a:spcBef>
              <a:spcPts val="0"/>
            </a:spcBef>
            <a:spcAft>
              <a:spcPts val="0"/>
            </a:spcAft>
          </a:pPr>
          <a:r>
            <a:rPr lang="en-US" sz="1100">
              <a:effectLst/>
              <a:latin typeface="Arial"/>
              <a:ea typeface="Times New Roman"/>
            </a:rPr>
            <a:t>Project Goal: </a:t>
          </a:r>
          <a:endParaRPr lang="en-US" sz="1100">
            <a:effectLst/>
            <a:latin typeface="Times New Roman"/>
            <a:ea typeface="Times New Roman"/>
          </a:endParaRPr>
        </a:p>
      </xdr:txBody>
    </xdr:sp>
    <xdr:clientData fLocksWithSheet="0"/>
  </xdr:twoCellAnchor>
  <xdr:twoCellAnchor>
    <xdr:from>
      <xdr:col>6</xdr:col>
      <xdr:colOff>0</xdr:colOff>
      <xdr:row>34</xdr:row>
      <xdr:rowOff>110066</xdr:rowOff>
    </xdr:from>
    <xdr:to>
      <xdr:col>9</xdr:col>
      <xdr:colOff>482600</xdr:colOff>
      <xdr:row>40</xdr:row>
      <xdr:rowOff>34925</xdr:rowOff>
    </xdr:to>
    <xdr:sp macro="" textlink="" fLocksText="0">
      <xdr:nvSpPr>
        <xdr:cNvPr id="262" name="AutoShape 13"/>
        <xdr:cNvSpPr>
          <a:spLocks noChangeArrowheads="1"/>
        </xdr:cNvSpPr>
      </xdr:nvSpPr>
      <xdr:spPr bwMode="auto">
        <a:xfrm>
          <a:off x="6256867" y="2006599"/>
          <a:ext cx="4783666" cy="1042459"/>
        </a:xfrm>
        <a:prstGeom prst="downArrowCallout">
          <a:avLst>
            <a:gd name="adj1" fmla="val 92920"/>
            <a:gd name="adj2" fmla="val 92920"/>
            <a:gd name="adj3" fmla="val 16667"/>
            <a:gd name="adj4" fmla="val 66667"/>
          </a:avLst>
        </a:prstGeom>
        <a:solidFill>
          <a:srgbClr val="FFFF99"/>
        </a:solidFill>
        <a:ln w="31750">
          <a:solidFill>
            <a:schemeClr val="accent1">
              <a:lumMod val="100000"/>
              <a:lumOff val="0"/>
            </a:schemeClr>
          </a:solidFill>
          <a:miter lim="800000"/>
          <a:headEnd/>
          <a:tailEnd/>
        </a:ln>
        <a:effectLst/>
        <a:extLst/>
      </xdr:spPr>
      <xdr:txBody>
        <a:bodyPr rot="0" vert="horz" wrap="square" lIns="91440" tIns="45720" rIns="91440" bIns="45720" anchor="t" anchorCtr="0" upright="1">
          <a:noAutofit/>
        </a:bodyPr>
        <a:lstStyle/>
        <a:p>
          <a:pPr marL="0" marR="0">
            <a:spcBef>
              <a:spcPts val="0"/>
            </a:spcBef>
            <a:spcAft>
              <a:spcPts val="0"/>
            </a:spcAft>
          </a:pPr>
          <a:r>
            <a:rPr lang="en-US" sz="1100">
              <a:effectLst/>
              <a:latin typeface="Arial"/>
              <a:ea typeface="Times New Roman"/>
            </a:rPr>
            <a:t>Project Objective(s): </a:t>
          </a:r>
          <a:endParaRPr lang="en-US" sz="1100">
            <a:effectLst/>
            <a:latin typeface="Times New Roman"/>
            <a:ea typeface="Times New Roman"/>
          </a:endParaRPr>
        </a:p>
      </xdr:txBody>
    </xdr:sp>
    <xdr:clientData fLocksWithSheet="0"/>
  </xdr:twoCellAnchor>
  <xdr:twoCellAnchor>
    <xdr:from>
      <xdr:col>2</xdr:col>
      <xdr:colOff>2540</xdr:colOff>
      <xdr:row>28</xdr:row>
      <xdr:rowOff>152400</xdr:rowOff>
    </xdr:from>
    <xdr:to>
      <xdr:col>9</xdr:col>
      <xdr:colOff>491067</xdr:colOff>
      <xdr:row>33</xdr:row>
      <xdr:rowOff>42333</xdr:rowOff>
    </xdr:to>
    <xdr:sp macro="" textlink="">
      <xdr:nvSpPr>
        <xdr:cNvPr id="263" name="AutoShape 12"/>
        <xdr:cNvSpPr>
          <a:spLocks noChangeArrowheads="1"/>
        </xdr:cNvSpPr>
      </xdr:nvSpPr>
      <xdr:spPr bwMode="auto">
        <a:xfrm>
          <a:off x="1001607" y="1032933"/>
          <a:ext cx="10047393" cy="736600"/>
        </a:xfrm>
        <a:prstGeom prst="downArrowCallout">
          <a:avLst>
            <a:gd name="adj1" fmla="val 353354"/>
            <a:gd name="adj2" fmla="val 353354"/>
            <a:gd name="adj3" fmla="val 16667"/>
            <a:gd name="adj4" fmla="val 66667"/>
          </a:avLst>
        </a:prstGeom>
        <a:solidFill>
          <a:schemeClr val="bg1">
            <a:lumMod val="95000"/>
            <a:lumOff val="0"/>
          </a:schemeClr>
        </a:solidFill>
        <a:ln w="31750">
          <a:solidFill>
            <a:schemeClr val="accent1">
              <a:lumMod val="100000"/>
              <a:lumOff val="0"/>
            </a:schemeClr>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pPr marL="0" marR="0" algn="ctr">
            <a:spcBef>
              <a:spcPts val="0"/>
            </a:spcBef>
            <a:spcAft>
              <a:spcPts val="0"/>
            </a:spcAft>
          </a:pPr>
          <a:r>
            <a:rPr lang="en-US" sz="1400" b="1">
              <a:effectLst/>
              <a:latin typeface="Arial"/>
              <a:ea typeface="Times New Roman"/>
            </a:rPr>
            <a:t>SOAR Grant</a:t>
          </a:r>
          <a:endParaRPr lang="en-US" sz="1000">
            <a:effectLst/>
            <a:latin typeface="Times New Roman"/>
            <a:ea typeface="Times New Roman"/>
          </a:endParaRPr>
        </a:p>
        <a:p>
          <a:pPr marL="0" marR="0" algn="ctr">
            <a:spcBef>
              <a:spcPts val="0"/>
            </a:spcBef>
            <a:spcAft>
              <a:spcPts val="0"/>
            </a:spcAft>
          </a:pPr>
          <a:r>
            <a:rPr lang="en-US" sz="1100">
              <a:effectLst/>
              <a:latin typeface="Arial"/>
              <a:ea typeface="Times New Roman"/>
            </a:rPr>
            <a:t>Logic Model </a:t>
          </a:r>
          <a:endParaRPr lang="en-US" sz="1000">
            <a:effectLst/>
            <a:latin typeface="Times New Roman"/>
            <a:ea typeface="Times New Roman"/>
          </a:endParaRPr>
        </a:p>
      </xdr:txBody>
    </xdr:sp>
    <xdr:clientData/>
  </xdr:twoCellAnchor>
  <xdr:twoCellAnchor>
    <xdr:from>
      <xdr:col>2</xdr:col>
      <xdr:colOff>25400</xdr:colOff>
      <xdr:row>60</xdr:row>
      <xdr:rowOff>84666</xdr:rowOff>
    </xdr:from>
    <xdr:to>
      <xdr:col>5</xdr:col>
      <xdr:colOff>309032</xdr:colOff>
      <xdr:row>66</xdr:row>
      <xdr:rowOff>34924</xdr:rowOff>
    </xdr:to>
    <xdr:sp macro="" textlink="" fLocksText="0">
      <xdr:nvSpPr>
        <xdr:cNvPr id="267" name="AutoShape 13"/>
        <xdr:cNvSpPr>
          <a:spLocks noChangeArrowheads="1"/>
        </xdr:cNvSpPr>
      </xdr:nvSpPr>
      <xdr:spPr bwMode="auto">
        <a:xfrm>
          <a:off x="1024467" y="1981199"/>
          <a:ext cx="4322232" cy="1067858"/>
        </a:xfrm>
        <a:prstGeom prst="downArrowCallout">
          <a:avLst>
            <a:gd name="adj1" fmla="val 92920"/>
            <a:gd name="adj2" fmla="val 92920"/>
            <a:gd name="adj3" fmla="val 16667"/>
            <a:gd name="adj4" fmla="val 66667"/>
          </a:avLst>
        </a:prstGeom>
        <a:solidFill>
          <a:srgbClr val="FFFF99"/>
        </a:solidFill>
        <a:ln w="31750">
          <a:solidFill>
            <a:schemeClr val="accent1">
              <a:lumMod val="100000"/>
              <a:lumOff val="0"/>
            </a:schemeClr>
          </a:solidFill>
          <a:miter lim="800000"/>
          <a:headEnd/>
          <a:tailEnd/>
        </a:ln>
        <a:effectLst/>
        <a:extLst/>
      </xdr:spPr>
      <xdr:txBody>
        <a:bodyPr rot="0" vert="horz" wrap="square" lIns="91440" tIns="45720" rIns="91440" bIns="45720" anchor="t" anchorCtr="0" upright="1">
          <a:noAutofit/>
        </a:bodyPr>
        <a:lstStyle/>
        <a:p>
          <a:pPr marL="0" marR="0">
            <a:spcBef>
              <a:spcPts val="0"/>
            </a:spcBef>
            <a:spcAft>
              <a:spcPts val="0"/>
            </a:spcAft>
          </a:pPr>
          <a:r>
            <a:rPr lang="en-US" sz="1100">
              <a:effectLst/>
              <a:latin typeface="Arial"/>
              <a:ea typeface="Times New Roman"/>
            </a:rPr>
            <a:t>Project Goal: </a:t>
          </a:r>
          <a:endParaRPr lang="en-US" sz="1100">
            <a:effectLst/>
            <a:latin typeface="Times New Roman"/>
            <a:ea typeface="Times New Roman"/>
          </a:endParaRPr>
        </a:p>
      </xdr:txBody>
    </xdr:sp>
    <xdr:clientData fLocksWithSheet="0"/>
  </xdr:twoCellAnchor>
  <xdr:twoCellAnchor>
    <xdr:from>
      <xdr:col>6</xdr:col>
      <xdr:colOff>0</xdr:colOff>
      <xdr:row>60</xdr:row>
      <xdr:rowOff>110066</xdr:rowOff>
    </xdr:from>
    <xdr:to>
      <xdr:col>9</xdr:col>
      <xdr:colOff>482600</xdr:colOff>
      <xdr:row>66</xdr:row>
      <xdr:rowOff>34925</xdr:rowOff>
    </xdr:to>
    <xdr:sp macro="" textlink="" fLocksText="0">
      <xdr:nvSpPr>
        <xdr:cNvPr id="268" name="AutoShape 13"/>
        <xdr:cNvSpPr>
          <a:spLocks noChangeArrowheads="1"/>
        </xdr:cNvSpPr>
      </xdr:nvSpPr>
      <xdr:spPr bwMode="auto">
        <a:xfrm>
          <a:off x="6256867" y="2006599"/>
          <a:ext cx="4783666" cy="1042459"/>
        </a:xfrm>
        <a:prstGeom prst="downArrowCallout">
          <a:avLst>
            <a:gd name="adj1" fmla="val 92920"/>
            <a:gd name="adj2" fmla="val 92920"/>
            <a:gd name="adj3" fmla="val 16667"/>
            <a:gd name="adj4" fmla="val 66667"/>
          </a:avLst>
        </a:prstGeom>
        <a:solidFill>
          <a:srgbClr val="FFFF99"/>
        </a:solidFill>
        <a:ln w="31750">
          <a:solidFill>
            <a:schemeClr val="accent1">
              <a:lumMod val="100000"/>
              <a:lumOff val="0"/>
            </a:schemeClr>
          </a:solidFill>
          <a:miter lim="800000"/>
          <a:headEnd/>
          <a:tailEnd/>
        </a:ln>
        <a:effectLst/>
        <a:extLst/>
      </xdr:spPr>
      <xdr:txBody>
        <a:bodyPr rot="0" vert="horz" wrap="square" lIns="91440" tIns="45720" rIns="91440" bIns="45720" anchor="t" anchorCtr="0" upright="1">
          <a:noAutofit/>
        </a:bodyPr>
        <a:lstStyle/>
        <a:p>
          <a:pPr marL="0" marR="0">
            <a:spcBef>
              <a:spcPts val="0"/>
            </a:spcBef>
            <a:spcAft>
              <a:spcPts val="0"/>
            </a:spcAft>
          </a:pPr>
          <a:r>
            <a:rPr lang="en-US" sz="1100">
              <a:effectLst/>
              <a:latin typeface="Arial"/>
              <a:ea typeface="Times New Roman"/>
            </a:rPr>
            <a:t>Project Objective(s): </a:t>
          </a:r>
          <a:endParaRPr lang="en-US" sz="1100">
            <a:effectLst/>
            <a:latin typeface="Times New Roman"/>
            <a:ea typeface="Times New Roman"/>
          </a:endParaRPr>
        </a:p>
      </xdr:txBody>
    </xdr:sp>
    <xdr:clientData fLocksWithSheet="0"/>
  </xdr:twoCellAnchor>
  <xdr:twoCellAnchor>
    <xdr:from>
      <xdr:col>2</xdr:col>
      <xdr:colOff>2540</xdr:colOff>
      <xdr:row>55</xdr:row>
      <xdr:rowOff>0</xdr:rowOff>
    </xdr:from>
    <xdr:to>
      <xdr:col>9</xdr:col>
      <xdr:colOff>491067</xdr:colOff>
      <xdr:row>59</xdr:row>
      <xdr:rowOff>42333</xdr:rowOff>
    </xdr:to>
    <xdr:sp macro="" textlink="">
      <xdr:nvSpPr>
        <xdr:cNvPr id="269" name="AutoShape 12"/>
        <xdr:cNvSpPr>
          <a:spLocks noChangeArrowheads="1"/>
        </xdr:cNvSpPr>
      </xdr:nvSpPr>
      <xdr:spPr bwMode="auto">
        <a:xfrm>
          <a:off x="1001607" y="1032933"/>
          <a:ext cx="10047393" cy="736600"/>
        </a:xfrm>
        <a:prstGeom prst="downArrowCallout">
          <a:avLst>
            <a:gd name="adj1" fmla="val 353354"/>
            <a:gd name="adj2" fmla="val 353354"/>
            <a:gd name="adj3" fmla="val 16667"/>
            <a:gd name="adj4" fmla="val 66667"/>
          </a:avLst>
        </a:prstGeom>
        <a:solidFill>
          <a:schemeClr val="bg1">
            <a:lumMod val="95000"/>
            <a:lumOff val="0"/>
          </a:schemeClr>
        </a:solidFill>
        <a:ln w="31750">
          <a:solidFill>
            <a:schemeClr val="accent1">
              <a:lumMod val="100000"/>
              <a:lumOff val="0"/>
            </a:schemeClr>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pPr marL="0" marR="0" algn="ctr">
            <a:spcBef>
              <a:spcPts val="0"/>
            </a:spcBef>
            <a:spcAft>
              <a:spcPts val="0"/>
            </a:spcAft>
          </a:pPr>
          <a:r>
            <a:rPr lang="en-US" sz="1400" b="1">
              <a:effectLst/>
              <a:latin typeface="Arial"/>
              <a:ea typeface="Times New Roman"/>
            </a:rPr>
            <a:t>SOAR Grant</a:t>
          </a:r>
          <a:endParaRPr lang="en-US" sz="1000">
            <a:effectLst/>
            <a:latin typeface="Times New Roman"/>
            <a:ea typeface="Times New Roman"/>
          </a:endParaRPr>
        </a:p>
        <a:p>
          <a:pPr marL="0" marR="0" algn="ctr">
            <a:spcBef>
              <a:spcPts val="0"/>
            </a:spcBef>
            <a:spcAft>
              <a:spcPts val="0"/>
            </a:spcAft>
          </a:pPr>
          <a:r>
            <a:rPr lang="en-US" sz="1100">
              <a:effectLst/>
              <a:latin typeface="Arial"/>
              <a:ea typeface="Times New Roman"/>
            </a:rPr>
            <a:t>Logic Model </a:t>
          </a:r>
          <a:endParaRPr lang="en-US" sz="1000">
            <a:effectLst/>
            <a:latin typeface="Times New Roman"/>
            <a:ea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itle%20l%20EB/Allocations/State%20Fiscal%20Stabilization%20Fund/GSF.Preliminary.Allocations.to.LEAs.Workbook_J.Skinner_10-28-09"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onApp_FFY.2013.Phase.II.Application_07-1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Documents%20and%20Settings/katherine.cox/Local%20Settings/Temporary%20Internet%20Files/Content.Outlook/PMNIQDHA/FFY.2010.Con.App_Phase.II_Community.Academy.PCS_04-20-1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robin.bessler/Local%20Settings/Temporary%20Internet%20Files/Content.Outlook/LXWHY69F/ConApp_FFY%202011%20Phase%20II%20Application_05-19-11%2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Documents%20and%20Settings/Natalie.Mitchell/Local%20Settings/Temporary%20Internet%20Files/Content.Outlook/5TCNI2EJ/1003(a)_LEA%20Application%20FFY%202008%20and%20FFY%202009"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Natalie.Mitchell/Local%20Settings/Temporary%20Internet%20Files/Content.Outlook/5TCNI2EJ/1003(a)_LEA%20Application%20FFY%202008%20and%20FFY%202009.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ConApp_FFY.2012.Phase.I.Application_05-15-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Documents%20and%20Settings/Jeremy.Skinner/Desktop/FFY%202009%20Application%20Forms/Charter%20LEA%201003(a)%20Application%20and%20Budget_09-17-09"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Jeremy.Skinner/Desktop/FFY%202009%20Application%20Forms/Charter%20LEA%201003(a)%20Application%20and%20Budget_09-17-09.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SOAR%20Act_Draft.Application_kc.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TAL/Consolidated%20Application/FFY%202011%20Consolidated%20Apps/Received/Paul%20PCS/FFY.2011.Con.App_Phase.II_Paul.PCS_04-26-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tle%20l%20EB/Allocations/State%20Fiscal%20Stabilization%20Fund/GSF.Preliminary.Allocations.to.LEAs.Workbook_J.Skinner_10-28-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Documents%20and%20Settings/Jeremy.Skinner/Desktop/SFSF_Application.Review.Form_J.Skinner_12-20-09"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Jeremy.Skinner/Desktop/SFSF_Application.Review.Form_J.Skinner_12-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L/Notice%20of%20New%20or%20Expanding%20Charters/New%20or%20Significantly%20Expanding%20Public%20Charter%20School%20Notification%20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TAL/Notice%20of%20New%20or%20Expanding%20Charters/New%20or%20Significantly%20Expanding%20Public%20Charter%20School%20Notification%20For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L/School%20Improvement/FFY%202011%20Received%20Applications/Friendship%20PCS/1003(a)_School.Improvement.Application_FFY.2011_Friendship.PCS_05-22-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ina.sabotinova-tsa/Desktop/SOAR%20Act_Draft.Application_AT_Revis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Jeremy.Skinner/Desktop/1003(a)_LEA.Application.FFY.2008.FFY.2009_J.Skinner_12-15-09.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OAR%20Act_Application_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AL/Con%20Apps/FFY%202012%20Consolidated%20Apps/Received/Achievement%20Prep%20PCS/FFY.2012.Con.App_Phase.II_Achievement.Prep.PCS_09-16-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1"/>
      <sheetName val="2a"/>
      <sheetName val="2b"/>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sheetData sheetId="11">
        <row r="9">
          <cell r="C9" t="str">
            <v>NON SETASIDE</v>
          </cell>
        </row>
        <row r="10">
          <cell r="C10" t="str">
            <v>Parent Involvement</v>
          </cell>
        </row>
        <row r="11">
          <cell r="C11" t="str">
            <v>Priority Interventions</v>
          </cell>
        </row>
        <row r="12">
          <cell r="C12" t="str">
            <v>Focus Interventions</v>
          </cell>
        </row>
        <row r="13">
          <cell r="C13" t="str">
            <v>Other Supports</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2"/>
      <sheetData sheetId="13"/>
      <sheetData sheetId="14"/>
      <sheetData sheetId="15">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6"/>
      <sheetData sheetId="17"/>
      <sheetData sheetId="18"/>
      <sheetData sheetId="19">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20"/>
      <sheetData sheetId="21"/>
      <sheetData sheetId="22"/>
      <sheetData sheetId="23">
        <row r="1">
          <cell r="A1" t="str">
            <v>Chairperson of the Board of Directors</v>
          </cell>
          <cell r="E1" t="str">
            <v>Academy for Learning Through the Arts (ALTA) Public Charter School</v>
          </cell>
        </row>
        <row r="2">
          <cell r="A2" t="str">
            <v>Chancellor</v>
          </cell>
          <cell r="E2" t="str">
            <v>AppleTree Early Learning Public Charter School</v>
          </cell>
        </row>
        <row r="3">
          <cell r="E3" t="str">
            <v>Achievement Preparatory Academy Public Charter School</v>
          </cell>
        </row>
        <row r="4">
          <cell r="A4" t="str">
            <v>X</v>
          </cell>
          <cell r="E4" t="str">
            <v>AppleTree Early Learning Public Charter School</v>
          </cell>
        </row>
        <row r="5">
          <cell r="E5" t="str">
            <v>Arts and Technology Public Charter School</v>
          </cell>
        </row>
        <row r="6">
          <cell r="A6" t="str">
            <v>Instruction</v>
          </cell>
          <cell r="E6" t="str">
            <v>Basis DC Public Charter School</v>
          </cell>
        </row>
        <row r="7">
          <cell r="A7" t="str">
            <v>Support Services</v>
          </cell>
          <cell r="E7" t="str">
            <v>Booker T. Washington Public Charter School</v>
          </cell>
        </row>
        <row r="8">
          <cell r="A8" t="str">
            <v>Administration</v>
          </cell>
          <cell r="E8" t="str">
            <v>Briya Public Charter School</v>
          </cell>
        </row>
        <row r="9">
          <cell r="A9" t="str">
            <v>Operations &amp; Maintenance</v>
          </cell>
          <cell r="E9" t="str">
            <v>Bridges Public Charter School</v>
          </cell>
        </row>
        <row r="10">
          <cell r="A10" t="str">
            <v>Student Transportation</v>
          </cell>
          <cell r="E10" t="str">
            <v>Capital City Public Charter School</v>
          </cell>
        </row>
        <row r="11">
          <cell r="A11" t="str">
            <v>Other</v>
          </cell>
          <cell r="E11" t="str">
            <v>Carlos Rosario Public Charter School</v>
          </cell>
        </row>
        <row r="12">
          <cell r="E12" t="str">
            <v>Cedar Tree Public Charter School</v>
          </cell>
        </row>
        <row r="13">
          <cell r="A13" t="str">
            <v>Yes</v>
          </cell>
          <cell r="E13" t="str">
            <v>Center City Public Charter School</v>
          </cell>
        </row>
        <row r="14">
          <cell r="A14" t="str">
            <v>No</v>
          </cell>
          <cell r="E14" t="str">
            <v>Cesar Chavez Public Charter School</v>
          </cell>
        </row>
        <row r="15">
          <cell r="E15" t="str">
            <v>Children's Studio Public Charter School</v>
          </cell>
        </row>
        <row r="16">
          <cell r="E16" t="str">
            <v>City Collegiate Public Charter School</v>
          </cell>
        </row>
        <row r="17">
          <cell r="E17" t="str">
            <v>Community Academy Public Charter School</v>
          </cell>
        </row>
        <row r="18">
          <cell r="E18" t="str">
            <v>Creative Minds Public Charter School</v>
          </cell>
        </row>
        <row r="19">
          <cell r="E19" t="str">
            <v>DC Bilingual Public Charter School</v>
          </cell>
        </row>
        <row r="20">
          <cell r="E20" t="str">
            <v>DC Preparatory Public Charter School</v>
          </cell>
        </row>
        <row r="21">
          <cell r="E21" t="str">
            <v>DC Scholars Public Charter School</v>
          </cell>
        </row>
        <row r="22">
          <cell r="E22" t="str">
            <v>District of Columbia Public Schools (DCPS)</v>
          </cell>
        </row>
        <row r="23">
          <cell r="E23" t="str">
            <v>E.L. Haynes Public Charter School</v>
          </cell>
        </row>
        <row r="24">
          <cell r="E24" t="str">
            <v>Eagle Academy Public Charter School</v>
          </cell>
        </row>
        <row r="25">
          <cell r="E25" t="str">
            <v>Early Childhood Academy Public Charter School</v>
          </cell>
        </row>
        <row r="26">
          <cell r="E26" t="str">
            <v>Education Strengthens Families (ESF) Public Charter School</v>
          </cell>
        </row>
        <row r="27">
          <cell r="E27" t="str">
            <v>Elsie Whitlow Stokes Public Charter School</v>
          </cell>
        </row>
        <row r="28">
          <cell r="E28" t="str">
            <v>Excel Academy Public Charter School</v>
          </cell>
        </row>
        <row r="29">
          <cell r="E29" t="str">
            <v>Friendship Public Charter School</v>
          </cell>
        </row>
        <row r="30">
          <cell r="E30" t="str">
            <v>Hope Community Public Charter School</v>
          </cell>
        </row>
        <row r="31">
          <cell r="E31" t="str">
            <v>Hospitality Public Charter School</v>
          </cell>
        </row>
        <row r="32">
          <cell r="E32" t="str">
            <v>Howard Road Academy Public Charter School</v>
          </cell>
        </row>
        <row r="33">
          <cell r="E33" t="str">
            <v>Howard University Middle School for Math &amp; Science Public Charter School</v>
          </cell>
        </row>
        <row r="34">
          <cell r="E34" t="str">
            <v>Hyde Leadership Academy Public Charter School</v>
          </cell>
        </row>
        <row r="35">
          <cell r="E35" t="str">
            <v>Ideal Academy Public Charter School</v>
          </cell>
        </row>
        <row r="36">
          <cell r="E36" t="str">
            <v>Imagine Southeast Public Charter School</v>
          </cell>
        </row>
        <row r="37">
          <cell r="E37" t="str">
            <v>Ingenuity Preparatory Public Charter School</v>
          </cell>
        </row>
        <row r="38">
          <cell r="E38" t="str">
            <v>Inspired Teaching Demonstration Public Charter School</v>
          </cell>
        </row>
        <row r="39">
          <cell r="E39" t="str">
            <v>Integrated Design &amp; Electronics Academy (IDEA) Public Charter School</v>
          </cell>
        </row>
        <row r="40">
          <cell r="E40" t="str">
            <v>Kamit Institute for Magnificent  Achievers Public Charter School</v>
          </cell>
        </row>
        <row r="41">
          <cell r="E41" t="str">
            <v>KIPP DC Public Charter School</v>
          </cell>
        </row>
        <row r="42">
          <cell r="E42" t="str">
            <v>Latin American Montessori Bilingual (LAMB) Public Charter School</v>
          </cell>
        </row>
        <row r="43">
          <cell r="E43" t="str">
            <v>LAYC Career Academy Public Charter School</v>
          </cell>
        </row>
        <row r="44">
          <cell r="E44" t="str">
            <v>LAYC YouthBuild Public Charter School</v>
          </cell>
        </row>
        <row r="45">
          <cell r="E45" t="str">
            <v>Lee Montessori Public Charter School</v>
          </cell>
        </row>
        <row r="46">
          <cell r="E46" t="str">
            <v>Mary McLeod Bethune Public Charter School</v>
          </cell>
        </row>
        <row r="47">
          <cell r="E47" t="str">
            <v>Maya Angelou Public Charter School</v>
          </cell>
        </row>
        <row r="48">
          <cell r="E48" t="str">
            <v>Meridian Public Charter School</v>
          </cell>
        </row>
        <row r="49">
          <cell r="E49" t="str">
            <v>Mundo Verde Bilingual Public Charter School</v>
          </cell>
        </row>
        <row r="50">
          <cell r="E50" t="str">
            <v>National Collegiate Preparatory Public Charter School</v>
          </cell>
        </row>
        <row r="51">
          <cell r="E51" t="str">
            <v>Next Step Public Charter School</v>
          </cell>
        </row>
        <row r="52">
          <cell r="E52" t="str">
            <v>Nia Community Public Charter School</v>
          </cell>
        </row>
        <row r="53">
          <cell r="E53" t="str">
            <v>Options Public Charter School</v>
          </cell>
        </row>
        <row r="54">
          <cell r="E54" t="str">
            <v>Paul Public Charter School</v>
          </cell>
        </row>
        <row r="55">
          <cell r="E55" t="str">
            <v>Perry Street Preparatory Public Charter School</v>
          </cell>
        </row>
        <row r="56">
          <cell r="E56" t="str">
            <v>Potomac Lighthouse Public Charter School</v>
          </cell>
        </row>
        <row r="57">
          <cell r="E57" t="str">
            <v>Richard Wright Public Charter School</v>
          </cell>
        </row>
        <row r="58">
          <cell r="E58" t="str">
            <v>Rocketship Public Charter School</v>
          </cell>
        </row>
        <row r="59">
          <cell r="E59" t="str">
            <v>Roots Public Charter School</v>
          </cell>
        </row>
        <row r="60">
          <cell r="E60" t="str">
            <v>School for Arts in Learning (SAIL) Public Charter School</v>
          </cell>
        </row>
        <row r="61">
          <cell r="E61" t="str">
            <v>Sela Public Charter School</v>
          </cell>
        </row>
        <row r="62">
          <cell r="E62" t="str">
            <v>SEED Public Charter School</v>
          </cell>
        </row>
        <row r="63">
          <cell r="E63" t="str">
            <v>Septima Clark Public Charter School</v>
          </cell>
        </row>
        <row r="64">
          <cell r="E64" t="str">
            <v>Shining Stars Montessori Public Charter School</v>
          </cell>
        </row>
        <row r="65">
          <cell r="E65" t="str">
            <v>Somerset Public Charter School</v>
          </cell>
        </row>
        <row r="66">
          <cell r="E66" t="str">
            <v>St. Coletta Public Charter School</v>
          </cell>
        </row>
        <row r="67">
          <cell r="E67" t="str">
            <v>Thea Bowman Public Charter School</v>
          </cell>
        </row>
        <row r="68">
          <cell r="E68" t="str">
            <v>Thurgood Marshall Academy Public Charter School</v>
          </cell>
        </row>
        <row r="69">
          <cell r="E69" t="str">
            <v>Tree of Life Public Charter School</v>
          </cell>
        </row>
        <row r="70">
          <cell r="E70" t="str">
            <v>Two Rivers Public Charter School</v>
          </cell>
        </row>
        <row r="71">
          <cell r="E71" t="str">
            <v>Washington Latin Public Charter School</v>
          </cell>
        </row>
        <row r="72">
          <cell r="E72" t="str">
            <v>Washington Math Science &amp; Technology Public Charter School</v>
          </cell>
        </row>
        <row r="73">
          <cell r="E73" t="str">
            <v>Washington Yu Ying Public Charter School</v>
          </cell>
        </row>
        <row r="74">
          <cell r="E74" t="str">
            <v>William E. Doar Jr. Public Charter School</v>
          </cell>
        </row>
        <row r="75">
          <cell r="E75" t="str">
            <v>Young America Works Public Charter School</v>
          </cell>
        </row>
      </sheetData>
      <sheetData sheetId="24"/>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3"/>
      <sheetName val="14"/>
      <sheetName val="15"/>
      <sheetName val="16"/>
      <sheetName val="17"/>
      <sheetName val="18"/>
      <sheetName val="20"/>
      <sheetName val="19"/>
      <sheetName val="Sheet1"/>
      <sheetName val="Validation"/>
      <sheetName val="12"/>
    </sheetNames>
    <sheetDataSet>
      <sheetData sheetId="0"/>
      <sheetData sheetId="1">
        <row r="62">
          <cell r="A62" t="str">
            <v>X</v>
          </cell>
        </row>
      </sheetData>
      <sheetData sheetId="2"/>
      <sheetData sheetId="3">
        <row r="22">
          <cell r="F22">
            <v>801722.48</v>
          </cell>
        </row>
      </sheetData>
      <sheetData sheetId="4"/>
      <sheetData sheetId="5"/>
      <sheetData sheetId="6">
        <row r="7">
          <cell r="D7" t="str">
            <v>Program Category            (select from     drop-down menu)</v>
          </cell>
        </row>
      </sheetData>
      <sheetData sheetId="7"/>
      <sheetData sheetId="8"/>
      <sheetData sheetId="9"/>
      <sheetData sheetId="10">
        <row r="9">
          <cell r="C9" t="str">
            <v>NON SETASIDE</v>
          </cell>
        </row>
      </sheetData>
      <sheetData sheetId="11"/>
      <sheetData sheetId="12"/>
      <sheetData sheetId="13">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4">
        <row r="9">
          <cell r="C9" t="str">
            <v>Recruit./Retention</v>
          </cell>
        </row>
      </sheetData>
      <sheetData sheetId="15"/>
      <sheetData sheetId="16"/>
      <sheetData sheetId="17">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8">
        <row r="9">
          <cell r="C9" t="str">
            <v>Eng. Proficiency</v>
          </cell>
        </row>
      </sheetData>
      <sheetData sheetId="19"/>
      <sheetData sheetId="20">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Integrated Design &amp; Electronics Academy (IDEA) Public Charter School</v>
          </cell>
        </row>
        <row r="32">
          <cell r="E32" t="str">
            <v>Kamit Institute for Magnificent  Achievers Public Charter School</v>
          </cell>
        </row>
        <row r="33">
          <cell r="E33" t="str">
            <v>KIPP DC Public Charter School</v>
          </cell>
        </row>
        <row r="34">
          <cell r="E34" t="str">
            <v>Latin American Montesori Bilingual (LAMB) Public Charter School</v>
          </cell>
        </row>
        <row r="35">
          <cell r="E35" t="str">
            <v>LAYC YouthBuild Public Charter School</v>
          </cell>
        </row>
        <row r="36">
          <cell r="E36" t="str">
            <v>Mary McLeod Bethune Public Charter School</v>
          </cell>
        </row>
        <row r="37">
          <cell r="E37" t="str">
            <v>Maya Angelou Public Charter School</v>
          </cell>
        </row>
        <row r="38">
          <cell r="E38" t="str">
            <v>Meridian Public Charter School</v>
          </cell>
        </row>
        <row r="39">
          <cell r="E39" t="str">
            <v>National Collegiate Preparatory Public Charter School</v>
          </cell>
        </row>
        <row r="40">
          <cell r="E40" t="str">
            <v>Next Step Public Charter School</v>
          </cell>
        </row>
        <row r="41">
          <cell r="E41" t="str">
            <v>Nia Community Public Charter School</v>
          </cell>
        </row>
        <row r="42">
          <cell r="E42" t="str">
            <v>Options Public Charter School</v>
          </cell>
        </row>
        <row r="43">
          <cell r="E43" t="str">
            <v>Paul Public Charter School</v>
          </cell>
        </row>
        <row r="44">
          <cell r="E44" t="str">
            <v>Potomac Lighthouse Public Charter School</v>
          </cell>
        </row>
        <row r="45">
          <cell r="E45" t="str">
            <v>Roots Public Charter School</v>
          </cell>
        </row>
        <row r="46">
          <cell r="E46" t="str">
            <v>School for Arts in Learning (SAIL) Public Charter School</v>
          </cell>
        </row>
        <row r="47">
          <cell r="E47" t="str">
            <v>SEED Public Charter School</v>
          </cell>
        </row>
        <row r="48">
          <cell r="E48" t="str">
            <v>Septima Clark Public Charter School</v>
          </cell>
        </row>
        <row r="49">
          <cell r="E49" t="str">
            <v>St. Coletta Public Charter School</v>
          </cell>
        </row>
        <row r="50">
          <cell r="E50" t="str">
            <v>Thea Bowman Public Charter School</v>
          </cell>
        </row>
        <row r="51">
          <cell r="E51" t="str">
            <v>Thurgood Marshall Academy Public Charter School</v>
          </cell>
        </row>
        <row r="52">
          <cell r="E52" t="str">
            <v>Tree of Life Public Charter School</v>
          </cell>
        </row>
        <row r="53">
          <cell r="E53" t="str">
            <v>Two Rivers Public Charter School</v>
          </cell>
        </row>
        <row r="54">
          <cell r="E54" t="str">
            <v>Washington Latin Public Charter School</v>
          </cell>
        </row>
        <row r="55">
          <cell r="E55" t="str">
            <v>Washington Math Science &amp; Technology Public Charter School</v>
          </cell>
        </row>
        <row r="56">
          <cell r="E56" t="str">
            <v>Washington Yu Ying Public Charter School</v>
          </cell>
        </row>
        <row r="57">
          <cell r="E57" t="str">
            <v>William E. Doar Jr. Public Charter School</v>
          </cell>
        </row>
        <row r="58">
          <cell r="E58" t="str">
            <v>Young America Works Public Charter School</v>
          </cell>
        </row>
      </sheetData>
      <sheetData sheetId="21">
        <row r="1">
          <cell r="A1" t="str">
            <v>Chairperson of the Board of Directors</v>
          </cell>
        </row>
      </sheetData>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X</v>
          </cell>
        </row>
      </sheetData>
      <sheetData sheetId="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formation"/>
      <sheetName val="2"/>
      <sheetName val="3"/>
      <sheetName val="4"/>
      <sheetName val="5"/>
      <sheetName val="Assurances"/>
      <sheetName val="Intent to Apply"/>
      <sheetName val="1.Improving Acad. Quality Narr."/>
      <sheetName val="2. Improving Acad. Quality Bud."/>
      <sheetName val="3. Improving Acad. Qual. Bud."/>
      <sheetName val="8"/>
      <sheetName val="13"/>
      <sheetName val="Definitions"/>
      <sheetName val="15"/>
      <sheetName val="16"/>
      <sheetName val="Validation"/>
      <sheetName val="OSSE Only"/>
      <sheetName val="Damon 1"/>
      <sheetName val="Damon 2"/>
      <sheetName val="Damon 3"/>
      <sheetName val="Alina 1"/>
      <sheetName val="Alina 2"/>
      <sheetName val="Alina 3"/>
      <sheetName val="Appendi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sheetData>
      <sheetData sheetId="17"/>
      <sheetData sheetId="18"/>
      <sheetData sheetId="19"/>
      <sheetData sheetId="20"/>
      <sheetData sheetId="21"/>
      <sheetData sheetId="22"/>
      <sheetData sheetId="23"/>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1"/>
      <sheetName val="2"/>
      <sheetName val="3"/>
      <sheetName val="5"/>
      <sheetName val="6"/>
      <sheetName val="7"/>
      <sheetName val="9"/>
      <sheetName val="8"/>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0"/>
      <sheetData sheetId="11"/>
      <sheetData sheetId="12"/>
      <sheetData sheetId="13">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4"/>
      <sheetData sheetId="15"/>
      <sheetData sheetId="16"/>
      <sheetData sheetId="17">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8"/>
      <sheetData sheetId="19"/>
      <sheetData sheetId="20">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E4" t="str">
            <v>Arts and Technology Public Charter School</v>
          </cell>
        </row>
        <row r="5">
          <cell r="E5" t="str">
            <v>Booker T. Washington Public Charter School</v>
          </cell>
        </row>
        <row r="6">
          <cell r="E6" t="str">
            <v>Bridges Public Charter School</v>
          </cell>
        </row>
        <row r="7">
          <cell r="E7" t="str">
            <v>Capital City Public Charter School</v>
          </cell>
        </row>
        <row r="8">
          <cell r="E8" t="str">
            <v>Carlos Rosario Public Charter School</v>
          </cell>
        </row>
        <row r="9">
          <cell r="E9" t="str">
            <v>Center City Public Charter School</v>
          </cell>
        </row>
        <row r="10">
          <cell r="E10" t="str">
            <v>Cesar Chavez Public Charter School</v>
          </cell>
        </row>
        <row r="11">
          <cell r="E11" t="str">
            <v>Children's Studio Public Charter School</v>
          </cell>
        </row>
        <row r="12">
          <cell r="E12" t="str">
            <v>City Collegiate Public Charter School</v>
          </cell>
        </row>
        <row r="13">
          <cell r="E13" t="str">
            <v>Community Academy Public Charter School</v>
          </cell>
        </row>
        <row r="14">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Integrated Design &amp; Electronics Academy (IDEA) Public Charter School</v>
          </cell>
        </row>
        <row r="32">
          <cell r="E32" t="str">
            <v>Kamit Institute for Magnificent  Achievers Public Charter School</v>
          </cell>
        </row>
        <row r="33">
          <cell r="E33" t="str">
            <v>KIPP DC Public Charter School</v>
          </cell>
        </row>
        <row r="34">
          <cell r="E34" t="str">
            <v>Latin American Montesori Bilingual (LAMB) Public Charter School</v>
          </cell>
        </row>
        <row r="35">
          <cell r="E35" t="str">
            <v>LAYC YouthBuild Public Charter School</v>
          </cell>
        </row>
        <row r="36">
          <cell r="E36" t="str">
            <v>Mary McLeod Bethune Public Charter School</v>
          </cell>
        </row>
        <row r="37">
          <cell r="E37" t="str">
            <v>Maya Angelou Public Charter School</v>
          </cell>
        </row>
        <row r="38">
          <cell r="E38" t="str">
            <v>Meridian Public Charter School</v>
          </cell>
        </row>
        <row r="39">
          <cell r="E39" t="str">
            <v>National Collegiate Preparatory Public Charter School</v>
          </cell>
        </row>
        <row r="40">
          <cell r="E40" t="str">
            <v>Next Step Public Charter School</v>
          </cell>
        </row>
        <row r="41">
          <cell r="E41" t="str">
            <v>Nia Community Public Charter School</v>
          </cell>
        </row>
        <row r="42">
          <cell r="E42" t="str">
            <v>Options Public Charter School</v>
          </cell>
        </row>
        <row r="43">
          <cell r="E43" t="str">
            <v>Paul Public Charter School</v>
          </cell>
        </row>
        <row r="44">
          <cell r="E44" t="str">
            <v>Potomac Lighthouse Public Charter School</v>
          </cell>
        </row>
        <row r="45">
          <cell r="E45" t="str">
            <v>Roots Public Charter School</v>
          </cell>
        </row>
        <row r="46">
          <cell r="E46" t="str">
            <v>School for Arts in Learning (SAIL) Public Charter School</v>
          </cell>
        </row>
        <row r="47">
          <cell r="E47" t="str">
            <v>SEED Public Charter School</v>
          </cell>
        </row>
        <row r="48">
          <cell r="E48" t="str">
            <v>Septima Clark Public Charter School</v>
          </cell>
        </row>
        <row r="49">
          <cell r="E49" t="str">
            <v>St. Coletta Public Charter School</v>
          </cell>
        </row>
        <row r="50">
          <cell r="E50" t="str">
            <v>Thea Bowman Public Charter School</v>
          </cell>
        </row>
        <row r="51">
          <cell r="E51" t="str">
            <v>Thurgood Marshall Academy Public Charter School</v>
          </cell>
        </row>
        <row r="52">
          <cell r="E52" t="str">
            <v>Tree of Life Public Charter School</v>
          </cell>
        </row>
        <row r="53">
          <cell r="E53" t="str">
            <v>Two Rivers Public Charter School</v>
          </cell>
        </row>
        <row r="54">
          <cell r="E54" t="str">
            <v>Washington Latin Public Charter School</v>
          </cell>
        </row>
        <row r="55">
          <cell r="E55" t="str">
            <v>Washington Math Science &amp; Technology Public Charter School</v>
          </cell>
        </row>
        <row r="56">
          <cell r="E56" t="str">
            <v>Washington Yu Ying Public Charter School</v>
          </cell>
        </row>
        <row r="57">
          <cell r="E57" t="str">
            <v>William E. Doar Jr. Public Charter School</v>
          </cell>
        </row>
        <row r="58">
          <cell r="E58" t="str">
            <v>Young America Works Public Charter School</v>
          </cell>
        </row>
      </sheetData>
      <sheetData sheetId="2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of Contents"/>
      <sheetName val="1"/>
      <sheetName val="3"/>
      <sheetName val="4"/>
      <sheetName val="5"/>
      <sheetName val="6"/>
      <sheetName val="7"/>
      <sheetName val="Validation"/>
      <sheetName val="OSSE Only"/>
    </sheetNames>
    <sheetDataSet>
      <sheetData sheetId="0"/>
      <sheetData sheetId="1">
        <row r="41">
          <cell r="A41" t="str">
            <v>X</v>
          </cell>
        </row>
      </sheetData>
      <sheetData sheetId="2"/>
      <sheetData sheetId="3"/>
      <sheetData sheetId="4"/>
      <sheetData sheetId="5"/>
      <sheetData sheetId="6"/>
      <sheetData sheetId="7"/>
      <sheetData sheetId="8">
        <row r="6">
          <cell r="A6" t="str">
            <v>X</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rmation"/>
      <sheetName val="2"/>
      <sheetName val="3"/>
      <sheetName val="4"/>
      <sheetName val="5"/>
      <sheetName val="Assurances"/>
      <sheetName val="Intent to Apply"/>
      <sheetName val="1.Improving Acad. Quality Narr."/>
      <sheetName val="2. Improving Acad. Quality Bud."/>
      <sheetName val="3. Improving Acad. Qual. Bud."/>
      <sheetName val="8"/>
      <sheetName val="13"/>
      <sheetName val="15"/>
      <sheetName val="16"/>
      <sheetName val="Validation"/>
      <sheetName val="OSSE Only"/>
      <sheetName val="Special Populations Narrative"/>
      <sheetName val="Public Facility_Narrative"/>
      <sheetName val="PF_Sources and Uses"/>
      <sheetName val="PF_Spending Plan"/>
      <sheetName val="Replication &amp; Growth Narrative"/>
      <sheetName val="RG_Spending Plan"/>
      <sheetName val="RG_Budget"/>
      <sheetName val="Appendicie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6">
          <cell r="A6" t="str">
            <v>X</v>
          </cell>
        </row>
        <row r="7">
          <cell r="A7">
            <v>0</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sheetData>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Directions"/>
      <sheetName val="2-Contact Information"/>
      <sheetName val="2"/>
      <sheetName val="3"/>
      <sheetName val="4"/>
      <sheetName val="5"/>
      <sheetName val="3A-Increasing Academic Quality"/>
      <sheetName val="3B-Increasing Academic Quality"/>
      <sheetName val="3C-Increasing Academic Quality"/>
      <sheetName val="8"/>
      <sheetName val="13"/>
      <sheetName val="15"/>
      <sheetName val="16"/>
      <sheetName val="Validation"/>
      <sheetName val="4A-Special Populations"/>
      <sheetName val="4B-Special Populations"/>
      <sheetName val="4C-Special Populations"/>
      <sheetName val="5A-Public Facilities"/>
      <sheetName val="5B-Public Facilities"/>
      <sheetName val="5C-Public Facilities"/>
      <sheetName val="5D-Public Facilities"/>
      <sheetName val="6A-Replication &amp; Growth"/>
      <sheetName val="6B-Replication &amp; Growth"/>
      <sheetName val="6C-Replication &amp; Growth"/>
      <sheetName val="7A-Appendicies"/>
      <sheetName val="7B-Intent to Apply"/>
      <sheetName val="7C-Assurances"/>
      <sheetName val="7D-Logic Model"/>
      <sheetName val="Definitions"/>
      <sheetName val="OSSE On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
          <cell r="A6" t="str">
            <v>X</v>
          </cell>
        </row>
        <row r="7">
          <cell r="A7">
            <v>0</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1"/>
      <sheetName val="2a"/>
      <sheetName val="2b"/>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sheetData sheetId="11">
        <row r="9">
          <cell r="C9" t="str">
            <v>NON SETASIDE</v>
          </cell>
        </row>
        <row r="10">
          <cell r="C10" t="str">
            <v>Parent Involvement</v>
          </cell>
        </row>
        <row r="11">
          <cell r="C11" t="str">
            <v>Priority Interventions</v>
          </cell>
        </row>
        <row r="12">
          <cell r="C12" t="str">
            <v>Focus Interventions</v>
          </cell>
        </row>
        <row r="13">
          <cell r="C13" t="str">
            <v>Other Supports</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2"/>
      <sheetData sheetId="13"/>
      <sheetData sheetId="14"/>
      <sheetData sheetId="15">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6"/>
      <sheetData sheetId="17"/>
      <sheetData sheetId="18"/>
      <sheetData sheetId="19">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20"/>
      <sheetData sheetId="21"/>
      <sheetData sheetId="22"/>
      <sheetData sheetId="23">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Basis DC Public Charter School</v>
          </cell>
        </row>
        <row r="6">
          <cell r="A6" t="str">
            <v>Instruction</v>
          </cell>
          <cell r="E6" t="str">
            <v>Booker T. Washington Public Charter School</v>
          </cell>
        </row>
        <row r="7">
          <cell r="A7" t="str">
            <v>Support Services</v>
          </cell>
          <cell r="E7" t="str">
            <v>Bridges Public Charter School</v>
          </cell>
        </row>
        <row r="8">
          <cell r="A8" t="str">
            <v>Administration</v>
          </cell>
          <cell r="E8" t="str">
            <v>Capital City Public Charter School</v>
          </cell>
        </row>
        <row r="9">
          <cell r="A9" t="str">
            <v>Operations &amp; Maintenance</v>
          </cell>
          <cell r="E9" t="str">
            <v>Carlos Rosario Public Charter School</v>
          </cell>
        </row>
        <row r="10">
          <cell r="A10" t="str">
            <v>Student Transportation</v>
          </cell>
          <cell r="E10" t="str">
            <v>Center City Public Charter School</v>
          </cell>
        </row>
        <row r="11">
          <cell r="A11" t="str">
            <v>Other</v>
          </cell>
          <cell r="E11" t="str">
            <v>Cesar Chavez Public Charter School</v>
          </cell>
        </row>
        <row r="12">
          <cell r="E12" t="str">
            <v>Children's Studio Public Charter School</v>
          </cell>
        </row>
        <row r="13">
          <cell r="A13" t="str">
            <v>Yes</v>
          </cell>
          <cell r="E13" t="str">
            <v>City Collegiate Public Charter School</v>
          </cell>
        </row>
        <row r="14">
          <cell r="A14" t="str">
            <v>No</v>
          </cell>
          <cell r="E14" t="str">
            <v>Community Academy Public Charter School</v>
          </cell>
        </row>
        <row r="15">
          <cell r="E15" t="str">
            <v>Creative Minds Public Charter School</v>
          </cell>
        </row>
        <row r="16">
          <cell r="E16" t="str">
            <v>DC Bilingual Public Charter School</v>
          </cell>
        </row>
        <row r="17">
          <cell r="E17" t="str">
            <v>DC Preparatory Public Charter School</v>
          </cell>
        </row>
        <row r="18">
          <cell r="E18" t="str">
            <v>DC Scholars Public Charter School</v>
          </cell>
        </row>
        <row r="19">
          <cell r="E19" t="str">
            <v>District of Columbia Public Schools (DCPS)</v>
          </cell>
        </row>
        <row r="20">
          <cell r="E20" t="str">
            <v>E.L. Haynes Public Charter School</v>
          </cell>
        </row>
        <row r="21">
          <cell r="E21" t="str">
            <v>Eagle Academy Public Charter School</v>
          </cell>
        </row>
        <row r="22">
          <cell r="E22" t="str">
            <v>Early Childhood Academy Public Charter School</v>
          </cell>
        </row>
        <row r="23">
          <cell r="E23" t="str">
            <v>Education Strengthens Families (ESF) Public Charter School</v>
          </cell>
        </row>
        <row r="24">
          <cell r="E24" t="str">
            <v>Elsie Whitlow Stokes Public Charter School</v>
          </cell>
        </row>
        <row r="25">
          <cell r="E25" t="str">
            <v>Excel Academy Public Charter School</v>
          </cell>
        </row>
        <row r="26">
          <cell r="E26" t="str">
            <v>Friendship Public Charter School</v>
          </cell>
        </row>
        <row r="27">
          <cell r="E27" t="str">
            <v>Hope Community Public Charter School</v>
          </cell>
        </row>
        <row r="28">
          <cell r="E28" t="str">
            <v>Hospitality Public Charter School</v>
          </cell>
        </row>
        <row r="29">
          <cell r="E29" t="str">
            <v>Howard Road Academy Public Charter School</v>
          </cell>
        </row>
        <row r="30">
          <cell r="E30" t="str">
            <v>Howard University Middle School for Math &amp; Science Public Charter School</v>
          </cell>
        </row>
        <row r="31">
          <cell r="E31" t="str">
            <v>Hyde Leadership Academy Public Charter School</v>
          </cell>
        </row>
        <row r="32">
          <cell r="E32" t="str">
            <v>Ideal Academy Public Charter School</v>
          </cell>
        </row>
        <row r="33">
          <cell r="E33" t="str">
            <v>Imagine Southeast Public Charter School</v>
          </cell>
        </row>
        <row r="34">
          <cell r="E34" t="str">
            <v>Inspired Teaching Demonstration Public Charter School</v>
          </cell>
        </row>
        <row r="35">
          <cell r="E35" t="str">
            <v>Integrated Design &amp; Electronics Academy (IDEA) Public Charter School</v>
          </cell>
        </row>
        <row r="36">
          <cell r="E36" t="str">
            <v>Kamit Institute for Magnificent  Achievers Public Charter School</v>
          </cell>
        </row>
        <row r="37">
          <cell r="E37" t="str">
            <v>KIPP DC Public Charter School</v>
          </cell>
        </row>
        <row r="38">
          <cell r="E38" t="str">
            <v>Latin American Montesori Bilingual (LAMB) Public Charter School</v>
          </cell>
        </row>
        <row r="39">
          <cell r="E39" t="str">
            <v>LAYC YouthBuild Public Charter School</v>
          </cell>
        </row>
        <row r="40">
          <cell r="E40" t="str">
            <v>Mary McLeod Bethune Public Charter School</v>
          </cell>
        </row>
        <row r="41">
          <cell r="E41" t="str">
            <v>Maya Angelou Public Charter School</v>
          </cell>
        </row>
        <row r="42">
          <cell r="E42" t="str">
            <v>Meridian Public Charter School</v>
          </cell>
        </row>
        <row r="43">
          <cell r="E43" t="str">
            <v>Mundo Verde Bilingual Public Charter School</v>
          </cell>
        </row>
        <row r="44">
          <cell r="E44" t="str">
            <v>National Collegiate Preparatory Public Charter School</v>
          </cell>
        </row>
        <row r="45">
          <cell r="E45" t="str">
            <v>Next Step Public Charter School</v>
          </cell>
        </row>
        <row r="46">
          <cell r="E46" t="str">
            <v>Nia Community Public Charter School</v>
          </cell>
        </row>
        <row r="47">
          <cell r="E47" t="str">
            <v>Options Public Charter School</v>
          </cell>
        </row>
        <row r="48">
          <cell r="E48" t="str">
            <v>Paul Public Charter School</v>
          </cell>
        </row>
        <row r="49">
          <cell r="E49" t="str">
            <v>Potomac Lighthouse Public Charter School</v>
          </cell>
        </row>
        <row r="50">
          <cell r="E50" t="str">
            <v>Richard Wright Public Charter School</v>
          </cell>
        </row>
        <row r="51">
          <cell r="E51" t="str">
            <v>Roots Public Charter School</v>
          </cell>
        </row>
        <row r="52">
          <cell r="E52" t="str">
            <v>School for Arts in Learning (SAIL) Public Charter School</v>
          </cell>
        </row>
        <row r="53">
          <cell r="E53" t="str">
            <v>SEED Public Charter School</v>
          </cell>
        </row>
        <row r="54">
          <cell r="E54" t="str">
            <v>Septima Clark Public Charter School</v>
          </cell>
        </row>
        <row r="55">
          <cell r="E55" t="str">
            <v>Shining Stars Montessori Public Charter School</v>
          </cell>
        </row>
        <row r="56">
          <cell r="E56" t="str">
            <v>St. Coletta Public Charter School</v>
          </cell>
        </row>
        <row r="57">
          <cell r="E57" t="str">
            <v>Thea Bowman Public Charter School</v>
          </cell>
        </row>
        <row r="58">
          <cell r="E58" t="str">
            <v>Thurgood Marshall Academy Public Charter School</v>
          </cell>
        </row>
        <row r="59">
          <cell r="E59" t="str">
            <v>Tree of Life Public Charter School</v>
          </cell>
        </row>
        <row r="60">
          <cell r="E60" t="str">
            <v>Two Rivers Public Charter School</v>
          </cell>
        </row>
        <row r="61">
          <cell r="E61" t="str">
            <v>Washington Latin Public Charter School</v>
          </cell>
        </row>
        <row r="62">
          <cell r="E62" t="str">
            <v>Washington Math Science &amp; Technology Public Charter School</v>
          </cell>
        </row>
        <row r="63">
          <cell r="E63" t="str">
            <v>Washington Yu Ying Public Charter School</v>
          </cell>
        </row>
        <row r="64">
          <cell r="E64" t="str">
            <v>William E. Doar Jr. Public Charter School</v>
          </cell>
        </row>
        <row r="65">
          <cell r="E65" t="str">
            <v>Young America Works Public Charter School</v>
          </cell>
        </row>
      </sheetData>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A1:J30"/>
  <sheetViews>
    <sheetView zoomScale="90" zoomScaleNormal="90" zoomScalePageLayoutView="90" workbookViewId="0">
      <selection activeCell="Q19" sqref="Q19"/>
    </sheetView>
  </sheetViews>
  <sheetFormatPr baseColWidth="10" defaultColWidth="9.1640625" defaultRowHeight="12" x14ac:dyDescent="0"/>
  <cols>
    <col min="1" max="10" width="15.6640625" style="91" customWidth="1"/>
    <col min="11" max="51" width="4.6640625" style="91" customWidth="1"/>
    <col min="52" max="16384" width="9.1640625" style="91"/>
  </cols>
  <sheetData>
    <row r="1" spans="1:10" ht="43.75" customHeight="1">
      <c r="A1" s="270"/>
      <c r="B1" s="270"/>
      <c r="C1" s="270"/>
      <c r="D1" s="270"/>
      <c r="E1" s="270"/>
      <c r="F1" s="270"/>
      <c r="G1" s="270"/>
      <c r="H1" s="270"/>
      <c r="I1" s="270"/>
      <c r="J1" s="271"/>
    </row>
    <row r="2" spans="1:10" ht="15" customHeight="1">
      <c r="A2" s="272"/>
      <c r="B2" s="272"/>
      <c r="C2" s="272"/>
      <c r="D2" s="272"/>
      <c r="E2" s="272"/>
      <c r="F2" s="272"/>
      <c r="G2" s="272"/>
      <c r="H2" s="272"/>
      <c r="I2" s="272"/>
      <c r="J2" s="273"/>
    </row>
    <row r="3" spans="1:10" ht="15" customHeight="1">
      <c r="A3" s="274" t="s">
        <v>346</v>
      </c>
      <c r="B3" s="275"/>
      <c r="C3" s="275"/>
      <c r="D3" s="275"/>
      <c r="E3" s="275"/>
      <c r="F3" s="275"/>
      <c r="G3" s="275"/>
      <c r="H3" s="275"/>
      <c r="I3" s="275"/>
      <c r="J3" s="276"/>
    </row>
    <row r="4" spans="1:10" ht="9.5" customHeight="1">
      <c r="A4" s="92"/>
      <c r="B4" s="93"/>
      <c r="C4" s="93"/>
      <c r="D4" s="93"/>
      <c r="E4" s="93"/>
      <c r="F4" s="93"/>
      <c r="G4" s="93"/>
      <c r="H4" s="93"/>
      <c r="I4" s="93"/>
      <c r="J4" s="94"/>
    </row>
    <row r="5" spans="1:10" ht="20.5" customHeight="1">
      <c r="A5" s="274" t="s">
        <v>461</v>
      </c>
      <c r="B5" s="275"/>
      <c r="C5" s="275"/>
      <c r="D5" s="275"/>
      <c r="E5" s="275"/>
      <c r="F5" s="275"/>
      <c r="G5" s="275"/>
      <c r="H5" s="275"/>
      <c r="I5" s="275"/>
      <c r="J5" s="276"/>
    </row>
    <row r="6" spans="1:10" ht="8" customHeight="1">
      <c r="A6" s="274"/>
      <c r="B6" s="275"/>
      <c r="C6" s="275"/>
      <c r="D6" s="275"/>
      <c r="E6" s="275"/>
      <c r="F6" s="275"/>
      <c r="G6" s="275"/>
      <c r="H6" s="275"/>
      <c r="I6" s="275"/>
      <c r="J6" s="276"/>
    </row>
    <row r="7" spans="1:10" ht="18.5" customHeight="1">
      <c r="A7" s="274" t="s">
        <v>456</v>
      </c>
      <c r="B7" s="275"/>
      <c r="C7" s="275"/>
      <c r="D7" s="275"/>
      <c r="E7" s="275"/>
      <c r="F7" s="275"/>
      <c r="G7" s="275"/>
      <c r="H7" s="275"/>
      <c r="I7" s="275"/>
      <c r="J7" s="276"/>
    </row>
    <row r="8" spans="1:10" ht="9" customHeight="1">
      <c r="A8" s="274"/>
      <c r="B8" s="275"/>
      <c r="C8" s="275"/>
      <c r="D8" s="275"/>
      <c r="E8" s="275"/>
      <c r="F8" s="275"/>
      <c r="G8" s="275"/>
      <c r="H8" s="275"/>
      <c r="I8" s="275"/>
      <c r="J8" s="276"/>
    </row>
    <row r="9" spans="1:10" ht="19.75" customHeight="1">
      <c r="A9" s="274" t="s">
        <v>409</v>
      </c>
      <c r="B9" s="275"/>
      <c r="C9" s="275"/>
      <c r="D9" s="275"/>
      <c r="E9" s="275"/>
      <c r="F9" s="275"/>
      <c r="G9" s="275"/>
      <c r="H9" s="275"/>
      <c r="I9" s="275"/>
      <c r="J9" s="276"/>
    </row>
    <row r="10" spans="1:10" ht="11.5" customHeight="1">
      <c r="A10" s="92"/>
      <c r="B10" s="93"/>
      <c r="C10" s="93"/>
      <c r="D10" s="93"/>
      <c r="E10" s="93"/>
      <c r="F10" s="93"/>
      <c r="G10" s="93"/>
      <c r="H10" s="93"/>
      <c r="I10" s="93"/>
      <c r="J10" s="94"/>
    </row>
    <row r="11" spans="1:10" ht="15" customHeight="1">
      <c r="A11" s="95"/>
      <c r="B11" s="96"/>
      <c r="C11" s="277" t="s">
        <v>347</v>
      </c>
      <c r="D11" s="277"/>
      <c r="E11" s="277"/>
      <c r="F11" s="277"/>
      <c r="G11" s="277"/>
      <c r="H11" s="277"/>
      <c r="I11" s="96"/>
      <c r="J11" s="97"/>
    </row>
    <row r="12" spans="1:10" ht="15" customHeight="1">
      <c r="A12" s="95"/>
      <c r="B12" s="96"/>
      <c r="C12" s="277"/>
      <c r="D12" s="277"/>
      <c r="E12" s="277"/>
      <c r="F12" s="277"/>
      <c r="G12" s="277"/>
      <c r="H12" s="277"/>
      <c r="I12" s="96"/>
      <c r="J12" s="97"/>
    </row>
    <row r="13" spans="1:10" s="99" customFormat="1" ht="21" customHeight="1">
      <c r="A13" s="98"/>
      <c r="B13" s="96"/>
      <c r="C13" s="277"/>
      <c r="D13" s="277"/>
      <c r="E13" s="277"/>
      <c r="F13" s="277"/>
      <c r="G13" s="277"/>
      <c r="H13" s="277"/>
      <c r="I13" s="96"/>
      <c r="J13" s="97"/>
    </row>
    <row r="14" spans="1:10" s="99" customFormat="1" ht="21" customHeight="1" thickBot="1">
      <c r="A14" s="100"/>
      <c r="B14" s="101"/>
      <c r="C14" s="101"/>
      <c r="D14" s="101"/>
      <c r="E14" s="101"/>
      <c r="F14" s="101"/>
      <c r="G14" s="101"/>
      <c r="H14" s="101"/>
      <c r="I14" s="101"/>
      <c r="J14" s="102"/>
    </row>
    <row r="15" spans="1:10" ht="15" customHeight="1" thickTop="1">
      <c r="A15" s="103"/>
      <c r="B15" s="104"/>
      <c r="C15" s="104"/>
      <c r="D15" s="104"/>
      <c r="E15" s="104"/>
      <c r="F15" s="104"/>
      <c r="G15" s="104"/>
      <c r="H15" s="104"/>
      <c r="I15" s="104"/>
      <c r="J15" s="105"/>
    </row>
    <row r="16" spans="1:10" ht="21" customHeight="1">
      <c r="A16" s="106"/>
      <c r="B16" s="107"/>
      <c r="C16" s="108" t="s">
        <v>319</v>
      </c>
      <c r="D16" s="109"/>
      <c r="E16" s="109"/>
      <c r="F16" s="109"/>
      <c r="G16" s="110"/>
      <c r="H16" s="110"/>
      <c r="I16" s="110"/>
      <c r="J16" s="111"/>
    </row>
    <row r="17" spans="1:10" ht="25" customHeight="1">
      <c r="A17" s="106"/>
      <c r="B17" s="112">
        <v>1</v>
      </c>
      <c r="C17" s="278" t="s">
        <v>321</v>
      </c>
      <c r="D17" s="279"/>
      <c r="E17" s="279"/>
      <c r="F17" s="280"/>
      <c r="G17" s="113"/>
      <c r="H17" s="110"/>
      <c r="I17" s="110"/>
      <c r="J17" s="111"/>
    </row>
    <row r="18" spans="1:10" ht="25" customHeight="1">
      <c r="A18" s="106"/>
      <c r="B18" s="112">
        <v>2</v>
      </c>
      <c r="C18" s="278" t="s">
        <v>322</v>
      </c>
      <c r="D18" s="279"/>
      <c r="E18" s="279"/>
      <c r="F18" s="280"/>
      <c r="G18" s="113"/>
      <c r="H18" s="110"/>
      <c r="I18" s="110"/>
      <c r="J18" s="111"/>
    </row>
    <row r="19" spans="1:10" ht="25" customHeight="1">
      <c r="A19" s="106"/>
      <c r="B19" s="112">
        <v>3</v>
      </c>
      <c r="C19" s="281" t="s">
        <v>371</v>
      </c>
      <c r="D19" s="282"/>
      <c r="E19" s="282"/>
      <c r="F19" s="283"/>
      <c r="G19" s="113"/>
      <c r="H19" s="110"/>
      <c r="I19" s="110"/>
      <c r="J19" s="111"/>
    </row>
    <row r="20" spans="1:10" ht="25" customHeight="1">
      <c r="A20" s="106"/>
      <c r="B20" s="112">
        <v>4</v>
      </c>
      <c r="C20" s="269" t="s">
        <v>410</v>
      </c>
      <c r="D20" s="269"/>
      <c r="E20" s="269"/>
      <c r="F20" s="269"/>
      <c r="G20" s="113"/>
      <c r="H20" s="110"/>
      <c r="I20" s="110"/>
      <c r="J20" s="111"/>
    </row>
    <row r="21" spans="1:10" ht="25" customHeight="1">
      <c r="A21" s="106"/>
      <c r="B21" s="112">
        <v>5</v>
      </c>
      <c r="C21" s="269" t="s">
        <v>411</v>
      </c>
      <c r="D21" s="269"/>
      <c r="E21" s="269"/>
      <c r="F21" s="269"/>
      <c r="G21" s="113"/>
      <c r="H21" s="110"/>
      <c r="I21" s="110"/>
      <c r="J21" s="111"/>
    </row>
    <row r="22" spans="1:10" ht="25" customHeight="1">
      <c r="A22" s="106"/>
      <c r="B22" s="112">
        <v>6</v>
      </c>
      <c r="C22" s="269" t="s">
        <v>412</v>
      </c>
      <c r="D22" s="269"/>
      <c r="E22" s="269"/>
      <c r="F22" s="269"/>
      <c r="G22" s="113"/>
      <c r="H22" s="110"/>
      <c r="I22" s="110"/>
      <c r="J22" s="111"/>
    </row>
    <row r="23" spans="1:10" ht="25" customHeight="1">
      <c r="A23" s="106"/>
      <c r="B23" s="112">
        <v>7</v>
      </c>
      <c r="C23" s="284" t="s">
        <v>413</v>
      </c>
      <c r="D23" s="284"/>
      <c r="E23" s="284"/>
      <c r="F23" s="284"/>
      <c r="G23" s="113"/>
      <c r="H23" s="110"/>
      <c r="I23" s="110"/>
      <c r="J23" s="111"/>
    </row>
    <row r="24" spans="1:10" ht="25" customHeight="1">
      <c r="A24" s="106"/>
      <c r="B24" s="112">
        <v>8</v>
      </c>
      <c r="C24" s="278" t="s">
        <v>343</v>
      </c>
      <c r="D24" s="279"/>
      <c r="E24" s="279"/>
      <c r="F24" s="280"/>
      <c r="G24" s="113"/>
      <c r="H24" s="110"/>
      <c r="I24" s="110"/>
      <c r="J24" s="111"/>
    </row>
    <row r="25" spans="1:10" ht="25" customHeight="1">
      <c r="A25" s="106"/>
      <c r="B25" s="112">
        <v>9</v>
      </c>
      <c r="C25" s="278" t="s">
        <v>323</v>
      </c>
      <c r="D25" s="279"/>
      <c r="E25" s="279"/>
      <c r="F25" s="280"/>
      <c r="G25" s="113"/>
      <c r="H25" s="110"/>
      <c r="I25" s="110"/>
      <c r="J25" s="111"/>
    </row>
    <row r="26" spans="1:10" ht="25" customHeight="1">
      <c r="A26" s="106"/>
      <c r="B26" s="112">
        <v>10</v>
      </c>
      <c r="C26" s="278" t="s">
        <v>317</v>
      </c>
      <c r="D26" s="279"/>
      <c r="E26" s="279"/>
      <c r="F26" s="280"/>
      <c r="G26" s="113"/>
      <c r="H26" s="110"/>
      <c r="I26" s="110"/>
      <c r="J26" s="111"/>
    </row>
    <row r="27" spans="1:10" ht="25" customHeight="1">
      <c r="A27" s="106"/>
      <c r="B27" s="112">
        <v>11</v>
      </c>
      <c r="C27" s="278" t="s">
        <v>342</v>
      </c>
      <c r="D27" s="279"/>
      <c r="E27" s="279"/>
      <c r="F27" s="280"/>
      <c r="G27" s="113"/>
      <c r="H27" s="110"/>
      <c r="I27" s="110"/>
      <c r="J27" s="111"/>
    </row>
    <row r="28" spans="1:10" ht="25" customHeight="1">
      <c r="A28" s="106"/>
      <c r="B28" s="112">
        <v>12</v>
      </c>
      <c r="C28" s="278" t="s">
        <v>320</v>
      </c>
      <c r="D28" s="279"/>
      <c r="E28" s="279"/>
      <c r="F28" s="280"/>
      <c r="G28" s="113"/>
      <c r="H28" s="110"/>
      <c r="I28" s="110"/>
      <c r="J28" s="111"/>
    </row>
    <row r="29" spans="1:10" ht="15" customHeight="1" thickBot="1">
      <c r="A29" s="114"/>
      <c r="B29" s="115"/>
      <c r="C29" s="115"/>
      <c r="D29" s="115"/>
      <c r="E29" s="115"/>
      <c r="F29" s="115"/>
      <c r="G29" s="116"/>
      <c r="H29" s="116"/>
      <c r="I29" s="116"/>
      <c r="J29" s="117"/>
    </row>
    <row r="30" spans="1:10" ht="13" thickTop="1"/>
  </sheetData>
  <sheetProtection password="97E3" sheet="1" objects="1" scenarios="1"/>
  <mergeCells count="21">
    <mergeCell ref="C23:F23"/>
    <mergeCell ref="C28:F28"/>
    <mergeCell ref="C25:F25"/>
    <mergeCell ref="C26:F26"/>
    <mergeCell ref="C24:F24"/>
    <mergeCell ref="C27:F27"/>
    <mergeCell ref="C22:F22"/>
    <mergeCell ref="C20:F20"/>
    <mergeCell ref="C21:F21"/>
    <mergeCell ref="A1:J1"/>
    <mergeCell ref="A2:J2"/>
    <mergeCell ref="A3:J3"/>
    <mergeCell ref="A5:J5"/>
    <mergeCell ref="A6:J6"/>
    <mergeCell ref="A7:J7"/>
    <mergeCell ref="A8:J8"/>
    <mergeCell ref="A9:J9"/>
    <mergeCell ref="C11:H13"/>
    <mergeCell ref="C17:F17"/>
    <mergeCell ref="C18:F18"/>
    <mergeCell ref="C19:F19"/>
  </mergeCells>
  <hyperlinks>
    <hyperlink ref="C17:F17" location="Directions!A1" display="Directions"/>
    <hyperlink ref="C18:F18" location="'Contact Information'!A1" display="Contact Information"/>
    <hyperlink ref="C19:F19" location="'Comprehensive Data'!A1" display="Comprehensive Data Summary"/>
    <hyperlink ref="C24:F24" location="'Logic Model'!A1" display="Logic Model Template"/>
    <hyperlink ref="C25:F25" location="Appendicies!A1" display="Appendices List"/>
    <hyperlink ref="C26:F26" location="'Intent to Apply'!A1" display="Intent to Apply Form"/>
    <hyperlink ref="C27:F27" location="Assurances!A1" display="Assurances"/>
    <hyperlink ref="C28:F28" location="Definitions!A1" display="Reference: Budget Definitions"/>
    <hyperlink ref="C20:F20" location="'Guiding Strategies'!A1" display="Guiding Strategies"/>
    <hyperlink ref="C21:F21" location="'Needs Assessment &amp; Narrative'!A1" display="Academic Quality: Needs Assessment &amp; Narrative"/>
    <hyperlink ref="C22:F22" location="'Detailed Planned Expenditures'!A1" display="Academic Quality: Detailed Expenditures"/>
    <hyperlink ref="C23:F23" location="'Budget Summary'!A1" display="Academic Quality: Budget Summary"/>
  </hyperlinks>
  <pageMargins left="0.75" right="0.75" top="1" bottom="1" header="0.5" footer="0.5"/>
  <pageSetup scale="63"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J35"/>
  <sheetViews>
    <sheetView topLeftCell="B1" workbookViewId="0">
      <selection activeCell="G7" sqref="G7"/>
    </sheetView>
  </sheetViews>
  <sheetFormatPr baseColWidth="10" defaultColWidth="8.83203125" defaultRowHeight="14" x14ac:dyDescent="0"/>
  <cols>
    <col min="1" max="1" width="47" customWidth="1"/>
    <col min="2" max="9" width="15.6640625" customWidth="1"/>
    <col min="10" max="10" width="30.6640625" customWidth="1"/>
  </cols>
  <sheetData>
    <row r="1" spans="1:10" s="69" customFormat="1" ht="48">
      <c r="A1" s="66" t="s">
        <v>55</v>
      </c>
      <c r="B1" s="67" t="s">
        <v>189</v>
      </c>
      <c r="C1" s="68" t="s">
        <v>190</v>
      </c>
      <c r="D1" s="67" t="s">
        <v>191</v>
      </c>
      <c r="E1" s="68" t="s">
        <v>192</v>
      </c>
      <c r="F1" s="68" t="s">
        <v>193</v>
      </c>
      <c r="G1" s="68" t="s">
        <v>236</v>
      </c>
      <c r="H1" s="68" t="s">
        <v>194</v>
      </c>
      <c r="I1" s="68" t="s">
        <v>250</v>
      </c>
      <c r="J1" s="68" t="s">
        <v>195</v>
      </c>
    </row>
    <row r="2" spans="1:10">
      <c r="A2" s="70" t="s">
        <v>196</v>
      </c>
      <c r="B2" s="71">
        <v>25496.29</v>
      </c>
      <c r="C2" s="71">
        <v>0</v>
      </c>
      <c r="D2" s="71">
        <v>25064.34</v>
      </c>
      <c r="E2" s="71">
        <v>0</v>
      </c>
      <c r="F2" s="71">
        <v>0</v>
      </c>
      <c r="G2" s="79">
        <v>40256</v>
      </c>
      <c r="H2" s="71">
        <v>0</v>
      </c>
      <c r="I2" s="79">
        <v>40360</v>
      </c>
      <c r="J2" s="71">
        <v>0</v>
      </c>
    </row>
    <row r="3" spans="1:10">
      <c r="A3" s="72" t="s">
        <v>197</v>
      </c>
      <c r="B3" s="71">
        <v>0</v>
      </c>
      <c r="C3" s="71">
        <v>0</v>
      </c>
      <c r="D3" s="71">
        <v>0</v>
      </c>
      <c r="E3" s="71">
        <v>0</v>
      </c>
      <c r="F3" s="71">
        <v>0</v>
      </c>
      <c r="G3" s="71"/>
      <c r="H3" s="71">
        <v>20290.444365689043</v>
      </c>
      <c r="I3" s="79">
        <v>40360</v>
      </c>
      <c r="J3" s="71">
        <v>20290.444365689043</v>
      </c>
    </row>
    <row r="4" spans="1:10">
      <c r="A4" s="72" t="s">
        <v>198</v>
      </c>
      <c r="B4" s="71">
        <v>0</v>
      </c>
      <c r="C4" s="71">
        <v>0</v>
      </c>
      <c r="D4" s="71">
        <v>0</v>
      </c>
      <c r="E4" s="71">
        <v>0</v>
      </c>
      <c r="F4" s="71">
        <v>0</v>
      </c>
      <c r="G4" s="71"/>
      <c r="H4" s="71">
        <v>21177.722467051171</v>
      </c>
      <c r="I4" s="79">
        <v>40360</v>
      </c>
      <c r="J4" s="71">
        <v>21177.722467051171</v>
      </c>
    </row>
    <row r="5" spans="1:10">
      <c r="A5" s="72" t="s">
        <v>199</v>
      </c>
      <c r="B5" s="71">
        <v>27218.1</v>
      </c>
      <c r="C5" s="71">
        <v>5918.0875413133563</v>
      </c>
      <c r="D5" s="71">
        <v>25287.58</v>
      </c>
      <c r="E5" s="71">
        <v>7168.6221461212699</v>
      </c>
      <c r="F5" s="71">
        <v>13086.709687434626</v>
      </c>
      <c r="G5" s="79">
        <v>40256</v>
      </c>
      <c r="H5" s="71">
        <v>35773.628819241625</v>
      </c>
      <c r="I5" s="79">
        <v>40360</v>
      </c>
      <c r="J5" s="71">
        <v>48860.338506676249</v>
      </c>
    </row>
    <row r="6" spans="1:10">
      <c r="A6" s="72" t="s">
        <v>200</v>
      </c>
      <c r="B6" s="71">
        <v>0</v>
      </c>
      <c r="C6" s="71">
        <v>0</v>
      </c>
      <c r="D6" s="71">
        <v>0</v>
      </c>
      <c r="E6" s="71">
        <v>0</v>
      </c>
      <c r="F6" s="71">
        <v>0</v>
      </c>
      <c r="G6" s="71"/>
      <c r="H6" s="71">
        <v>69298.156601300769</v>
      </c>
      <c r="I6" s="79">
        <v>40360</v>
      </c>
      <c r="J6" s="71">
        <v>69298.156601300769</v>
      </c>
    </row>
    <row r="7" spans="1:10">
      <c r="A7" s="72" t="s">
        <v>201</v>
      </c>
      <c r="B7" s="71">
        <v>65746.16</v>
      </c>
      <c r="C7" s="71">
        <v>14295.322979384842</v>
      </c>
      <c r="D7" s="71">
        <v>56393.24</v>
      </c>
      <c r="E7" s="71">
        <v>15986.576380797682</v>
      </c>
      <c r="F7" s="71">
        <v>30281.899360182524</v>
      </c>
      <c r="G7" s="79">
        <v>40252</v>
      </c>
      <c r="H7" s="71">
        <v>58727.241722910781</v>
      </c>
      <c r="I7" s="79">
        <v>40360</v>
      </c>
      <c r="J7" s="71">
        <v>89009.141083093302</v>
      </c>
    </row>
    <row r="8" spans="1:10">
      <c r="A8" s="72" t="s">
        <v>202</v>
      </c>
      <c r="B8" s="71">
        <v>25526.67</v>
      </c>
      <c r="C8" s="71">
        <v>0</v>
      </c>
      <c r="D8" s="71">
        <v>25068.28</v>
      </c>
      <c r="E8" s="71">
        <v>0</v>
      </c>
      <c r="F8" s="71">
        <v>0</v>
      </c>
      <c r="G8" s="79">
        <v>40256</v>
      </c>
      <c r="H8" s="71">
        <v>0</v>
      </c>
      <c r="I8" s="79">
        <v>40360</v>
      </c>
      <c r="J8" s="71">
        <v>0</v>
      </c>
    </row>
    <row r="9" spans="1:10">
      <c r="A9" s="72" t="s">
        <v>203</v>
      </c>
      <c r="B9" s="71">
        <v>61218.8</v>
      </c>
      <c r="C9" s="71">
        <v>13310.929770048391</v>
      </c>
      <c r="D9" s="71">
        <v>55806.27</v>
      </c>
      <c r="E9" s="71">
        <v>15820.179827979704</v>
      </c>
      <c r="F9" s="71">
        <v>29131.109598028095</v>
      </c>
      <c r="G9" s="79">
        <v>40256</v>
      </c>
      <c r="H9" s="71">
        <v>53072.249112283716</v>
      </c>
      <c r="I9" s="79">
        <v>40360</v>
      </c>
      <c r="J9" s="71">
        <v>82203.358710311819</v>
      </c>
    </row>
    <row r="10" spans="1:10">
      <c r="A10" s="72" t="s">
        <v>204</v>
      </c>
      <c r="B10" s="71">
        <v>0</v>
      </c>
      <c r="C10" s="71">
        <v>0</v>
      </c>
      <c r="D10" s="71">
        <v>0</v>
      </c>
      <c r="E10" s="71">
        <v>0</v>
      </c>
      <c r="F10" s="71">
        <v>0</v>
      </c>
      <c r="G10" s="71"/>
      <c r="H10" s="71">
        <v>17640.902373297336</v>
      </c>
      <c r="I10" s="79">
        <v>40361</v>
      </c>
      <c r="J10" s="71">
        <v>17640.902373297336</v>
      </c>
    </row>
    <row r="11" spans="1:10">
      <c r="A11" s="70" t="s">
        <v>205</v>
      </c>
      <c r="B11" s="71">
        <v>54051.33</v>
      </c>
      <c r="C11" s="71">
        <v>11752.492005849668</v>
      </c>
      <c r="D11" s="71">
        <v>50525.26</v>
      </c>
      <c r="E11" s="71">
        <v>14323.098444949463</v>
      </c>
      <c r="F11" s="71">
        <v>26075.590450799129</v>
      </c>
      <c r="G11" s="79">
        <v>40256</v>
      </c>
      <c r="H11" s="71">
        <v>40182.941239415879</v>
      </c>
      <c r="I11" s="79">
        <v>40360</v>
      </c>
      <c r="J11" s="71">
        <v>66258.531690215008</v>
      </c>
    </row>
    <row r="12" spans="1:10">
      <c r="A12" s="70" t="s">
        <v>206</v>
      </c>
      <c r="B12" s="71">
        <v>716989.94</v>
      </c>
      <c r="C12" s="71">
        <v>155896.59936443067</v>
      </c>
      <c r="D12" s="71">
        <v>397580.37</v>
      </c>
      <c r="E12" s="71">
        <v>112707.63929348275</v>
      </c>
      <c r="F12" s="71">
        <v>268604.2386579134</v>
      </c>
      <c r="G12" s="79">
        <v>40254</v>
      </c>
      <c r="H12" s="71">
        <v>875143.17743232287</v>
      </c>
      <c r="I12" s="79">
        <v>40360</v>
      </c>
      <c r="J12" s="71">
        <v>1143747.4160902363</v>
      </c>
    </row>
    <row r="13" spans="1:10">
      <c r="A13" s="70" t="s">
        <v>207</v>
      </c>
      <c r="B13" s="71">
        <v>27380.16</v>
      </c>
      <c r="C13" s="71">
        <v>5953.3245808916245</v>
      </c>
      <c r="D13" s="71">
        <v>25308.59</v>
      </c>
      <c r="E13" s="71">
        <v>7174.5781431478745</v>
      </c>
      <c r="F13" s="71">
        <v>13127.902724039499</v>
      </c>
      <c r="G13" s="79">
        <v>40252</v>
      </c>
      <c r="H13" s="71">
        <v>23906.355265185914</v>
      </c>
      <c r="I13" s="79">
        <v>40360</v>
      </c>
      <c r="J13" s="71">
        <v>37034.257989225414</v>
      </c>
    </row>
    <row r="14" spans="1:10">
      <c r="A14" s="70" t="s">
        <v>208</v>
      </c>
      <c r="B14" s="71">
        <v>27400.41</v>
      </c>
      <c r="C14" s="71">
        <v>5957.7275800984607</v>
      </c>
      <c r="D14" s="71">
        <v>25311.21</v>
      </c>
      <c r="E14" s="71">
        <v>7175.3208710017379</v>
      </c>
      <c r="F14" s="71">
        <v>13133.0484511002</v>
      </c>
      <c r="G14" s="79">
        <v>40256</v>
      </c>
      <c r="H14" s="71">
        <v>22443.175358939749</v>
      </c>
      <c r="I14" s="79">
        <v>40360</v>
      </c>
      <c r="J14" s="71">
        <v>35576.223810039948</v>
      </c>
    </row>
    <row r="15" spans="1:10">
      <c r="A15" s="70" t="s">
        <v>209</v>
      </c>
      <c r="B15" s="71">
        <v>87873.17</v>
      </c>
      <c r="C15" s="71">
        <v>19106.444336405209</v>
      </c>
      <c r="D15" s="71">
        <v>63613.77</v>
      </c>
      <c r="E15" s="71">
        <v>18033.480484105825</v>
      </c>
      <c r="F15" s="71">
        <v>37139.924820511034</v>
      </c>
      <c r="G15" s="79">
        <v>40256</v>
      </c>
      <c r="H15" s="71">
        <v>87694.249326297693</v>
      </c>
      <c r="I15" s="79">
        <v>40360</v>
      </c>
      <c r="J15" s="71">
        <v>124834.17414680873</v>
      </c>
    </row>
    <row r="16" spans="1:10">
      <c r="A16" s="70" t="s">
        <v>210</v>
      </c>
      <c r="B16" s="71">
        <v>0</v>
      </c>
      <c r="C16" s="71">
        <v>0</v>
      </c>
      <c r="D16" s="71">
        <v>0</v>
      </c>
      <c r="E16" s="71">
        <v>0</v>
      </c>
      <c r="F16" s="71">
        <v>0</v>
      </c>
      <c r="G16" s="79"/>
      <c r="H16" s="71">
        <v>35971.355833599213</v>
      </c>
      <c r="I16" s="79">
        <v>40361</v>
      </c>
      <c r="J16" s="71">
        <v>35971.355833599213</v>
      </c>
    </row>
    <row r="17" spans="1:10">
      <c r="A17" s="72" t="s">
        <v>211</v>
      </c>
      <c r="B17" s="71">
        <v>31326.81</v>
      </c>
      <c r="C17" s="71">
        <v>6811.4528188995801</v>
      </c>
      <c r="D17" s="71">
        <v>30172.02</v>
      </c>
      <c r="E17" s="71">
        <v>8553.2823134999035</v>
      </c>
      <c r="F17" s="71">
        <v>15364.735132399484</v>
      </c>
      <c r="G17" s="79">
        <v>40256</v>
      </c>
      <c r="H17" s="71">
        <v>19892.496873726839</v>
      </c>
      <c r="I17" s="79">
        <v>40361</v>
      </c>
      <c r="J17" s="71">
        <v>35257.232006126324</v>
      </c>
    </row>
    <row r="18" spans="1:10">
      <c r="A18" s="72" t="s">
        <v>212</v>
      </c>
      <c r="B18" s="71">
        <v>31502.39</v>
      </c>
      <c r="C18" s="71">
        <v>6849.6295399235969</v>
      </c>
      <c r="D18" s="71">
        <v>25843.040000000001</v>
      </c>
      <c r="E18" s="71">
        <v>7326.086120818909</v>
      </c>
      <c r="F18" s="71">
        <v>14175.715660742506</v>
      </c>
      <c r="G18" s="79">
        <v>40256</v>
      </c>
      <c r="H18" s="71">
        <v>37002.02977150571</v>
      </c>
      <c r="I18" s="79">
        <v>40360</v>
      </c>
      <c r="J18" s="71">
        <v>51177.745432248215</v>
      </c>
    </row>
    <row r="19" spans="1:10">
      <c r="A19" s="72" t="s">
        <v>213</v>
      </c>
      <c r="B19" s="71">
        <v>64922.37</v>
      </c>
      <c r="C19" s="71">
        <v>14116.204623009542</v>
      </c>
      <c r="D19" s="71">
        <v>60638.19</v>
      </c>
      <c r="E19" s="71">
        <v>17189.951420211397</v>
      </c>
      <c r="F19" s="71">
        <v>31306.156043220937</v>
      </c>
      <c r="G19" s="79">
        <v>40256</v>
      </c>
      <c r="H19" s="71">
        <v>28493.621998281997</v>
      </c>
      <c r="I19" s="79">
        <v>40360</v>
      </c>
      <c r="J19" s="71">
        <v>59799.778041502934</v>
      </c>
    </row>
    <row r="20" spans="1:10">
      <c r="A20" s="72" t="s">
        <v>214</v>
      </c>
      <c r="B20" s="71">
        <v>32694.14</v>
      </c>
      <c r="C20" s="71">
        <v>7108.7541969481572</v>
      </c>
      <c r="D20" s="71">
        <v>30349.3</v>
      </c>
      <c r="E20" s="71">
        <v>8603.5383417186731</v>
      </c>
      <c r="F20" s="71">
        <v>15712.29253866683</v>
      </c>
      <c r="G20" s="79">
        <v>40256</v>
      </c>
      <c r="H20" s="71">
        <v>28776.585974229965</v>
      </c>
      <c r="I20" s="79">
        <v>40361</v>
      </c>
      <c r="J20" s="71">
        <v>44488.878512896794</v>
      </c>
    </row>
    <row r="21" spans="1:10">
      <c r="A21" s="72" t="s">
        <v>215</v>
      </c>
      <c r="B21" s="71">
        <v>0</v>
      </c>
      <c r="C21" s="71">
        <v>0</v>
      </c>
      <c r="D21" s="71">
        <v>0</v>
      </c>
      <c r="E21" s="71">
        <v>0</v>
      </c>
      <c r="F21" s="71">
        <v>0</v>
      </c>
      <c r="G21" s="71"/>
      <c r="H21" s="71">
        <v>17502.493463247025</v>
      </c>
      <c r="I21" s="79">
        <v>40361</v>
      </c>
      <c r="J21" s="71">
        <v>17502.493463247025</v>
      </c>
    </row>
    <row r="22" spans="1:10">
      <c r="A22" s="70" t="s">
        <v>216</v>
      </c>
      <c r="B22" s="71">
        <v>33585.43</v>
      </c>
      <c r="C22" s="71">
        <v>7302.5492173462453</v>
      </c>
      <c r="D22" s="71">
        <v>30464.85</v>
      </c>
      <c r="E22" s="71">
        <v>8636.2949079454247</v>
      </c>
      <c r="F22" s="71">
        <v>15938.844125291671</v>
      </c>
      <c r="G22" s="79">
        <v>40256</v>
      </c>
      <c r="H22" s="71">
        <v>24341.354696772611</v>
      </c>
      <c r="I22" s="79">
        <v>40360</v>
      </c>
      <c r="J22" s="71">
        <v>40280.198822064282</v>
      </c>
    </row>
    <row r="23" spans="1:10">
      <c r="A23" s="70" t="s">
        <v>217</v>
      </c>
      <c r="B23" s="71">
        <v>37366.69</v>
      </c>
      <c r="C23" s="71">
        <v>8124.7163670174768</v>
      </c>
      <c r="D23" s="71">
        <v>26603.35</v>
      </c>
      <c r="E23" s="71">
        <v>7541.6217752357197</v>
      </c>
      <c r="F23" s="71">
        <v>15666.338142253197</v>
      </c>
      <c r="G23" s="79">
        <v>40256</v>
      </c>
      <c r="H23" s="71">
        <v>63136.554143085043</v>
      </c>
      <c r="I23" s="79">
        <v>40360</v>
      </c>
      <c r="J23" s="71">
        <v>78802.892285338239</v>
      </c>
    </row>
    <row r="24" spans="1:10">
      <c r="A24" s="70" t="s">
        <v>218</v>
      </c>
      <c r="B24" s="71">
        <v>0</v>
      </c>
      <c r="C24" s="71">
        <v>0</v>
      </c>
      <c r="D24" s="71">
        <v>0</v>
      </c>
      <c r="E24" s="71">
        <v>0</v>
      </c>
      <c r="F24" s="71">
        <v>0</v>
      </c>
      <c r="G24" s="79"/>
      <c r="H24" s="71">
        <v>16672.040002945148</v>
      </c>
      <c r="I24" s="79">
        <v>40360</v>
      </c>
      <c r="J24" s="71">
        <v>16672.040002945148</v>
      </c>
    </row>
    <row r="25" spans="1:10">
      <c r="A25" s="70" t="s">
        <v>219</v>
      </c>
      <c r="B25" s="71">
        <v>0</v>
      </c>
      <c r="C25" s="71">
        <v>0</v>
      </c>
      <c r="D25" s="71">
        <v>0</v>
      </c>
      <c r="E25" s="71">
        <v>0</v>
      </c>
      <c r="F25" s="71">
        <v>0</v>
      </c>
      <c r="G25" s="71"/>
      <c r="H25" s="71">
        <v>45736.576879617132</v>
      </c>
      <c r="I25" s="79">
        <v>40360</v>
      </c>
      <c r="J25" s="71">
        <v>45736.576879617132</v>
      </c>
    </row>
    <row r="26" spans="1:10">
      <c r="A26" s="72" t="s">
        <v>220</v>
      </c>
      <c r="B26" s="71">
        <v>33322.089999999997</v>
      </c>
      <c r="C26" s="71">
        <v>7245.2906587720063</v>
      </c>
      <c r="D26" s="71">
        <v>30430.71</v>
      </c>
      <c r="E26" s="71">
        <v>8626.6167671320854</v>
      </c>
      <c r="F26" s="71">
        <v>15871.907425904092</v>
      </c>
      <c r="G26" s="79">
        <v>40256</v>
      </c>
      <c r="H26" s="71">
        <v>24618.172516873237</v>
      </c>
      <c r="I26" s="79">
        <v>40360</v>
      </c>
      <c r="J26" s="71">
        <v>40490.079942777331</v>
      </c>
    </row>
    <row r="27" spans="1:10">
      <c r="A27" s="72" t="s">
        <v>221</v>
      </c>
      <c r="B27" s="71">
        <v>33129.65</v>
      </c>
      <c r="C27" s="71">
        <v>7203.4480332231878</v>
      </c>
      <c r="D27" s="71">
        <v>30405.759999999998</v>
      </c>
      <c r="E27" s="71">
        <v>8619.5438434855459</v>
      </c>
      <c r="F27" s="71">
        <v>15822.991876708733</v>
      </c>
      <c r="G27" s="79">
        <v>40256</v>
      </c>
      <c r="H27" s="71">
        <v>0</v>
      </c>
      <c r="I27" s="79">
        <v>40360</v>
      </c>
      <c r="J27" s="71">
        <v>15822.991876708733</v>
      </c>
    </row>
    <row r="28" spans="1:10">
      <c r="A28" s="72" t="s">
        <v>222</v>
      </c>
      <c r="B28" s="71">
        <v>34122.230000000003</v>
      </c>
      <c r="C28" s="71">
        <v>7419.2667469378421</v>
      </c>
      <c r="D28" s="71">
        <v>30534.45</v>
      </c>
      <c r="E28" s="71">
        <v>8656.025388338172</v>
      </c>
      <c r="F28" s="71">
        <v>16075.292135276013</v>
      </c>
      <c r="G28" s="79">
        <v>40256</v>
      </c>
      <c r="H28" s="71">
        <v>23728.400952264081</v>
      </c>
      <c r="I28" s="79">
        <v>40360</v>
      </c>
      <c r="J28" s="71">
        <v>39803.693087540094</v>
      </c>
    </row>
    <row r="29" spans="1:10">
      <c r="A29" s="72" t="s">
        <v>223</v>
      </c>
      <c r="B29" s="71">
        <v>0</v>
      </c>
      <c r="C29" s="71">
        <v>0</v>
      </c>
      <c r="D29" s="71">
        <v>0</v>
      </c>
      <c r="E29" s="71">
        <v>0</v>
      </c>
      <c r="F29" s="71">
        <v>0</v>
      </c>
      <c r="G29" s="71"/>
      <c r="H29" s="71">
        <v>15544.996021106885</v>
      </c>
      <c r="I29" s="79">
        <v>40360</v>
      </c>
      <c r="J29" s="71">
        <v>15544.996021106885</v>
      </c>
    </row>
    <row r="30" spans="1:10">
      <c r="A30" s="70" t="s">
        <v>224</v>
      </c>
      <c r="B30" s="71">
        <v>31093.86</v>
      </c>
      <c r="C30" s="71">
        <v>0</v>
      </c>
      <c r="D30" s="71">
        <v>30141.82</v>
      </c>
      <c r="E30" s="71">
        <v>0</v>
      </c>
      <c r="F30" s="71">
        <v>0</v>
      </c>
      <c r="G30" s="79">
        <v>40256</v>
      </c>
      <c r="H30" s="71">
        <v>0</v>
      </c>
      <c r="I30" s="79">
        <v>40360</v>
      </c>
      <c r="J30" s="71">
        <v>0</v>
      </c>
    </row>
    <row r="31" spans="1:10">
      <c r="A31" s="70" t="s">
        <v>225</v>
      </c>
      <c r="B31" s="71">
        <v>32582.720000000001</v>
      </c>
      <c r="C31" s="71">
        <v>7084.5279168678762</v>
      </c>
      <c r="D31" s="71">
        <v>30334.85</v>
      </c>
      <c r="E31" s="71">
        <v>8599.4419991658669</v>
      </c>
      <c r="F31" s="71">
        <v>15683.969916033744</v>
      </c>
      <c r="G31" s="79">
        <v>40256</v>
      </c>
      <c r="H31" s="71">
        <v>22640.902373297336</v>
      </c>
      <c r="I31" s="79">
        <v>40361</v>
      </c>
      <c r="J31" s="71">
        <v>38324.872289331077</v>
      </c>
    </row>
    <row r="32" spans="1:10">
      <c r="A32" s="70" t="s">
        <v>237</v>
      </c>
      <c r="B32" s="71">
        <v>26093.86</v>
      </c>
      <c r="C32" s="71">
        <v>5673.6417226321801</v>
      </c>
      <c r="D32" s="71">
        <v>25141.82</v>
      </c>
      <c r="E32" s="71">
        <v>7127.3015308619752</v>
      </c>
      <c r="F32" s="71">
        <v>12800.943253494155</v>
      </c>
      <c r="G32" s="79">
        <v>40256</v>
      </c>
      <c r="H32" s="71">
        <v>0</v>
      </c>
      <c r="I32" s="79">
        <v>40360</v>
      </c>
      <c r="J32" s="71">
        <v>12800.943253494155</v>
      </c>
    </row>
    <row r="33" spans="1:10">
      <c r="A33" s="70" t="s">
        <v>238</v>
      </c>
      <c r="B33" s="71">
        <v>0</v>
      </c>
      <c r="C33" s="71">
        <v>0</v>
      </c>
      <c r="D33" s="71">
        <v>0</v>
      </c>
      <c r="E33" s="71">
        <v>0</v>
      </c>
      <c r="F33" s="71">
        <v>0</v>
      </c>
      <c r="G33" s="71"/>
      <c r="H33" s="71">
        <v>18550.446639342252</v>
      </c>
      <c r="I33" s="79">
        <v>40361</v>
      </c>
      <c r="J33" s="71">
        <v>18550.446639342252</v>
      </c>
    </row>
    <row r="34" spans="1:10">
      <c r="A34" s="73" t="s">
        <v>239</v>
      </c>
      <c r="B34" s="71">
        <v>0</v>
      </c>
      <c r="C34" s="71">
        <v>0</v>
      </c>
      <c r="D34" s="71">
        <v>0</v>
      </c>
      <c r="E34" s="71">
        <v>0</v>
      </c>
      <c r="F34" s="71">
        <v>0</v>
      </c>
      <c r="G34" s="71"/>
      <c r="H34" s="71">
        <v>17680.447776168854</v>
      </c>
      <c r="I34" s="79">
        <v>40360</v>
      </c>
      <c r="J34" s="71">
        <v>17680.447776168854</v>
      </c>
    </row>
    <row r="35" spans="1:10">
      <c r="A35" s="74" t="s">
        <v>240</v>
      </c>
      <c r="B35" s="75">
        <v>1540643.27</v>
      </c>
      <c r="C35" s="76">
        <v>317130.4099999998</v>
      </c>
      <c r="D35" s="75">
        <v>1131019.07</v>
      </c>
      <c r="E35" s="76">
        <v>297869.2</v>
      </c>
      <c r="F35" s="76">
        <v>614999.60999999975</v>
      </c>
      <c r="G35" s="76"/>
      <c r="H35" s="76">
        <v>1765638.7199999995</v>
      </c>
      <c r="I35" s="76"/>
      <c r="J35" s="76">
        <v>2380638.3300000005</v>
      </c>
    </row>
  </sheetData>
  <customSheetViews>
    <customSheetView guid="{88F0142F-8040-40EE-BB31-7FBDC567046B}" fitToPage="1" state="hidden" topLeftCell="B1">
      <selection activeCell="G7" sqref="G7"/>
      <headerFooter alignWithMargins="0">
        <oddHeader>&amp;LTab &amp;A: Page &amp;P of &amp;N</oddHeader>
      </headerFooter>
    </customSheetView>
    <customSheetView guid="{FEFC15B1-F17C-4CB7-A213-355BB844919A}" fitToPage="1" state="hidden" topLeftCell="B1">
      <selection activeCell="G7" sqref="G7"/>
      <headerFooter alignWithMargins="0">
        <oddHeader>&amp;LTab &amp;A: Page &amp;P of &amp;N</oddHeader>
      </headerFooter>
    </customSheetView>
  </customSheetViews>
  <phoneticPr fontId="29" type="noConversion"/>
  <pageMargins left="0.75" right="0.75" top="1" bottom="1" header="0.5" footer="0.5"/>
  <headerFooter alignWithMargins="0">
    <oddHeader>&amp;LTab &amp;A: Page &amp;P of &amp;N</oddHead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L43"/>
  <sheetViews>
    <sheetView zoomScale="90" zoomScaleNormal="90" zoomScalePageLayoutView="90" workbookViewId="0">
      <selection activeCell="D30" sqref="D30"/>
    </sheetView>
  </sheetViews>
  <sheetFormatPr baseColWidth="10" defaultColWidth="8.83203125" defaultRowHeight="14" x14ac:dyDescent="0"/>
  <cols>
    <col min="1" max="3" width="15.6640625" style="9" customWidth="1"/>
    <col min="4" max="4" width="15.6640625" style="10" customWidth="1"/>
    <col min="5" max="5" width="15.6640625" style="9" customWidth="1"/>
    <col min="6" max="6" width="15.6640625" style="7" customWidth="1"/>
    <col min="7" max="7" width="15.6640625" style="8" customWidth="1"/>
    <col min="8" max="9" width="15.6640625" style="9" customWidth="1"/>
    <col min="10" max="10" width="15.83203125" style="9" customWidth="1"/>
    <col min="11" max="12" width="9.1640625" style="9" hidden="1" customWidth="1"/>
    <col min="13" max="16384" width="8.83203125" style="9"/>
  </cols>
  <sheetData>
    <row r="1" spans="1:11" ht="30" customHeight="1">
      <c r="A1" s="642" t="s">
        <v>118</v>
      </c>
      <c r="B1" s="643"/>
      <c r="C1" s="643"/>
      <c r="D1" s="643"/>
      <c r="E1" s="643"/>
      <c r="F1" s="643"/>
      <c r="G1" s="643"/>
      <c r="H1" s="643"/>
      <c r="I1" s="643"/>
      <c r="J1" s="643"/>
    </row>
    <row r="2" spans="1:11" s="3" customFormat="1" ht="12.75" customHeight="1">
      <c r="A2" s="460" t="s">
        <v>113</v>
      </c>
      <c r="B2" s="461"/>
      <c r="C2" s="461"/>
      <c r="D2" s="461"/>
      <c r="E2" s="461"/>
      <c r="F2" s="461"/>
      <c r="G2" s="461"/>
      <c r="H2" s="461"/>
      <c r="I2" s="461"/>
      <c r="J2" s="462"/>
    </row>
    <row r="3" spans="1:11" s="3" customFormat="1" ht="12.75" customHeight="1">
      <c r="A3" s="487"/>
      <c r="B3" s="488"/>
      <c r="C3" s="488"/>
      <c r="D3" s="488"/>
      <c r="E3" s="488"/>
      <c r="F3" s="488"/>
      <c r="G3" s="488"/>
      <c r="H3" s="488"/>
      <c r="I3" s="488"/>
      <c r="J3" s="489"/>
    </row>
    <row r="4" spans="1:11" s="3" customFormat="1" ht="12.75" customHeight="1">
      <c r="A4" s="487"/>
      <c r="B4" s="488"/>
      <c r="C4" s="488"/>
      <c r="D4" s="488"/>
      <c r="E4" s="488"/>
      <c r="F4" s="488"/>
      <c r="G4" s="488"/>
      <c r="H4" s="488"/>
      <c r="I4" s="488"/>
      <c r="J4" s="489"/>
    </row>
    <row r="5" spans="1:11" s="3" customFormat="1" ht="15" thickBot="1">
      <c r="A5" s="463"/>
      <c r="B5" s="464"/>
      <c r="C5" s="464"/>
      <c r="D5" s="464"/>
      <c r="E5" s="464"/>
      <c r="F5" s="464"/>
      <c r="G5" s="464"/>
      <c r="H5" s="464"/>
      <c r="I5" s="464"/>
      <c r="J5" s="465"/>
    </row>
    <row r="6" spans="1:11" ht="25" customHeight="1" thickTop="1">
      <c r="A6" s="658" t="s">
        <v>77</v>
      </c>
      <c r="B6" s="659"/>
      <c r="C6" s="659"/>
      <c r="D6" s="659"/>
      <c r="E6" s="659"/>
      <c r="F6" s="659"/>
      <c r="G6" s="659"/>
      <c r="H6" s="659"/>
      <c r="I6" s="659"/>
      <c r="J6" s="659"/>
    </row>
    <row r="7" spans="1:11" ht="50" customHeight="1" thickBot="1">
      <c r="A7" s="654" t="e">
        <f>IF(K43=27,"Validation Successful: You may now submit the application to the OSSE.","Validation Failed: You are not ready to submit the application to the OSSE.  See below for details.")</f>
        <v>#REF!</v>
      </c>
      <c r="B7" s="655"/>
      <c r="C7" s="655"/>
      <c r="D7" s="655"/>
      <c r="E7" s="655"/>
      <c r="F7" s="655"/>
      <c r="G7" s="655"/>
      <c r="H7" s="655"/>
      <c r="I7" s="655"/>
      <c r="J7" s="655"/>
    </row>
    <row r="8" spans="1:11" ht="25" customHeight="1" thickTop="1">
      <c r="A8" s="658" t="s">
        <v>78</v>
      </c>
      <c r="B8" s="660"/>
      <c r="C8" s="660"/>
      <c r="D8" s="660"/>
      <c r="E8" s="660"/>
      <c r="F8" s="660"/>
      <c r="G8" s="660"/>
      <c r="H8" s="660"/>
      <c r="I8" s="660"/>
      <c r="J8" s="660"/>
    </row>
    <row r="9" spans="1:11" ht="15" customHeight="1">
      <c r="A9" s="644" t="s">
        <v>115</v>
      </c>
      <c r="B9" s="645"/>
      <c r="C9" s="646"/>
      <c r="D9" s="656" t="s">
        <v>114</v>
      </c>
      <c r="E9" s="650" t="s">
        <v>116</v>
      </c>
      <c r="F9" s="645"/>
      <c r="G9" s="645"/>
      <c r="H9" s="645"/>
      <c r="I9" s="645"/>
      <c r="J9" s="646"/>
    </row>
    <row r="10" spans="1:11" ht="15" customHeight="1" thickBot="1">
      <c r="A10" s="647"/>
      <c r="B10" s="648"/>
      <c r="C10" s="649"/>
      <c r="D10" s="657"/>
      <c r="E10" s="651"/>
      <c r="F10" s="648"/>
      <c r="G10" s="648"/>
      <c r="H10" s="648"/>
      <c r="I10" s="648"/>
      <c r="J10" s="649"/>
    </row>
    <row r="11" spans="1:11" ht="25" customHeight="1" thickTop="1">
      <c r="A11" s="652" t="s">
        <v>76</v>
      </c>
      <c r="B11" s="653"/>
      <c r="C11" s="653"/>
      <c r="D11" s="653"/>
      <c r="E11" s="653"/>
      <c r="F11" s="653"/>
      <c r="G11" s="653"/>
      <c r="H11" s="653"/>
      <c r="I11" s="653"/>
      <c r="J11" s="653"/>
    </row>
    <row r="12" spans="1:11" ht="15" customHeight="1">
      <c r="A12" s="637" t="s">
        <v>104</v>
      </c>
      <c r="B12" s="637"/>
      <c r="C12" s="637"/>
      <c r="D12" s="11" t="e">
        <f>IF(LEN(#REF!)&gt;7,"Yes","No")</f>
        <v>#REF!</v>
      </c>
      <c r="E12" s="636" t="e">
        <f>IF(D12="No","Input the full legal name of the local educational agency.","")</f>
        <v>#REF!</v>
      </c>
      <c r="F12" s="636"/>
      <c r="G12" s="636"/>
      <c r="H12" s="636"/>
      <c r="I12" s="636"/>
      <c r="J12" s="636"/>
      <c r="K12" s="9" t="e">
        <f>IF(D12="Yes",1,0)</f>
        <v>#REF!</v>
      </c>
    </row>
    <row r="13" spans="1:11" ht="15" customHeight="1">
      <c r="A13" s="641" t="s">
        <v>105</v>
      </c>
      <c r="B13" s="641"/>
      <c r="C13" s="641"/>
      <c r="D13" s="11" t="e">
        <f>IF(LEN(#REF!)&gt;Validation!A10,"Yes","No")</f>
        <v>#REF!</v>
      </c>
      <c r="E13" s="636" t="e">
        <f>IF(D13="No","Input the mailing address of the local educational agency.","")</f>
        <v>#REF!</v>
      </c>
      <c r="F13" s="636"/>
      <c r="G13" s="636"/>
      <c r="H13" s="636"/>
      <c r="I13" s="636"/>
      <c r="J13" s="636"/>
      <c r="K13" s="9" t="e">
        <f t="shared" ref="K13:K24" si="0">IF(D13="Yes",1,0)</f>
        <v>#REF!</v>
      </c>
    </row>
    <row r="14" spans="1:11" ht="15" customHeight="1">
      <c r="A14" s="641" t="s">
        <v>106</v>
      </c>
      <c r="B14" s="641"/>
      <c r="C14" s="641"/>
      <c r="D14" s="11" t="e">
        <f>IF(LEN(#REF!)&gt;6,"Yes","No")</f>
        <v>#REF!</v>
      </c>
      <c r="E14" s="636" t="e">
        <f>IF(D14="No","Input the main telephone number of the local educational agency.","")</f>
        <v>#REF!</v>
      </c>
      <c r="F14" s="636"/>
      <c r="G14" s="636"/>
      <c r="H14" s="636"/>
      <c r="I14" s="636"/>
      <c r="J14" s="636"/>
      <c r="K14" s="9" t="e">
        <f t="shared" si="0"/>
        <v>#REF!</v>
      </c>
    </row>
    <row r="15" spans="1:11" ht="15" customHeight="1">
      <c r="A15" s="641" t="s">
        <v>107</v>
      </c>
      <c r="B15" s="641"/>
      <c r="C15" s="641"/>
      <c r="D15" s="11" t="e">
        <f>IF(LEN(#REF!)=9,"Yes","No")</f>
        <v>#REF!</v>
      </c>
      <c r="E15" s="636" t="e">
        <f>IF(D15="No","Input the LEA's DUNS number in Worksheet 1.  The DUNS number must be 9 digits.","")</f>
        <v>#REF!</v>
      </c>
      <c r="F15" s="636"/>
      <c r="G15" s="636"/>
      <c r="H15" s="636"/>
      <c r="I15" s="636"/>
      <c r="J15" s="636"/>
      <c r="K15" s="9" t="e">
        <f t="shared" si="0"/>
        <v>#REF!</v>
      </c>
    </row>
    <row r="16" spans="1:11" ht="15" customHeight="1">
      <c r="A16" s="641" t="s">
        <v>108</v>
      </c>
      <c r="B16" s="641"/>
      <c r="C16" s="641"/>
      <c r="D16" s="11" t="e">
        <f>IF(LEN(#REF!)&gt;7,"Yes","No")</f>
        <v>#REF!</v>
      </c>
      <c r="E16" s="636" t="e">
        <f>IF(D16="No","Input the name of the individual to whom the LEA designated responsibility for the 1003(a) application.","")</f>
        <v>#REF!</v>
      </c>
      <c r="F16" s="636"/>
      <c r="G16" s="636"/>
      <c r="H16" s="636"/>
      <c r="I16" s="636"/>
      <c r="J16" s="636"/>
      <c r="K16" s="9" t="e">
        <f t="shared" si="0"/>
        <v>#REF!</v>
      </c>
    </row>
    <row r="17" spans="1:11" ht="15" customHeight="1">
      <c r="A17" s="641" t="s">
        <v>109</v>
      </c>
      <c r="B17" s="641"/>
      <c r="C17" s="641"/>
      <c r="D17" s="11" t="e">
        <f>IF(LEN(#REF!)&gt;2,"Yes","No")</f>
        <v>#REF!</v>
      </c>
      <c r="E17" s="636" t="e">
        <f>IF(D17="No","Input the position title of the individual to whom the LEA designated responsibility for the 1003(a) application.","")</f>
        <v>#REF!</v>
      </c>
      <c r="F17" s="636"/>
      <c r="G17" s="636"/>
      <c r="H17" s="636"/>
      <c r="I17" s="636"/>
      <c r="J17" s="636"/>
      <c r="K17" s="9" t="e">
        <f t="shared" si="0"/>
        <v>#REF!</v>
      </c>
    </row>
    <row r="18" spans="1:11" ht="15" customHeight="1">
      <c r="A18" s="641" t="s">
        <v>110</v>
      </c>
      <c r="B18" s="641"/>
      <c r="C18" s="641"/>
      <c r="D18" s="11" t="e">
        <f>IF(LEN(#REF!)&gt;6,"Yes","No")</f>
        <v>#REF!</v>
      </c>
      <c r="E18" s="636" t="e">
        <f>IF(D18="No","Input the email address of the individual to whom the LEA designated responsibility for the 1003(a) application.","")</f>
        <v>#REF!</v>
      </c>
      <c r="F18" s="636"/>
      <c r="G18" s="636"/>
      <c r="H18" s="636"/>
      <c r="I18" s="636"/>
      <c r="J18" s="636"/>
      <c r="K18" s="9" t="e">
        <f t="shared" si="0"/>
        <v>#REF!</v>
      </c>
    </row>
    <row r="19" spans="1:11" ht="15" customHeight="1">
      <c r="A19" s="641" t="s">
        <v>111</v>
      </c>
      <c r="B19" s="641"/>
      <c r="C19" s="641"/>
      <c r="D19" s="11" t="e">
        <f>IF(LEN(#REF!)&gt;6,"Yes","No")</f>
        <v>#REF!</v>
      </c>
      <c r="E19" s="636" t="e">
        <f>IF(D19="No","Input the telephone number of the individual to whom the LEA designated responsibility for the 1003(a) application.","")</f>
        <v>#REF!</v>
      </c>
      <c r="F19" s="636"/>
      <c r="G19" s="636"/>
      <c r="H19" s="636"/>
      <c r="I19" s="636"/>
      <c r="J19" s="636"/>
      <c r="K19" s="9" t="e">
        <f t="shared" si="0"/>
        <v>#REF!</v>
      </c>
    </row>
    <row r="20" spans="1:11" ht="15" customHeight="1">
      <c r="A20" s="641" t="s">
        <v>112</v>
      </c>
      <c r="B20" s="641"/>
      <c r="C20" s="641"/>
      <c r="D20" s="11" t="e">
        <f>IF(#REF!="Yes","Yes","No")</f>
        <v>#REF!</v>
      </c>
      <c r="E20" s="636" t="e">
        <f>IF(D20="No","Confirm that the LEA has registered with CCR.  This is a pre-condition of receiving any ARRA funds.","")</f>
        <v>#REF!</v>
      </c>
      <c r="F20" s="636"/>
      <c r="G20" s="636"/>
      <c r="H20" s="636"/>
      <c r="I20" s="636"/>
      <c r="J20" s="636"/>
      <c r="K20" s="9" t="e">
        <f t="shared" si="0"/>
        <v>#REF!</v>
      </c>
    </row>
    <row r="21" spans="1:11" ht="15" customHeight="1">
      <c r="A21" s="641" t="s">
        <v>80</v>
      </c>
      <c r="B21" s="641"/>
      <c r="C21" s="641"/>
      <c r="D21" s="11" t="e">
        <f>IF(LEN(#REF!)&gt;2,"Yes","No")</f>
        <v>#REF!</v>
      </c>
      <c r="E21" s="636" t="e">
        <f>IF(D21="No","Input the LEA's Annual FFY 2009 allocation for ESEA Section 1003(a) school improvement funds.","")</f>
        <v>#REF!</v>
      </c>
      <c r="F21" s="636"/>
      <c r="G21" s="636"/>
      <c r="H21" s="636"/>
      <c r="I21" s="636"/>
      <c r="J21" s="636"/>
      <c r="K21" s="9" t="e">
        <f t="shared" si="0"/>
        <v>#REF!</v>
      </c>
    </row>
    <row r="22" spans="1:11" ht="15" customHeight="1">
      <c r="A22" s="641" t="s">
        <v>79</v>
      </c>
      <c r="B22" s="641"/>
      <c r="C22" s="641"/>
      <c r="D22" s="11" t="e">
        <f>IF(LEN(#REF!)&gt;2,"Yes","No")</f>
        <v>#REF!</v>
      </c>
      <c r="E22" s="636" t="e">
        <f>IF(D22="No","Input the LEA's ARRA FFY 2009 allocation for ESEA Section 1003(a) school improvement funds.","")</f>
        <v>#REF!</v>
      </c>
      <c r="F22" s="636"/>
      <c r="G22" s="636"/>
      <c r="H22" s="636"/>
      <c r="I22" s="636"/>
      <c r="J22" s="636"/>
      <c r="K22" s="9" t="e">
        <f t="shared" si="0"/>
        <v>#REF!</v>
      </c>
    </row>
    <row r="23" spans="1:11" ht="15" customHeight="1">
      <c r="A23" s="641" t="s">
        <v>82</v>
      </c>
      <c r="B23" s="641"/>
      <c r="C23" s="641"/>
      <c r="D23" s="11" t="e">
        <f>IF(LEN(#REF!)&gt;6,"Yes","No")</f>
        <v>#REF!</v>
      </c>
      <c r="E23" s="636" t="e">
        <f>IF(D23="No","Input the name of the board member or designee who is certifying the application for the LEA.","")</f>
        <v>#REF!</v>
      </c>
      <c r="F23" s="636"/>
      <c r="G23" s="636"/>
      <c r="H23" s="636"/>
      <c r="I23" s="636"/>
      <c r="J23" s="636"/>
      <c r="K23" s="9" t="e">
        <f t="shared" si="0"/>
        <v>#REF!</v>
      </c>
    </row>
    <row r="24" spans="1:11" ht="15" customHeight="1">
      <c r="A24" s="641" t="s">
        <v>81</v>
      </c>
      <c r="B24" s="641"/>
      <c r="C24" s="641"/>
      <c r="D24" s="11" t="e">
        <f>IF(LEN(#REF!)&gt;6,"Yes","No")</f>
        <v>#REF!</v>
      </c>
      <c r="E24" s="636" t="e">
        <f>IF(D24="No","Input the position title of the individual who is certifying the application for the LEA.","")</f>
        <v>#REF!</v>
      </c>
      <c r="F24" s="636"/>
      <c r="G24" s="636"/>
      <c r="H24" s="636"/>
      <c r="I24" s="636"/>
      <c r="J24" s="636"/>
      <c r="K24" s="9" t="e">
        <f t="shared" si="0"/>
        <v>#REF!</v>
      </c>
    </row>
    <row r="25" spans="1:11" ht="25" customHeight="1">
      <c r="A25" s="638" t="s">
        <v>186</v>
      </c>
      <c r="B25" s="639"/>
      <c r="C25" s="639"/>
      <c r="D25" s="639"/>
      <c r="E25" s="639"/>
      <c r="F25" s="639"/>
      <c r="G25" s="639"/>
      <c r="H25" s="639"/>
      <c r="I25" s="639"/>
      <c r="J25" s="640"/>
    </row>
    <row r="26" spans="1:11" ht="15" customHeight="1">
      <c r="A26" s="637" t="s">
        <v>1</v>
      </c>
      <c r="B26" s="637"/>
      <c r="C26" s="637"/>
      <c r="D26" s="11" t="e">
        <f>IF(#REF!=25,"Yes","No")</f>
        <v>#REF!</v>
      </c>
      <c r="E26" s="636" t="e">
        <f>IF(D26="No","Check that all columns in Category 1 are complete if any funds are being used for salaries and benefits.","")</f>
        <v>#REF!</v>
      </c>
      <c r="F26" s="636"/>
      <c r="G26" s="636"/>
      <c r="H26" s="636"/>
      <c r="I26" s="636"/>
      <c r="J26" s="636"/>
      <c r="K26" s="9" t="e">
        <f t="shared" ref="K26:K31" si="1">IF(D26="Yes",1,0)</f>
        <v>#REF!</v>
      </c>
    </row>
    <row r="27" spans="1:11" ht="15" customHeight="1">
      <c r="A27" s="637" t="s">
        <v>2</v>
      </c>
      <c r="B27" s="637"/>
      <c r="C27" s="637"/>
      <c r="D27" s="11" t="e">
        <f>IF(#REF!=25,"Yes","No")</f>
        <v>#REF!</v>
      </c>
      <c r="E27" s="636" t="e">
        <f>IF(D27="No","Check that all columns in Category 2 are complete if any funds are being used for supplies and materials.","")</f>
        <v>#REF!</v>
      </c>
      <c r="F27" s="636"/>
      <c r="G27" s="636"/>
      <c r="H27" s="636"/>
      <c r="I27" s="636"/>
      <c r="J27" s="636"/>
      <c r="K27" s="9" t="e">
        <f t="shared" si="1"/>
        <v>#REF!</v>
      </c>
    </row>
    <row r="28" spans="1:11" ht="15" customHeight="1">
      <c r="A28" s="637" t="s">
        <v>169</v>
      </c>
      <c r="B28" s="637"/>
      <c r="C28" s="637"/>
      <c r="D28" s="11" t="e">
        <f>IF(#REF!=25,"Yes","No")</f>
        <v>#REF!</v>
      </c>
      <c r="E28" s="636" t="e">
        <f>IF(D28="No","Check that all columns in Category 3 are complete if any funds are being used for fixed property costs.","")</f>
        <v>#REF!</v>
      </c>
      <c r="F28" s="636"/>
      <c r="G28" s="636"/>
      <c r="H28" s="636"/>
      <c r="I28" s="636"/>
      <c r="J28" s="636"/>
      <c r="K28" s="9" t="e">
        <f t="shared" si="1"/>
        <v>#REF!</v>
      </c>
    </row>
    <row r="29" spans="1:11" ht="15" customHeight="1">
      <c r="A29" s="637" t="s">
        <v>170</v>
      </c>
      <c r="B29" s="637"/>
      <c r="C29" s="637"/>
      <c r="D29" s="11" t="e">
        <f>IF(#REF!=25,"Yes","No")</f>
        <v>#REF!</v>
      </c>
      <c r="E29" s="636" t="e">
        <f>IF(D29="No","Check that all columns in Category 4 are complete if any funds are being used for contractual services.","")</f>
        <v>#REF!</v>
      </c>
      <c r="F29" s="636"/>
      <c r="G29" s="636"/>
      <c r="H29" s="636"/>
      <c r="I29" s="636"/>
      <c r="J29" s="636"/>
      <c r="K29" s="9" t="e">
        <f t="shared" si="1"/>
        <v>#REF!</v>
      </c>
    </row>
    <row r="30" spans="1:11" ht="15" customHeight="1">
      <c r="A30" s="637" t="s">
        <v>4</v>
      </c>
      <c r="B30" s="637"/>
      <c r="C30" s="637"/>
      <c r="D30" s="11" t="e">
        <f>IF(#REF!=25,"Yes","No")</f>
        <v>#REF!</v>
      </c>
      <c r="E30" s="636" t="e">
        <f>IF(D30="No","Check that all columns in Category 5 are complete if any funds are being used for equipment.","")</f>
        <v>#REF!</v>
      </c>
      <c r="F30" s="636"/>
      <c r="G30" s="636"/>
      <c r="H30" s="636"/>
      <c r="I30" s="636"/>
      <c r="J30" s="636"/>
      <c r="K30" s="9" t="e">
        <f t="shared" si="1"/>
        <v>#REF!</v>
      </c>
    </row>
    <row r="31" spans="1:11" ht="15" customHeight="1">
      <c r="A31" s="637" t="s">
        <v>46</v>
      </c>
      <c r="B31" s="637"/>
      <c r="C31" s="637"/>
      <c r="D31" s="11" t="e">
        <f>IF(#REF!=25,"Yes","No")</f>
        <v>#REF!</v>
      </c>
      <c r="E31" s="636" t="e">
        <f>IF(D31="No","Check that all columns in Category 6 are complete if any funds are being used for other costs.","")</f>
        <v>#REF!</v>
      </c>
      <c r="F31" s="636"/>
      <c r="G31" s="636"/>
      <c r="H31" s="636"/>
      <c r="I31" s="636"/>
      <c r="J31" s="636"/>
      <c r="K31" s="9" t="e">
        <f t="shared" si="1"/>
        <v>#REF!</v>
      </c>
    </row>
    <row r="32" spans="1:11" ht="25" customHeight="1">
      <c r="A32" s="638" t="s">
        <v>233</v>
      </c>
      <c r="B32" s="639"/>
      <c r="C32" s="639"/>
      <c r="D32" s="639"/>
      <c r="E32" s="639"/>
      <c r="F32" s="639"/>
      <c r="G32" s="639"/>
      <c r="H32" s="639"/>
      <c r="I32" s="639"/>
      <c r="J32" s="640"/>
    </row>
    <row r="33" spans="1:11" ht="15" customHeight="1">
      <c r="A33" s="637" t="s">
        <v>185</v>
      </c>
      <c r="B33" s="637"/>
      <c r="C33" s="637"/>
      <c r="D33" s="11" t="e">
        <f>IF(#REF!="Your budget is now complete.","Yes","No")</f>
        <v>#REF!</v>
      </c>
      <c r="E33" s="636" t="e">
        <f>IF(D33="No","Revise the data provided on Tab 6 to ensure that the budget covers the total amount of funds that are being consolidated.","")</f>
        <v>#REF!</v>
      </c>
      <c r="F33" s="636"/>
      <c r="G33" s="636"/>
      <c r="H33" s="636"/>
      <c r="I33" s="636"/>
      <c r="J33" s="636"/>
      <c r="K33" s="9" t="e">
        <f>IF(D33="Yes",1,0)</f>
        <v>#REF!</v>
      </c>
    </row>
    <row r="34" spans="1:11" ht="25" customHeight="1">
      <c r="A34" s="638" t="s">
        <v>187</v>
      </c>
      <c r="B34" s="639"/>
      <c r="C34" s="639"/>
      <c r="D34" s="639"/>
      <c r="E34" s="639"/>
      <c r="F34" s="639"/>
      <c r="G34" s="639"/>
      <c r="H34" s="639"/>
      <c r="I34" s="639"/>
      <c r="J34" s="640"/>
    </row>
    <row r="35" spans="1:11" ht="15" customHeight="1">
      <c r="A35" s="637" t="s">
        <v>1</v>
      </c>
      <c r="B35" s="637"/>
      <c r="C35" s="637"/>
      <c r="D35" s="11" t="e">
        <f>IF(#REF!=25,"Yes","No")</f>
        <v>#REF!</v>
      </c>
      <c r="E35" s="636" t="e">
        <f>IF(D35="No","Check that all columns in Category 1 are complete if any funds are being used for salaries and benefits.","")</f>
        <v>#REF!</v>
      </c>
      <c r="F35" s="636"/>
      <c r="G35" s="636"/>
      <c r="H35" s="636"/>
      <c r="I35" s="636"/>
      <c r="J35" s="636"/>
      <c r="K35" s="9" t="e">
        <f t="shared" ref="K35:K40" si="2">IF(D35="Yes",1,0)</f>
        <v>#REF!</v>
      </c>
    </row>
    <row r="36" spans="1:11" ht="15" customHeight="1">
      <c r="A36" s="637" t="s">
        <v>2</v>
      </c>
      <c r="B36" s="637"/>
      <c r="C36" s="637"/>
      <c r="D36" s="11" t="e">
        <f>IF(#REF!=25,"Yes","No")</f>
        <v>#REF!</v>
      </c>
      <c r="E36" s="636" t="e">
        <f>IF(D36="No","Check that all columns in Category 2 are complete if any funds are being used for supplies and materials.","")</f>
        <v>#REF!</v>
      </c>
      <c r="F36" s="636"/>
      <c r="G36" s="636"/>
      <c r="H36" s="636"/>
      <c r="I36" s="636"/>
      <c r="J36" s="636"/>
      <c r="K36" s="9" t="e">
        <f t="shared" si="2"/>
        <v>#REF!</v>
      </c>
    </row>
    <row r="37" spans="1:11" ht="15" customHeight="1">
      <c r="A37" s="637" t="s">
        <v>169</v>
      </c>
      <c r="B37" s="637"/>
      <c r="C37" s="637"/>
      <c r="D37" s="11" t="e">
        <f>IF(#REF!=25,"Yes","No")</f>
        <v>#REF!</v>
      </c>
      <c r="E37" s="636" t="e">
        <f>IF(D37="No","Check that all columns in Category 3 are complete if any funds are being used for fixed property costs.","")</f>
        <v>#REF!</v>
      </c>
      <c r="F37" s="636"/>
      <c r="G37" s="636"/>
      <c r="H37" s="636"/>
      <c r="I37" s="636"/>
      <c r="J37" s="636"/>
      <c r="K37" s="9" t="e">
        <f t="shared" si="2"/>
        <v>#REF!</v>
      </c>
    </row>
    <row r="38" spans="1:11" ht="15" customHeight="1">
      <c r="A38" s="637" t="s">
        <v>170</v>
      </c>
      <c r="B38" s="637"/>
      <c r="C38" s="637"/>
      <c r="D38" s="11" t="e">
        <f>IF(#REF!=25,"Yes","No")</f>
        <v>#REF!</v>
      </c>
      <c r="E38" s="636" t="e">
        <f>IF(D38="No","Check that all columns in Category 4 are complete if any funds are being used for contractual services.","")</f>
        <v>#REF!</v>
      </c>
      <c r="F38" s="636"/>
      <c r="G38" s="636"/>
      <c r="H38" s="636"/>
      <c r="I38" s="636"/>
      <c r="J38" s="636"/>
      <c r="K38" s="9" t="e">
        <f t="shared" si="2"/>
        <v>#REF!</v>
      </c>
    </row>
    <row r="39" spans="1:11" ht="15" customHeight="1">
      <c r="A39" s="637" t="s">
        <v>4</v>
      </c>
      <c r="B39" s="637"/>
      <c r="C39" s="637"/>
      <c r="D39" s="11" t="e">
        <f>IF(#REF!=25,"Yes","No")</f>
        <v>#REF!</v>
      </c>
      <c r="E39" s="636" t="e">
        <f>IF(D39="No","Check that all columns in Category 5 are complete if any funds are being used for equipment.","")</f>
        <v>#REF!</v>
      </c>
      <c r="F39" s="636"/>
      <c r="G39" s="636"/>
      <c r="H39" s="636"/>
      <c r="I39" s="636"/>
      <c r="J39" s="636"/>
      <c r="K39" s="9" t="e">
        <f t="shared" si="2"/>
        <v>#REF!</v>
      </c>
    </row>
    <row r="40" spans="1:11" ht="15" customHeight="1">
      <c r="A40" s="637" t="s">
        <v>46</v>
      </c>
      <c r="B40" s="637"/>
      <c r="C40" s="637"/>
      <c r="D40" s="11" t="e">
        <f>IF(#REF!=25,"Yes","No")</f>
        <v>#REF!</v>
      </c>
      <c r="E40" s="636" t="e">
        <f>IF(D40="No","Check that all columns in Category 6 are complete if any funds are being used for other costs.","")</f>
        <v>#REF!</v>
      </c>
      <c r="F40" s="636"/>
      <c r="G40" s="636"/>
      <c r="H40" s="636"/>
      <c r="I40" s="636"/>
      <c r="J40" s="636"/>
      <c r="K40" s="9" t="e">
        <f t="shared" si="2"/>
        <v>#REF!</v>
      </c>
    </row>
    <row r="41" spans="1:11" ht="25" customHeight="1">
      <c r="A41" s="638" t="s">
        <v>188</v>
      </c>
      <c r="B41" s="639"/>
      <c r="C41" s="639"/>
      <c r="D41" s="639"/>
      <c r="E41" s="639"/>
      <c r="F41" s="639"/>
      <c r="G41" s="639"/>
      <c r="H41" s="639"/>
      <c r="I41" s="639"/>
      <c r="J41" s="640"/>
    </row>
    <row r="42" spans="1:11" ht="15" customHeight="1">
      <c r="A42" s="637" t="s">
        <v>185</v>
      </c>
      <c r="B42" s="637"/>
      <c r="C42" s="637"/>
      <c r="D42" s="11" t="e">
        <f>IF(#REF!="Your budget is now complete.","Yes","No")</f>
        <v>#REF!</v>
      </c>
      <c r="E42" s="636" t="e">
        <f>IF(D42="No","Revise the data provided on Tab 6 to ensure that the budget covers the total amount of funds that are being consolidated.","")</f>
        <v>#REF!</v>
      </c>
      <c r="F42" s="636"/>
      <c r="G42" s="636"/>
      <c r="H42" s="636"/>
      <c r="I42" s="636"/>
      <c r="J42" s="636"/>
      <c r="K42" s="9" t="e">
        <f>IF(D42="Yes",1,0)</f>
        <v>#REF!</v>
      </c>
    </row>
    <row r="43" spans="1:11">
      <c r="K43" s="9" t="e">
        <f>SUM(K1:K42)</f>
        <v>#REF!</v>
      </c>
    </row>
  </sheetData>
  <customSheetViews>
    <customSheetView guid="{88F0142F-8040-40EE-BB31-7FBDC567046B}" scale="90" fitToPage="1" hiddenColumns="1" state="hidden">
      <selection activeCell="D30" sqref="D30"/>
      <headerFooter alignWithMargins="0">
        <oddHeader>&amp;L&amp;A Tab: Page &amp;P of &amp;N</oddHeader>
      </headerFooter>
    </customSheetView>
    <customSheetView guid="{FEFC15B1-F17C-4CB7-A213-355BB844919A}" scale="90" fitToPage="1" hiddenColumns="1" state="hidden">
      <selection activeCell="D30" sqref="D30"/>
      <headerFooter alignWithMargins="0">
        <oddHeader>&amp;L&amp;A Tab: Page &amp;P of &amp;N</oddHeader>
      </headerFooter>
    </customSheetView>
  </customSheetViews>
  <mergeCells count="67">
    <mergeCell ref="A24:C24"/>
    <mergeCell ref="A1:J1"/>
    <mergeCell ref="A9:C10"/>
    <mergeCell ref="E9:J10"/>
    <mergeCell ref="A11:J11"/>
    <mergeCell ref="A7:J7"/>
    <mergeCell ref="A14:C14"/>
    <mergeCell ref="A17:C17"/>
    <mergeCell ref="A16:C16"/>
    <mergeCell ref="A2:J5"/>
    <mergeCell ref="D9:D10"/>
    <mergeCell ref="A6:J6"/>
    <mergeCell ref="A8:J8"/>
    <mergeCell ref="A12:C12"/>
    <mergeCell ref="E12:J12"/>
    <mergeCell ref="E24:J24"/>
    <mergeCell ref="E23:J23"/>
    <mergeCell ref="A20:C20"/>
    <mergeCell ref="E20:J20"/>
    <mergeCell ref="E21:J21"/>
    <mergeCell ref="A18:C18"/>
    <mergeCell ref="A19:C19"/>
    <mergeCell ref="A22:C22"/>
    <mergeCell ref="E22:J22"/>
    <mergeCell ref="A13:C13"/>
    <mergeCell ref="A21:C21"/>
    <mergeCell ref="E13:J13"/>
    <mergeCell ref="E18:J18"/>
    <mergeCell ref="E27:J27"/>
    <mergeCell ref="A27:C27"/>
    <mergeCell ref="A26:C26"/>
    <mergeCell ref="E26:J26"/>
    <mergeCell ref="E14:J14"/>
    <mergeCell ref="E15:J15"/>
    <mergeCell ref="A15:C15"/>
    <mergeCell ref="A25:J25"/>
    <mergeCell ref="E16:J16"/>
    <mergeCell ref="E19:J19"/>
    <mergeCell ref="E17:J17"/>
    <mergeCell ref="A23:C23"/>
    <mergeCell ref="A34:J34"/>
    <mergeCell ref="A33:C33"/>
    <mergeCell ref="E33:J33"/>
    <mergeCell ref="A28:C28"/>
    <mergeCell ref="E28:J28"/>
    <mergeCell ref="A30:C30"/>
    <mergeCell ref="E30:J30"/>
    <mergeCell ref="A32:J32"/>
    <mergeCell ref="A31:C31"/>
    <mergeCell ref="E31:J31"/>
    <mergeCell ref="A29:C29"/>
    <mergeCell ref="E29:J29"/>
    <mergeCell ref="A35:C35"/>
    <mergeCell ref="E35:J35"/>
    <mergeCell ref="A36:C36"/>
    <mergeCell ref="E36:J36"/>
    <mergeCell ref="E40:J40"/>
    <mergeCell ref="E39:J39"/>
    <mergeCell ref="A37:C37"/>
    <mergeCell ref="E37:J37"/>
    <mergeCell ref="E42:J42"/>
    <mergeCell ref="A38:C38"/>
    <mergeCell ref="E38:J38"/>
    <mergeCell ref="A39:C39"/>
    <mergeCell ref="A40:C40"/>
    <mergeCell ref="A41:J41"/>
    <mergeCell ref="A42:C42"/>
  </mergeCells>
  <phoneticPr fontId="29" type="noConversion"/>
  <conditionalFormatting sqref="D33:D42 D12:D31">
    <cfRule type="cellIs" dxfId="10" priority="65" stopIfTrue="1" operator="equal">
      <formula>"No"</formula>
    </cfRule>
  </conditionalFormatting>
  <conditionalFormatting sqref="D33:D42 D12:D31">
    <cfRule type="cellIs" dxfId="9" priority="64" stopIfTrue="1" operator="equal">
      <formula>"N/A"</formula>
    </cfRule>
  </conditionalFormatting>
  <conditionalFormatting sqref="D42 D35:D40 D26:D31 D33 D12:D24">
    <cfRule type="cellIs" dxfId="8" priority="55" stopIfTrue="1" operator="equal">
      <formula>"No"</formula>
    </cfRule>
  </conditionalFormatting>
  <conditionalFormatting sqref="A7">
    <cfRule type="expression" dxfId="7" priority="56" stopIfTrue="1">
      <formula>NOT(ISERROR(SEARCH("Successful",A7)))</formula>
    </cfRule>
    <cfRule type="expression" dxfId="6" priority="57" stopIfTrue="1">
      <formula>NOT(ISERROR(SEARCH("Failed",A7)))</formula>
    </cfRule>
  </conditionalFormatting>
  <conditionalFormatting sqref="D26:D31">
    <cfRule type="cellIs" dxfId="5" priority="33" stopIfTrue="1" operator="equal">
      <formula>"""No"""</formula>
    </cfRule>
  </conditionalFormatting>
  <conditionalFormatting sqref="D33">
    <cfRule type="cellIs" dxfId="4" priority="28" stopIfTrue="1" operator="equal">
      <formula>"""No"""</formula>
    </cfRule>
  </conditionalFormatting>
  <conditionalFormatting sqref="D42">
    <cfRule type="cellIs" dxfId="3" priority="24" stopIfTrue="1" operator="equal">
      <formula>"""No"""</formula>
    </cfRule>
  </conditionalFormatting>
  <conditionalFormatting sqref="D35:D40">
    <cfRule type="cellIs" dxfId="2" priority="15" stopIfTrue="1" operator="equal">
      <formula>"""No"""</formula>
    </cfRule>
  </conditionalFormatting>
  <conditionalFormatting sqref="D33:D42 D12:D31">
    <cfRule type="cellIs" dxfId="1" priority="553" stopIfTrue="1" operator="equal">
      <formula>"""No"""</formula>
    </cfRule>
  </conditionalFormatting>
  <pageMargins left="0.75" right="0.75" top="1" bottom="1" header="0.5" footer="0.5"/>
  <headerFooter alignWithMargins="0">
    <oddHeader>&amp;L&amp;A Tab: Page &amp;P of &amp;N</oddHead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79998168889431442"/>
  </sheetPr>
  <dimension ref="A1:AB402"/>
  <sheetViews>
    <sheetView zoomScale="80" zoomScaleNormal="80" zoomScalePageLayoutView="80" workbookViewId="0">
      <pane ySplit="2" topLeftCell="A3" activePane="bottomLeft" state="frozen"/>
      <selection pane="bottomLeft" activeCell="A5" sqref="A5:J5"/>
    </sheetView>
  </sheetViews>
  <sheetFormatPr baseColWidth="10" defaultColWidth="9.1640625" defaultRowHeight="12" x14ac:dyDescent="0"/>
  <cols>
    <col min="1" max="10" width="16.83203125" style="230" customWidth="1"/>
    <col min="11" max="15" width="9.1640625" style="230"/>
    <col min="16" max="17" width="0" style="230" hidden="1" customWidth="1"/>
    <col min="18" max="16384" width="9.1640625" style="230"/>
  </cols>
  <sheetData>
    <row r="1" spans="1:23" ht="36.5" customHeight="1" thickBot="1">
      <c r="A1" s="664" t="s">
        <v>371</v>
      </c>
      <c r="B1" s="664"/>
      <c r="C1" s="664"/>
      <c r="D1" s="664"/>
      <c r="E1" s="664"/>
      <c r="F1" s="664"/>
      <c r="G1" s="664"/>
      <c r="H1" s="664"/>
      <c r="I1" s="664"/>
      <c r="J1" s="665"/>
      <c r="K1" s="229"/>
      <c r="L1" s="229"/>
      <c r="M1" s="229"/>
      <c r="N1" s="229"/>
      <c r="O1" s="229"/>
      <c r="P1" s="229"/>
      <c r="Q1" s="229"/>
      <c r="R1" s="229"/>
      <c r="S1" s="229"/>
      <c r="T1" s="229"/>
      <c r="U1" s="229"/>
      <c r="V1" s="229"/>
      <c r="W1" s="229"/>
    </row>
    <row r="2" spans="1:23" ht="65.5" customHeight="1" thickTop="1" thickBot="1">
      <c r="A2" s="666" t="s">
        <v>414</v>
      </c>
      <c r="B2" s="667"/>
      <c r="C2" s="667"/>
      <c r="D2" s="667"/>
      <c r="E2" s="667"/>
      <c r="F2" s="667"/>
      <c r="G2" s="667"/>
      <c r="H2" s="667"/>
      <c r="I2" s="667"/>
      <c r="J2" s="668"/>
      <c r="K2" s="229"/>
      <c r="L2" s="229"/>
      <c r="M2" s="229"/>
      <c r="N2" s="229"/>
      <c r="O2" s="229"/>
      <c r="P2" s="229"/>
      <c r="Q2" s="229"/>
      <c r="R2" s="229"/>
      <c r="S2" s="229"/>
      <c r="T2" s="229"/>
      <c r="U2" s="229"/>
      <c r="V2" s="229"/>
      <c r="W2" s="229"/>
    </row>
    <row r="3" spans="1:23" ht="20.5" customHeight="1" thickTop="1" thickBot="1">
      <c r="A3" s="669" t="s">
        <v>372</v>
      </c>
      <c r="B3" s="670"/>
      <c r="C3" s="670"/>
      <c r="D3" s="670"/>
      <c r="E3" s="670"/>
      <c r="F3" s="670"/>
      <c r="G3" s="670"/>
      <c r="H3" s="670"/>
      <c r="I3" s="670"/>
      <c r="J3" s="671"/>
      <c r="K3" s="229"/>
      <c r="L3" s="229"/>
      <c r="M3" s="229"/>
      <c r="N3" s="229"/>
      <c r="O3" s="229"/>
      <c r="P3" s="229" t="s">
        <v>296</v>
      </c>
      <c r="Q3" s="229"/>
      <c r="R3" s="229"/>
      <c r="S3" s="229"/>
      <c r="T3" s="229"/>
      <c r="U3" s="229"/>
      <c r="V3" s="229"/>
      <c r="W3" s="229"/>
    </row>
    <row r="4" spans="1:23" ht="22.25" customHeight="1" thickTop="1">
      <c r="A4" s="672" t="s">
        <v>459</v>
      </c>
      <c r="B4" s="673"/>
      <c r="C4" s="673"/>
      <c r="D4" s="673"/>
      <c r="E4" s="673"/>
      <c r="F4" s="673"/>
      <c r="G4" s="673"/>
      <c r="H4" s="673"/>
      <c r="I4" s="673"/>
      <c r="J4" s="674"/>
      <c r="K4" s="229"/>
      <c r="L4" s="229"/>
      <c r="M4" s="229"/>
      <c r="N4" s="229"/>
      <c r="O4" s="229"/>
      <c r="P4" s="229" t="s">
        <v>297</v>
      </c>
      <c r="Q4" s="229"/>
      <c r="R4" s="229"/>
      <c r="S4" s="229"/>
      <c r="T4" s="229"/>
      <c r="U4" s="229"/>
      <c r="V4" s="229"/>
      <c r="W4" s="229"/>
    </row>
    <row r="5" spans="1:23" ht="64.75" customHeight="1" thickBot="1">
      <c r="A5" s="675" t="s">
        <v>460</v>
      </c>
      <c r="B5" s="676"/>
      <c r="C5" s="676"/>
      <c r="D5" s="676"/>
      <c r="E5" s="676"/>
      <c r="F5" s="676"/>
      <c r="G5" s="676"/>
      <c r="H5" s="676"/>
      <c r="I5" s="676"/>
      <c r="J5" s="677"/>
      <c r="K5" s="229"/>
      <c r="L5" s="229"/>
      <c r="M5" s="229"/>
      <c r="N5" s="229"/>
      <c r="O5" s="229"/>
      <c r="P5" s="229"/>
      <c r="Q5" s="229"/>
      <c r="R5" s="229"/>
      <c r="S5" s="229"/>
      <c r="T5" s="229"/>
      <c r="U5" s="229"/>
      <c r="V5" s="229"/>
      <c r="W5" s="229"/>
    </row>
    <row r="6" spans="1:23" ht="42.75" customHeight="1" thickTop="1" thickBot="1">
      <c r="A6" s="672" t="s">
        <v>458</v>
      </c>
      <c r="B6" s="673"/>
      <c r="C6" s="673"/>
      <c r="D6" s="673"/>
      <c r="E6" s="673"/>
      <c r="F6" s="673"/>
      <c r="G6" s="673"/>
      <c r="H6" s="673"/>
      <c r="I6" s="673"/>
      <c r="J6" s="674"/>
      <c r="K6" s="229"/>
      <c r="L6" s="229"/>
      <c r="M6" s="229"/>
      <c r="N6" s="229"/>
      <c r="O6" s="229"/>
      <c r="P6" s="229" t="s">
        <v>297</v>
      </c>
      <c r="Q6" s="229"/>
      <c r="R6" s="229"/>
      <c r="S6" s="229"/>
      <c r="T6" s="229"/>
      <c r="U6" s="229"/>
      <c r="V6" s="229"/>
      <c r="W6" s="229"/>
    </row>
    <row r="7" spans="1:23" ht="43.5" customHeight="1" thickBot="1">
      <c r="A7" s="231" t="s">
        <v>395</v>
      </c>
      <c r="B7" s="232" t="s">
        <v>396</v>
      </c>
      <c r="C7" s="231" t="s">
        <v>397</v>
      </c>
      <c r="D7" s="232" t="s">
        <v>398</v>
      </c>
      <c r="E7" s="231" t="s">
        <v>399</v>
      </c>
      <c r="F7" s="232" t="s">
        <v>400</v>
      </c>
      <c r="G7" s="231" t="s">
        <v>401</v>
      </c>
      <c r="H7" s="232" t="s">
        <v>402</v>
      </c>
      <c r="I7" s="231" t="s">
        <v>403</v>
      </c>
      <c r="J7" s="233" t="s">
        <v>404</v>
      </c>
      <c r="K7" s="229"/>
      <c r="L7" s="229"/>
      <c r="M7" s="229"/>
      <c r="N7" s="229"/>
      <c r="O7" s="229"/>
      <c r="P7" s="229"/>
      <c r="Q7" s="229"/>
      <c r="R7" s="229"/>
      <c r="S7" s="229"/>
      <c r="T7" s="229"/>
      <c r="U7" s="229"/>
      <c r="V7" s="229"/>
      <c r="W7" s="229"/>
    </row>
    <row r="8" spans="1:23" ht="30" customHeight="1" thickBot="1">
      <c r="A8" s="247"/>
      <c r="B8" s="248"/>
      <c r="C8" s="247"/>
      <c r="D8" s="248"/>
      <c r="E8" s="247"/>
      <c r="F8" s="248"/>
      <c r="G8" s="247"/>
      <c r="H8" s="248"/>
      <c r="I8" s="247"/>
      <c r="J8" s="249"/>
      <c r="K8" s="229"/>
      <c r="L8" s="229"/>
      <c r="M8" s="229"/>
      <c r="N8" s="229"/>
      <c r="O8" s="229"/>
      <c r="P8" s="229"/>
      <c r="Q8" s="229"/>
      <c r="R8" s="229"/>
      <c r="S8" s="229"/>
      <c r="T8" s="229"/>
      <c r="U8" s="229"/>
      <c r="V8" s="229"/>
      <c r="W8" s="229"/>
    </row>
    <row r="9" spans="1:23" ht="69" customHeight="1" thickBot="1">
      <c r="A9" s="678" t="s">
        <v>405</v>
      </c>
      <c r="B9" s="679"/>
      <c r="C9" s="679"/>
      <c r="D9" s="679"/>
      <c r="E9" s="679"/>
      <c r="F9" s="679"/>
      <c r="G9" s="679"/>
      <c r="H9" s="679"/>
      <c r="I9" s="679"/>
      <c r="J9" s="680"/>
      <c r="K9" s="229"/>
      <c r="L9" s="229"/>
      <c r="M9" s="229"/>
      <c r="N9" s="229"/>
      <c r="O9" s="229"/>
      <c r="P9" s="229"/>
      <c r="Q9" s="229"/>
      <c r="R9" s="229"/>
      <c r="S9" s="229"/>
      <c r="T9" s="229"/>
      <c r="U9" s="229"/>
      <c r="V9" s="229"/>
      <c r="W9" s="229"/>
    </row>
    <row r="10" spans="1:23" ht="42" customHeight="1" thickTop="1" thickBot="1">
      <c r="A10" s="672" t="s">
        <v>462</v>
      </c>
      <c r="B10" s="673"/>
      <c r="C10" s="673"/>
      <c r="D10" s="673"/>
      <c r="E10" s="673"/>
      <c r="F10" s="673"/>
      <c r="G10" s="673"/>
      <c r="H10" s="673"/>
      <c r="I10" s="673"/>
      <c r="J10" s="674"/>
      <c r="K10" s="229"/>
      <c r="L10" s="229"/>
      <c r="M10" s="229"/>
      <c r="N10" s="229"/>
      <c r="O10" s="229"/>
      <c r="P10" s="229" t="s">
        <v>297</v>
      </c>
      <c r="Q10" s="229"/>
      <c r="R10" s="229"/>
      <c r="S10" s="229"/>
      <c r="T10" s="229"/>
      <c r="U10" s="229"/>
      <c r="V10" s="229"/>
      <c r="W10" s="229"/>
    </row>
    <row r="11" spans="1:23" ht="44.25" customHeight="1" thickBot="1">
      <c r="A11" s="231" t="s">
        <v>395</v>
      </c>
      <c r="B11" s="232" t="s">
        <v>396</v>
      </c>
      <c r="C11" s="231" t="s">
        <v>397</v>
      </c>
      <c r="D11" s="232" t="s">
        <v>398</v>
      </c>
      <c r="E11" s="231" t="s">
        <v>399</v>
      </c>
      <c r="F11" s="232" t="s">
        <v>400</v>
      </c>
      <c r="G11" s="231" t="s">
        <v>401</v>
      </c>
      <c r="H11" s="232" t="s">
        <v>402</v>
      </c>
      <c r="I11" s="231" t="s">
        <v>403</v>
      </c>
      <c r="J11" s="233" t="s">
        <v>404</v>
      </c>
      <c r="K11" s="229"/>
      <c r="L11" s="229"/>
      <c r="M11" s="229"/>
      <c r="N11" s="229"/>
      <c r="O11" s="229"/>
      <c r="P11" s="229"/>
      <c r="Q11" s="229"/>
      <c r="R11" s="229"/>
      <c r="S11" s="229"/>
      <c r="T11" s="229"/>
      <c r="U11" s="229"/>
      <c r="V11" s="229"/>
      <c r="W11" s="229"/>
    </row>
    <row r="12" spans="1:23" ht="28.5" customHeight="1" thickBot="1">
      <c r="A12" s="247"/>
      <c r="B12" s="248"/>
      <c r="C12" s="247"/>
      <c r="D12" s="248"/>
      <c r="E12" s="247"/>
      <c r="F12" s="248"/>
      <c r="G12" s="247"/>
      <c r="H12" s="248"/>
      <c r="I12" s="247"/>
      <c r="J12" s="249"/>
      <c r="K12" s="229"/>
      <c r="L12" s="229"/>
      <c r="M12" s="229"/>
      <c r="N12" s="229"/>
      <c r="O12" s="229"/>
      <c r="P12" s="229"/>
      <c r="Q12" s="229"/>
      <c r="R12" s="229"/>
      <c r="S12" s="229"/>
      <c r="T12" s="229"/>
      <c r="U12" s="229"/>
      <c r="V12" s="229"/>
      <c r="W12" s="229"/>
    </row>
    <row r="13" spans="1:23" ht="67.5" customHeight="1" thickBot="1">
      <c r="A13" s="681" t="s">
        <v>406</v>
      </c>
      <c r="B13" s="682"/>
      <c r="C13" s="682"/>
      <c r="D13" s="682"/>
      <c r="E13" s="682"/>
      <c r="F13" s="682"/>
      <c r="G13" s="682"/>
      <c r="H13" s="682"/>
      <c r="I13" s="682"/>
      <c r="J13" s="683"/>
      <c r="K13" s="229"/>
      <c r="L13" s="229"/>
      <c r="M13" s="229"/>
      <c r="N13" s="229"/>
      <c r="O13" s="229"/>
      <c r="P13" s="229"/>
      <c r="Q13" s="229"/>
      <c r="R13" s="229"/>
      <c r="S13" s="229"/>
      <c r="T13" s="229"/>
      <c r="U13" s="229"/>
      <c r="V13" s="229"/>
      <c r="W13" s="229"/>
    </row>
    <row r="14" spans="1:23" ht="22.25" customHeight="1" thickBot="1">
      <c r="A14" s="661" t="s">
        <v>422</v>
      </c>
      <c r="B14" s="662"/>
      <c r="C14" s="662"/>
      <c r="D14" s="662"/>
      <c r="E14" s="662"/>
      <c r="F14" s="662"/>
      <c r="G14" s="662"/>
      <c r="H14" s="662"/>
      <c r="I14" s="662"/>
      <c r="J14" s="663"/>
      <c r="K14" s="229"/>
      <c r="L14" s="229"/>
      <c r="M14" s="229"/>
      <c r="N14" s="229"/>
      <c r="O14" s="229"/>
      <c r="P14" s="229" t="s">
        <v>297</v>
      </c>
      <c r="Q14" s="229"/>
      <c r="R14" s="229"/>
      <c r="S14" s="229"/>
      <c r="T14" s="229"/>
      <c r="U14" s="229"/>
      <c r="V14" s="229"/>
      <c r="W14" s="229"/>
    </row>
    <row r="15" spans="1:23" ht="42.75" customHeight="1" thickBot="1">
      <c r="A15" s="231" t="s">
        <v>395</v>
      </c>
      <c r="B15" s="232" t="s">
        <v>396</v>
      </c>
      <c r="C15" s="231" t="s">
        <v>397</v>
      </c>
      <c r="D15" s="232" t="s">
        <v>398</v>
      </c>
      <c r="E15" s="231" t="s">
        <v>399</v>
      </c>
      <c r="F15" s="232" t="s">
        <v>400</v>
      </c>
      <c r="G15" s="231" t="s">
        <v>401</v>
      </c>
      <c r="H15" s="232" t="s">
        <v>402</v>
      </c>
      <c r="I15" s="231" t="s">
        <v>403</v>
      </c>
      <c r="J15" s="233" t="s">
        <v>404</v>
      </c>
      <c r="K15" s="229"/>
      <c r="L15" s="229"/>
      <c r="M15" s="229"/>
      <c r="N15" s="229"/>
      <c r="O15" s="229"/>
      <c r="P15" s="229"/>
      <c r="Q15" s="229"/>
      <c r="R15" s="229"/>
      <c r="S15" s="229"/>
      <c r="T15" s="229"/>
      <c r="U15" s="229"/>
      <c r="V15" s="229"/>
      <c r="W15" s="229"/>
    </row>
    <row r="16" spans="1:23" ht="30" customHeight="1" thickBot="1">
      <c r="A16" s="247"/>
      <c r="B16" s="248"/>
      <c r="C16" s="247"/>
      <c r="D16" s="248"/>
      <c r="E16" s="247"/>
      <c r="F16" s="248"/>
      <c r="G16" s="247"/>
      <c r="H16" s="248"/>
      <c r="I16" s="247"/>
      <c r="J16" s="249"/>
      <c r="K16" s="229"/>
      <c r="L16" s="229"/>
      <c r="M16" s="229"/>
      <c r="N16" s="229"/>
      <c r="O16" s="229"/>
      <c r="P16" s="229"/>
      <c r="Q16" s="229"/>
      <c r="R16" s="229"/>
      <c r="S16" s="229"/>
      <c r="T16" s="229"/>
      <c r="U16" s="229"/>
      <c r="V16" s="229"/>
      <c r="W16" s="229"/>
    </row>
    <row r="17" spans="1:28" ht="58.5" customHeight="1" thickBot="1">
      <c r="A17" s="681" t="s">
        <v>407</v>
      </c>
      <c r="B17" s="682"/>
      <c r="C17" s="682"/>
      <c r="D17" s="682"/>
      <c r="E17" s="682"/>
      <c r="F17" s="682"/>
      <c r="G17" s="682"/>
      <c r="H17" s="682"/>
      <c r="I17" s="682"/>
      <c r="J17" s="683"/>
      <c r="K17" s="229"/>
      <c r="L17" s="229"/>
      <c r="M17" s="229"/>
      <c r="N17" s="229"/>
      <c r="O17" s="229"/>
      <c r="P17" s="229"/>
      <c r="Q17" s="229"/>
      <c r="R17" s="229"/>
      <c r="S17" s="229"/>
      <c r="T17" s="229"/>
      <c r="U17" s="229"/>
      <c r="V17" s="229"/>
      <c r="W17" s="229"/>
    </row>
    <row r="18" spans="1:28" ht="22.25" customHeight="1">
      <c r="A18" s="661" t="s">
        <v>416</v>
      </c>
      <c r="B18" s="662"/>
      <c r="C18" s="662"/>
      <c r="D18" s="662"/>
      <c r="E18" s="662"/>
      <c r="F18" s="662"/>
      <c r="G18" s="662"/>
      <c r="H18" s="662"/>
      <c r="I18" s="662"/>
      <c r="J18" s="663"/>
      <c r="K18" s="229"/>
      <c r="L18" s="229"/>
      <c r="M18" s="229"/>
      <c r="N18" s="229"/>
      <c r="O18" s="229"/>
      <c r="P18" s="229" t="s">
        <v>297</v>
      </c>
      <c r="Q18" s="229"/>
      <c r="R18" s="229"/>
      <c r="S18" s="229"/>
      <c r="T18" s="229"/>
      <c r="U18" s="229"/>
      <c r="V18" s="229"/>
      <c r="W18" s="229"/>
    </row>
    <row r="19" spans="1:28" ht="58.25" customHeight="1">
      <c r="A19" s="684" t="s">
        <v>445</v>
      </c>
      <c r="B19" s="685"/>
      <c r="C19" s="685"/>
      <c r="D19" s="685"/>
      <c r="E19" s="685"/>
      <c r="F19" s="685"/>
      <c r="G19" s="685"/>
      <c r="H19" s="685"/>
      <c r="I19" s="685"/>
      <c r="J19" s="686"/>
      <c r="K19" s="229"/>
      <c r="L19" s="229"/>
      <c r="M19" s="229"/>
      <c r="N19" s="229"/>
      <c r="O19" s="229"/>
      <c r="P19" s="229"/>
      <c r="Q19" s="229"/>
      <c r="R19" s="229"/>
      <c r="S19" s="229"/>
      <c r="T19" s="229"/>
      <c r="U19" s="229"/>
      <c r="V19" s="229"/>
      <c r="W19" s="229"/>
    </row>
    <row r="20" spans="1:28" ht="22.25" customHeight="1" thickBot="1">
      <c r="A20" s="661" t="s">
        <v>415</v>
      </c>
      <c r="B20" s="662"/>
      <c r="C20" s="662"/>
      <c r="D20" s="662"/>
      <c r="E20" s="662"/>
      <c r="F20" s="662"/>
      <c r="G20" s="662"/>
      <c r="H20" s="662"/>
      <c r="I20" s="662"/>
      <c r="J20" s="663"/>
      <c r="K20" s="229"/>
      <c r="L20" s="229"/>
      <c r="M20" s="229"/>
      <c r="N20" s="229"/>
      <c r="O20" s="229"/>
      <c r="P20" s="229" t="s">
        <v>297</v>
      </c>
      <c r="Q20" s="229"/>
      <c r="R20" s="229"/>
      <c r="S20" s="229"/>
      <c r="T20" s="229"/>
      <c r="U20" s="229"/>
      <c r="V20" s="229"/>
      <c r="W20" s="229"/>
    </row>
    <row r="21" spans="1:28" ht="47.25" customHeight="1" thickBot="1">
      <c r="A21" s="231" t="s">
        <v>395</v>
      </c>
      <c r="B21" s="232" t="s">
        <v>396</v>
      </c>
      <c r="C21" s="231" t="s">
        <v>397</v>
      </c>
      <c r="D21" s="232" t="s">
        <v>398</v>
      </c>
      <c r="E21" s="231" t="s">
        <v>399</v>
      </c>
      <c r="F21" s="232" t="s">
        <v>400</v>
      </c>
      <c r="G21" s="231" t="s">
        <v>401</v>
      </c>
      <c r="H21" s="232" t="s">
        <v>402</v>
      </c>
      <c r="I21" s="231" t="s">
        <v>403</v>
      </c>
      <c r="J21" s="233" t="s">
        <v>404</v>
      </c>
      <c r="K21" s="229"/>
      <c r="L21" s="229"/>
      <c r="M21" s="229"/>
      <c r="N21" s="229"/>
      <c r="O21" s="229"/>
      <c r="P21" s="229"/>
      <c r="Q21" s="229"/>
      <c r="R21" s="229"/>
      <c r="S21" s="229"/>
      <c r="T21" s="229"/>
      <c r="U21" s="229"/>
      <c r="V21" s="229"/>
      <c r="W21" s="229"/>
    </row>
    <row r="22" spans="1:28" ht="30" customHeight="1" thickBot="1">
      <c r="A22" s="247"/>
      <c r="B22" s="248"/>
      <c r="C22" s="247"/>
      <c r="D22" s="248"/>
      <c r="E22" s="247"/>
      <c r="F22" s="248"/>
      <c r="G22" s="247"/>
      <c r="H22" s="248"/>
      <c r="I22" s="247"/>
      <c r="J22" s="249"/>
      <c r="K22" s="229"/>
      <c r="L22" s="229"/>
      <c r="M22" s="229"/>
      <c r="N22" s="229"/>
      <c r="O22" s="229"/>
      <c r="P22" s="229"/>
      <c r="Q22" s="229"/>
      <c r="R22" s="229"/>
      <c r="S22" s="229"/>
      <c r="T22" s="229"/>
      <c r="U22" s="229"/>
      <c r="V22" s="229"/>
      <c r="W22" s="229"/>
    </row>
    <row r="23" spans="1:28" ht="66.5" customHeight="1" thickBot="1">
      <c r="A23" s="693" t="s">
        <v>417</v>
      </c>
      <c r="B23" s="693"/>
      <c r="C23" s="693"/>
      <c r="D23" s="693"/>
      <c r="E23" s="693"/>
      <c r="F23" s="693"/>
      <c r="G23" s="693"/>
      <c r="H23" s="693"/>
      <c r="I23" s="693"/>
      <c r="J23" s="694"/>
      <c r="K23" s="229"/>
      <c r="L23" s="229"/>
      <c r="M23" s="229"/>
      <c r="N23" s="229"/>
      <c r="O23" s="229"/>
      <c r="P23" s="229"/>
      <c r="Q23" s="229"/>
      <c r="R23" s="229"/>
      <c r="S23" s="229"/>
      <c r="T23" s="229"/>
      <c r="U23" s="229"/>
      <c r="V23" s="229"/>
      <c r="W23" s="229"/>
    </row>
    <row r="24" spans="1:28" ht="36" customHeight="1" thickBot="1">
      <c r="A24" s="687" t="s">
        <v>418</v>
      </c>
      <c r="B24" s="688"/>
      <c r="C24" s="688"/>
      <c r="D24" s="688"/>
      <c r="E24" s="688"/>
      <c r="F24" s="688"/>
      <c r="G24" s="688"/>
      <c r="H24" s="688"/>
      <c r="I24" s="688"/>
      <c r="J24" s="689"/>
      <c r="K24" s="229"/>
      <c r="L24" s="229"/>
      <c r="M24" s="229"/>
      <c r="N24" s="229"/>
      <c r="O24" s="229"/>
      <c r="P24" s="229"/>
      <c r="Q24" s="229"/>
      <c r="R24" s="229"/>
      <c r="S24" s="229"/>
      <c r="T24" s="229"/>
      <c r="U24" s="229"/>
      <c r="V24" s="229"/>
      <c r="W24" s="229"/>
    </row>
    <row r="25" spans="1:28" ht="84" customHeight="1">
      <c r="A25" s="690" t="s">
        <v>446</v>
      </c>
      <c r="B25" s="691"/>
      <c r="C25" s="691"/>
      <c r="D25" s="691"/>
      <c r="E25" s="691"/>
      <c r="F25" s="691"/>
      <c r="G25" s="691"/>
      <c r="H25" s="691"/>
      <c r="I25" s="691"/>
      <c r="J25" s="692"/>
      <c r="K25" s="229"/>
      <c r="L25" s="229"/>
      <c r="M25" s="229"/>
      <c r="N25" s="229"/>
      <c r="O25" s="229"/>
      <c r="P25" s="229"/>
      <c r="Q25" s="229"/>
      <c r="R25" s="229"/>
      <c r="S25" s="229"/>
      <c r="T25" s="229"/>
      <c r="U25" s="229"/>
      <c r="V25" s="229"/>
      <c r="W25" s="229"/>
    </row>
    <row r="26" spans="1:28" ht="13" thickBot="1">
      <c r="A26" s="119"/>
      <c r="B26" s="120"/>
      <c r="C26" s="121"/>
      <c r="D26" s="122"/>
      <c r="E26" s="122"/>
      <c r="F26" s="122"/>
      <c r="G26" s="122"/>
      <c r="H26" s="123"/>
      <c r="I26" s="121"/>
      <c r="J26" s="221"/>
      <c r="K26" s="229"/>
      <c r="L26" s="229"/>
      <c r="M26" s="229"/>
      <c r="N26" s="229"/>
      <c r="O26" s="229"/>
      <c r="P26" s="229"/>
      <c r="Q26" s="229"/>
      <c r="R26" s="229"/>
      <c r="S26" s="229"/>
      <c r="T26" s="229"/>
      <c r="U26" s="229"/>
      <c r="V26" s="229"/>
      <c r="W26" s="229"/>
    </row>
    <row r="27" spans="1:28" ht="13" thickTop="1">
      <c r="A27" s="22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row>
    <row r="28" spans="1:28">
      <c r="A28" s="229"/>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row>
    <row r="29" spans="1:28">
      <c r="A29" s="229"/>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row>
    <row r="30" spans="1:28">
      <c r="A30" s="22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row>
    <row r="31" spans="1:28">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row>
    <row r="32" spans="1:28">
      <c r="A32" s="22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row>
    <row r="33" spans="1:28">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row>
    <row r="34" spans="1:28">
      <c r="A34" s="229"/>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row>
    <row r="35" spans="1:28">
      <c r="A35" s="229"/>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row>
    <row r="36" spans="1:28">
      <c r="A36" s="229"/>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row>
    <row r="37" spans="1:28">
      <c r="A37" s="229"/>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row>
    <row r="38" spans="1:28">
      <c r="A38" s="229"/>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row>
    <row r="39" spans="1:28">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row>
    <row r="40" spans="1:28">
      <c r="A40" s="229"/>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row>
    <row r="41" spans="1:28">
      <c r="A41" s="22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row>
    <row r="42" spans="1:28">
      <c r="A42" s="2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row>
    <row r="43" spans="1:28">
      <c r="A43" s="229"/>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row>
    <row r="44" spans="1:28">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row>
    <row r="45" spans="1:28">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row>
    <row r="46" spans="1:28">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row>
    <row r="47" spans="1:28">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row>
    <row r="48" spans="1:28">
      <c r="A48" s="229"/>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row>
    <row r="49" spans="1:28">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row>
    <row r="50" spans="1:28">
      <c r="A50" s="22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row>
    <row r="51" spans="1:28">
      <c r="A51" s="229"/>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row>
    <row r="52" spans="1:28">
      <c r="A52" s="229"/>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row>
    <row r="53" spans="1:28">
      <c r="A53" s="22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row>
    <row r="54" spans="1:28">
      <c r="A54" s="229"/>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row>
    <row r="55" spans="1:28">
      <c r="A55" s="229"/>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row>
    <row r="56" spans="1:28">
      <c r="A56" s="229"/>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row>
    <row r="57" spans="1:28">
      <c r="A57" s="229"/>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row>
    <row r="58" spans="1:28">
      <c r="A58" s="229"/>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row>
    <row r="59" spans="1:28">
      <c r="A59" s="229"/>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row>
    <row r="60" spans="1:28">
      <c r="A60" s="229"/>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row>
    <row r="61" spans="1:28">
      <c r="A61" s="229"/>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row>
    <row r="62" spans="1:28">
      <c r="A62" s="229"/>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row>
    <row r="63" spans="1:28">
      <c r="A63" s="229"/>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row>
    <row r="64" spans="1:28">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row>
    <row r="65" spans="1:28">
      <c r="A65" s="229"/>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row>
    <row r="66" spans="1:28">
      <c r="A66" s="229"/>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row>
    <row r="67" spans="1:28">
      <c r="A67" s="229"/>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row>
    <row r="68" spans="1:28">
      <c r="A68" s="229"/>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row>
    <row r="69" spans="1:28">
      <c r="A69" s="229"/>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row>
    <row r="70" spans="1:28">
      <c r="A70" s="229"/>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row>
    <row r="71" spans="1:28">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row>
    <row r="72" spans="1:28">
      <c r="A72" s="229"/>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row>
    <row r="73" spans="1:28">
      <c r="A73" s="229"/>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row>
    <row r="74" spans="1:28">
      <c r="A74" s="229"/>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row>
    <row r="75" spans="1:28">
      <c r="A75" s="229"/>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row>
    <row r="76" spans="1:28">
      <c r="A76" s="229"/>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row>
    <row r="77" spans="1:28">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row>
    <row r="78" spans="1:28">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row>
    <row r="79" spans="1:28">
      <c r="A79" s="229"/>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row>
    <row r="80" spans="1:28">
      <c r="A80" s="229"/>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row>
    <row r="81" spans="1:28">
      <c r="A81" s="229"/>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row>
    <row r="82" spans="1:28">
      <c r="A82" s="229"/>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row>
    <row r="83" spans="1:28">
      <c r="A83" s="229"/>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row>
    <row r="84" spans="1:28">
      <c r="A84" s="229"/>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row>
    <row r="85" spans="1:28">
      <c r="A85" s="229"/>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row>
    <row r="86" spans="1:28">
      <c r="A86" s="229"/>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row>
    <row r="87" spans="1:28">
      <c r="A87" s="229"/>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row>
    <row r="88" spans="1:28">
      <c r="A88" s="229"/>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row>
    <row r="89" spans="1:28">
      <c r="A89" s="229"/>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row>
    <row r="90" spans="1:28">
      <c r="A90" s="229"/>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row>
    <row r="91" spans="1:28">
      <c r="A91" s="229"/>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row>
    <row r="92" spans="1:28">
      <c r="A92" s="229"/>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row>
    <row r="93" spans="1:28">
      <c r="A93" s="229"/>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row>
    <row r="94" spans="1:28">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row>
    <row r="95" spans="1:28">
      <c r="A95" s="229"/>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row>
    <row r="96" spans="1:28">
      <c r="A96" s="229"/>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row>
    <row r="97" spans="1:28">
      <c r="A97" s="229"/>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row>
    <row r="98" spans="1:28">
      <c r="A98" s="229"/>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row>
    <row r="99" spans="1:28">
      <c r="A99" s="229"/>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row>
    <row r="100" spans="1:28">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row>
    <row r="101" spans="1:28">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row>
    <row r="102" spans="1:28">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row>
    <row r="103" spans="1:28">
      <c r="A103" s="229"/>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row>
    <row r="104" spans="1:28">
      <c r="A104" s="229"/>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row>
    <row r="105" spans="1:28">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row>
    <row r="106" spans="1:28">
      <c r="A106" s="229"/>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row>
    <row r="107" spans="1:28">
      <c r="A107" s="229"/>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row>
    <row r="108" spans="1:28">
      <c r="A108" s="229"/>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row>
    <row r="109" spans="1:28">
      <c r="A109" s="229"/>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row>
    <row r="110" spans="1:28">
      <c r="A110" s="229"/>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row>
    <row r="111" spans="1:28">
      <c r="A111" s="229"/>
      <c r="B111" s="229"/>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row>
    <row r="112" spans="1:28">
      <c r="A112" s="229"/>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row>
    <row r="113" spans="1:28">
      <c r="A113" s="229"/>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row>
    <row r="114" spans="1:28">
      <c r="A114" s="229"/>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row>
    <row r="115" spans="1:28">
      <c r="A115" s="229"/>
      <c r="B115" s="229"/>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row>
    <row r="116" spans="1:28">
      <c r="A116" s="229"/>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row>
    <row r="117" spans="1:28">
      <c r="A117" s="229"/>
      <c r="B117" s="229"/>
      <c r="C117" s="229"/>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row>
    <row r="118" spans="1:28">
      <c r="A118" s="229"/>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row>
    <row r="119" spans="1:28">
      <c r="A119" s="229"/>
      <c r="B119" s="229"/>
      <c r="C119" s="229"/>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row>
    <row r="120" spans="1:28">
      <c r="A120" s="229"/>
      <c r="B120" s="229"/>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row>
    <row r="121" spans="1:28">
      <c r="A121" s="229"/>
      <c r="B121" s="229"/>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row>
    <row r="122" spans="1:28">
      <c r="A122" s="229"/>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row>
    <row r="123" spans="1:28">
      <c r="A123" s="229"/>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row>
    <row r="124" spans="1:28">
      <c r="A124" s="229"/>
      <c r="B124" s="229"/>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row>
    <row r="125" spans="1:28">
      <c r="A125" s="229"/>
      <c r="B125" s="229"/>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row>
    <row r="126" spans="1:28">
      <c r="A126" s="229"/>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row>
    <row r="127" spans="1:28">
      <c r="A127" s="229"/>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row>
    <row r="128" spans="1:28">
      <c r="A128" s="229"/>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row>
    <row r="129" spans="1:28">
      <c r="A129" s="229"/>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row>
    <row r="130" spans="1:28">
      <c r="A130" s="229"/>
      <c r="B130" s="229"/>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row>
    <row r="131" spans="1:28">
      <c r="A131" s="229"/>
      <c r="B131" s="229"/>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row>
    <row r="132" spans="1:28">
      <c r="A132" s="229"/>
      <c r="B132" s="229"/>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row>
    <row r="133" spans="1:28">
      <c r="A133" s="229"/>
      <c r="B133" s="229"/>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c r="AA133" s="229"/>
      <c r="AB133" s="229"/>
    </row>
    <row r="134" spans="1:28">
      <c r="A134" s="229"/>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row>
    <row r="135" spans="1:28">
      <c r="A135" s="229"/>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row>
    <row r="136" spans="1:28">
      <c r="A136" s="229"/>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row>
    <row r="137" spans="1:28">
      <c r="A137" s="229"/>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row>
    <row r="138" spans="1:28">
      <c r="A138" s="229"/>
      <c r="B138" s="229"/>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row>
    <row r="139" spans="1:28">
      <c r="A139" s="229"/>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row>
    <row r="140" spans="1:28">
      <c r="A140" s="229"/>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row>
    <row r="141" spans="1:28">
      <c r="A141" s="229"/>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row>
    <row r="142" spans="1:28">
      <c r="A142" s="229"/>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row>
    <row r="143" spans="1:28">
      <c r="A143" s="229"/>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row>
    <row r="144" spans="1:28">
      <c r="A144" s="229"/>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row>
    <row r="145" spans="1:28">
      <c r="A145" s="229"/>
      <c r="B145" s="229"/>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row>
    <row r="146" spans="1:28">
      <c r="A146" s="229"/>
      <c r="B146" s="229"/>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row>
    <row r="147" spans="1:28">
      <c r="A147" s="229"/>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row>
    <row r="148" spans="1:28">
      <c r="A148" s="229"/>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row>
    <row r="149" spans="1:28">
      <c r="A149" s="229"/>
      <c r="B149" s="229"/>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row>
    <row r="150" spans="1:28">
      <c r="A150" s="229"/>
      <c r="B150" s="229"/>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row>
    <row r="151" spans="1:28">
      <c r="A151" s="229"/>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row>
    <row r="152" spans="1:28">
      <c r="A152" s="229"/>
      <c r="B152" s="229"/>
      <c r="C152" s="229"/>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row>
    <row r="153" spans="1:28">
      <c r="A153" s="229"/>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row>
    <row r="154" spans="1:28">
      <c r="A154" s="229"/>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row>
    <row r="155" spans="1:28">
      <c r="A155" s="229"/>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row>
    <row r="156" spans="1:28">
      <c r="A156" s="229"/>
      <c r="B156" s="229"/>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row>
    <row r="157" spans="1:28">
      <c r="A157" s="229"/>
      <c r="B157" s="229"/>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row>
    <row r="158" spans="1:28">
      <c r="A158" s="229"/>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row>
    <row r="159" spans="1:28">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row>
    <row r="160" spans="1:28">
      <c r="A160" s="229"/>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row>
    <row r="161" spans="1:28">
      <c r="A161" s="229"/>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row>
    <row r="162" spans="1:28">
      <c r="A162" s="229"/>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row>
    <row r="163" spans="1:28">
      <c r="A163" s="229"/>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row>
    <row r="164" spans="1:28">
      <c r="A164" s="229"/>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c r="AA164" s="229"/>
      <c r="AB164" s="229"/>
    </row>
    <row r="165" spans="1:28">
      <c r="A165" s="229"/>
      <c r="B165" s="229"/>
      <c r="C165" s="229"/>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row>
    <row r="166" spans="1:28">
      <c r="A166" s="229"/>
      <c r="B166" s="229"/>
      <c r="C166" s="229"/>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c r="AA166" s="229"/>
      <c r="AB166" s="229"/>
    </row>
    <row r="167" spans="1:28">
      <c r="A167" s="229"/>
      <c r="B167" s="229"/>
      <c r="C167" s="229"/>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c r="AA167" s="229"/>
      <c r="AB167" s="229"/>
    </row>
    <row r="168" spans="1:28">
      <c r="A168" s="229"/>
      <c r="B168" s="229"/>
      <c r="C168" s="229"/>
      <c r="D168" s="229"/>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row>
    <row r="169" spans="1:28">
      <c r="A169" s="229"/>
      <c r="B169" s="229"/>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row>
    <row r="170" spans="1:28">
      <c r="A170" s="229"/>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row>
    <row r="171" spans="1:28">
      <c r="A171" s="229"/>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row>
    <row r="172" spans="1:28">
      <c r="A172" s="229"/>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row>
    <row r="173" spans="1:28">
      <c r="A173" s="229"/>
      <c r="B173" s="229"/>
      <c r="C173" s="229"/>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c r="AA173" s="229"/>
      <c r="AB173" s="229"/>
    </row>
    <row r="174" spans="1:28">
      <c r="A174" s="229"/>
      <c r="B174" s="229"/>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c r="AA174" s="229"/>
      <c r="AB174" s="229"/>
    </row>
    <row r="175" spans="1:28">
      <c r="A175" s="229"/>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row>
    <row r="176" spans="1:28">
      <c r="A176" s="229"/>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row>
    <row r="177" spans="1:28">
      <c r="A177" s="229"/>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row>
    <row r="178" spans="1:28">
      <c r="A178" s="229"/>
      <c r="B178" s="229"/>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row>
    <row r="179" spans="1:28">
      <c r="A179" s="229"/>
      <c r="B179" s="229"/>
      <c r="C179" s="229"/>
      <c r="D179" s="229"/>
      <c r="E179" s="229"/>
      <c r="F179" s="229"/>
      <c r="G179" s="229"/>
      <c r="H179" s="229"/>
      <c r="I179" s="229"/>
      <c r="J179" s="229"/>
      <c r="K179" s="229"/>
      <c r="L179" s="229"/>
      <c r="M179" s="229"/>
      <c r="N179" s="229"/>
      <c r="O179" s="229"/>
      <c r="P179" s="229"/>
      <c r="Q179" s="229"/>
      <c r="R179" s="229"/>
      <c r="S179" s="229"/>
      <c r="T179" s="229"/>
      <c r="U179" s="229"/>
      <c r="V179" s="229"/>
      <c r="W179" s="229"/>
      <c r="X179" s="229"/>
      <c r="Y179" s="229"/>
      <c r="Z179" s="229"/>
      <c r="AA179" s="229"/>
      <c r="AB179" s="229"/>
    </row>
    <row r="180" spans="1:28">
      <c r="A180" s="229"/>
      <c r="B180" s="229"/>
      <c r="C180" s="229"/>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c r="AA180" s="229"/>
      <c r="AB180" s="229"/>
    </row>
    <row r="181" spans="1:28">
      <c r="A181" s="229"/>
      <c r="B181" s="229"/>
      <c r="C181" s="229"/>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c r="AA181" s="229"/>
      <c r="AB181" s="229"/>
    </row>
    <row r="182" spans="1:28">
      <c r="A182" s="229"/>
      <c r="B182" s="229"/>
      <c r="C182" s="229"/>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c r="AA182" s="229"/>
      <c r="AB182" s="229"/>
    </row>
    <row r="183" spans="1:28">
      <c r="A183" s="229"/>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row>
    <row r="184" spans="1:28">
      <c r="A184" s="229"/>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row>
    <row r="185" spans="1:28">
      <c r="A185" s="229"/>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row>
    <row r="186" spans="1:28">
      <c r="A186" s="229"/>
      <c r="B186" s="229"/>
      <c r="C186" s="229"/>
      <c r="D186" s="229"/>
      <c r="E186" s="229"/>
      <c r="F186" s="229"/>
      <c r="G186" s="229"/>
      <c r="H186" s="229"/>
      <c r="I186" s="229"/>
      <c r="J186" s="229"/>
      <c r="K186" s="229"/>
      <c r="L186" s="229"/>
      <c r="M186" s="229"/>
      <c r="N186" s="229"/>
      <c r="O186" s="229"/>
      <c r="P186" s="229"/>
      <c r="Q186" s="229"/>
      <c r="R186" s="229"/>
      <c r="S186" s="229"/>
      <c r="T186" s="229"/>
      <c r="U186" s="229"/>
      <c r="V186" s="229"/>
      <c r="W186" s="229"/>
      <c r="X186" s="229"/>
      <c r="Y186" s="229"/>
      <c r="Z186" s="229"/>
      <c r="AA186" s="229"/>
      <c r="AB186" s="229"/>
    </row>
    <row r="187" spans="1:28">
      <c r="A187" s="229"/>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row>
    <row r="188" spans="1:28">
      <c r="A188" s="229"/>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row>
    <row r="189" spans="1:28">
      <c r="A189" s="229"/>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row>
    <row r="190" spans="1:28">
      <c r="A190" s="229"/>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row>
    <row r="191" spans="1:28">
      <c r="A191" s="229"/>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row>
    <row r="192" spans="1:28">
      <c r="A192" s="229"/>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row>
    <row r="193" spans="1:28">
      <c r="A193" s="229"/>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row>
    <row r="194" spans="1:28">
      <c r="A194" s="229"/>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row>
    <row r="195" spans="1:28">
      <c r="A195" s="229"/>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row>
    <row r="196" spans="1:28">
      <c r="A196" s="229"/>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row>
    <row r="197" spans="1:28">
      <c r="A197" s="229"/>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row>
    <row r="198" spans="1:28">
      <c r="A198" s="229"/>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row>
    <row r="199" spans="1:28">
      <c r="A199" s="229"/>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row>
    <row r="200" spans="1:28">
      <c r="A200" s="229"/>
      <c r="B200" s="229"/>
      <c r="C200" s="229"/>
      <c r="D200" s="229"/>
      <c r="E200" s="229"/>
      <c r="F200" s="229"/>
      <c r="G200" s="229"/>
      <c r="H200" s="229"/>
      <c r="I200" s="229"/>
      <c r="J200" s="229"/>
      <c r="K200" s="229"/>
      <c r="L200" s="229"/>
      <c r="M200" s="229"/>
      <c r="N200" s="229"/>
      <c r="O200" s="229"/>
      <c r="P200" s="229"/>
      <c r="Q200" s="229"/>
      <c r="R200" s="229"/>
      <c r="S200" s="229"/>
      <c r="T200" s="229"/>
      <c r="U200" s="229"/>
      <c r="V200" s="229"/>
      <c r="W200" s="229"/>
      <c r="X200" s="229"/>
      <c r="Y200" s="229"/>
      <c r="Z200" s="229"/>
      <c r="AA200" s="229"/>
      <c r="AB200" s="229"/>
    </row>
    <row r="201" spans="1:28">
      <c r="A201" s="229"/>
      <c r="B201" s="229"/>
      <c r="C201" s="229"/>
      <c r="D201" s="229"/>
      <c r="E201" s="229"/>
      <c r="F201" s="229"/>
      <c r="G201" s="229"/>
      <c r="H201" s="229"/>
      <c r="I201" s="229"/>
      <c r="J201" s="229"/>
      <c r="K201" s="229"/>
      <c r="L201" s="229"/>
      <c r="M201" s="229"/>
      <c r="N201" s="229"/>
      <c r="O201" s="229"/>
      <c r="P201" s="229"/>
      <c r="Q201" s="229"/>
      <c r="R201" s="229"/>
      <c r="S201" s="229"/>
      <c r="T201" s="229"/>
      <c r="U201" s="229"/>
      <c r="V201" s="229"/>
      <c r="W201" s="229"/>
      <c r="X201" s="229"/>
      <c r="Y201" s="229"/>
      <c r="Z201" s="229"/>
      <c r="AA201" s="229"/>
      <c r="AB201" s="229"/>
    </row>
    <row r="202" spans="1:28">
      <c r="A202" s="229"/>
      <c r="B202" s="229"/>
      <c r="C202" s="229"/>
      <c r="D202" s="229"/>
      <c r="E202" s="229"/>
      <c r="F202" s="229"/>
      <c r="G202" s="229"/>
      <c r="H202" s="229"/>
      <c r="I202" s="229"/>
      <c r="J202" s="229"/>
      <c r="K202" s="229"/>
      <c r="L202" s="229"/>
      <c r="M202" s="229"/>
      <c r="N202" s="229"/>
      <c r="O202" s="229"/>
      <c r="P202" s="229"/>
      <c r="Q202" s="229"/>
      <c r="R202" s="229"/>
      <c r="S202" s="229"/>
      <c r="T202" s="229"/>
      <c r="U202" s="229"/>
      <c r="V202" s="229"/>
      <c r="W202" s="229"/>
      <c r="X202" s="229"/>
      <c r="Y202" s="229"/>
      <c r="Z202" s="229"/>
      <c r="AA202" s="229"/>
      <c r="AB202" s="229"/>
    </row>
    <row r="203" spans="1:28">
      <c r="A203" s="229"/>
      <c r="B203" s="229"/>
      <c r="C203" s="229"/>
      <c r="D203" s="229"/>
      <c r="E203" s="229"/>
      <c r="F203" s="229"/>
      <c r="G203" s="229"/>
      <c r="H203" s="229"/>
      <c r="I203" s="229"/>
      <c r="J203" s="229"/>
      <c r="K203" s="229"/>
      <c r="L203" s="229"/>
      <c r="M203" s="229"/>
      <c r="N203" s="229"/>
      <c r="O203" s="229"/>
      <c r="P203" s="229"/>
      <c r="Q203" s="229"/>
      <c r="R203" s="229"/>
      <c r="S203" s="229"/>
      <c r="T203" s="229"/>
      <c r="U203" s="229"/>
      <c r="V203" s="229"/>
      <c r="W203" s="229"/>
      <c r="X203" s="229"/>
      <c r="Y203" s="229"/>
      <c r="Z203" s="229"/>
      <c r="AA203" s="229"/>
      <c r="AB203" s="229"/>
    </row>
    <row r="204" spans="1:28">
      <c r="A204" s="229"/>
      <c r="B204" s="229"/>
      <c r="C204" s="229"/>
      <c r="D204" s="229"/>
      <c r="E204" s="229"/>
      <c r="F204" s="229"/>
      <c r="G204" s="229"/>
      <c r="H204" s="229"/>
      <c r="I204" s="229"/>
      <c r="J204" s="229"/>
      <c r="K204" s="229"/>
      <c r="L204" s="229"/>
      <c r="M204" s="229"/>
      <c r="N204" s="229"/>
      <c r="O204" s="229"/>
      <c r="P204" s="229"/>
      <c r="Q204" s="229"/>
      <c r="R204" s="229"/>
      <c r="S204" s="229"/>
      <c r="T204" s="229"/>
      <c r="U204" s="229"/>
      <c r="V204" s="229"/>
      <c r="W204" s="229"/>
      <c r="X204" s="229"/>
      <c r="Y204" s="229"/>
      <c r="Z204" s="229"/>
      <c r="AA204" s="229"/>
      <c r="AB204" s="229"/>
    </row>
    <row r="205" spans="1:28">
      <c r="A205" s="229"/>
      <c r="B205" s="229"/>
      <c r="C205" s="229"/>
      <c r="D205" s="229"/>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9"/>
      <c r="AA205" s="229"/>
      <c r="AB205" s="229"/>
    </row>
    <row r="206" spans="1:28">
      <c r="A206" s="229"/>
      <c r="B206" s="229"/>
      <c r="C206" s="229"/>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9"/>
      <c r="AA206" s="229"/>
      <c r="AB206" s="229"/>
    </row>
    <row r="207" spans="1:28">
      <c r="A207" s="229"/>
      <c r="B207" s="229"/>
      <c r="C207" s="229"/>
      <c r="D207" s="229"/>
      <c r="E207" s="229"/>
      <c r="F207" s="229"/>
      <c r="G207" s="229"/>
      <c r="H207" s="229"/>
      <c r="I207" s="229"/>
      <c r="J207" s="229"/>
      <c r="K207" s="229"/>
      <c r="L207" s="229"/>
      <c r="M207" s="229"/>
      <c r="N207" s="229"/>
      <c r="O207" s="229"/>
      <c r="P207" s="229"/>
      <c r="Q207" s="229"/>
      <c r="R207" s="229"/>
      <c r="S207" s="229"/>
      <c r="T207" s="229"/>
      <c r="U207" s="229"/>
      <c r="V207" s="229"/>
      <c r="W207" s="229"/>
      <c r="X207" s="229"/>
      <c r="Y207" s="229"/>
      <c r="Z207" s="229"/>
      <c r="AA207" s="229"/>
      <c r="AB207" s="229"/>
    </row>
    <row r="208" spans="1:28">
      <c r="A208" s="229"/>
      <c r="B208" s="229"/>
      <c r="C208" s="229"/>
      <c r="D208" s="229"/>
      <c r="E208" s="229"/>
      <c r="F208" s="229"/>
      <c r="G208" s="229"/>
      <c r="H208" s="229"/>
      <c r="I208" s="229"/>
      <c r="J208" s="229"/>
      <c r="K208" s="229"/>
      <c r="L208" s="229"/>
      <c r="M208" s="229"/>
      <c r="N208" s="229"/>
      <c r="O208" s="229"/>
      <c r="P208" s="229"/>
      <c r="Q208" s="229"/>
      <c r="R208" s="229"/>
      <c r="S208" s="229"/>
      <c r="T208" s="229"/>
      <c r="U208" s="229"/>
      <c r="V208" s="229"/>
      <c r="W208" s="229"/>
      <c r="X208" s="229"/>
      <c r="Y208" s="229"/>
      <c r="Z208" s="229"/>
      <c r="AA208" s="229"/>
      <c r="AB208" s="229"/>
    </row>
    <row r="209" spans="1:28">
      <c r="A209" s="229"/>
      <c r="B209" s="229"/>
      <c r="C209" s="229"/>
      <c r="D209" s="229"/>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c r="AA209" s="229"/>
      <c r="AB209" s="229"/>
    </row>
    <row r="210" spans="1:28">
      <c r="A210" s="229"/>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c r="AA210" s="229"/>
      <c r="AB210" s="229"/>
    </row>
    <row r="211" spans="1:28">
      <c r="A211" s="229"/>
      <c r="B211" s="229"/>
      <c r="C211" s="229"/>
      <c r="D211" s="229"/>
      <c r="E211" s="229"/>
      <c r="F211" s="229"/>
      <c r="G211" s="229"/>
      <c r="H211" s="229"/>
      <c r="I211" s="229"/>
      <c r="J211" s="229"/>
      <c r="K211" s="229"/>
      <c r="L211" s="229"/>
      <c r="M211" s="229"/>
      <c r="N211" s="229"/>
      <c r="O211" s="229"/>
      <c r="P211" s="229"/>
      <c r="Q211" s="229"/>
      <c r="R211" s="229"/>
      <c r="S211" s="229"/>
      <c r="T211" s="229"/>
      <c r="U211" s="229"/>
      <c r="V211" s="229"/>
      <c r="W211" s="229"/>
      <c r="X211" s="229"/>
      <c r="Y211" s="229"/>
      <c r="Z211" s="229"/>
      <c r="AA211" s="229"/>
      <c r="AB211" s="229"/>
    </row>
    <row r="212" spans="1:28">
      <c r="A212" s="229"/>
      <c r="B212" s="229"/>
      <c r="C212" s="229"/>
      <c r="D212" s="229"/>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c r="AA212" s="229"/>
      <c r="AB212" s="229"/>
    </row>
    <row r="213" spans="1:28">
      <c r="A213" s="229"/>
      <c r="B213" s="229"/>
      <c r="C213" s="229"/>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row>
    <row r="214" spans="1:28">
      <c r="A214" s="229"/>
      <c r="B214" s="229"/>
      <c r="C214" s="229"/>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c r="AA214" s="229"/>
      <c r="AB214" s="229"/>
    </row>
    <row r="215" spans="1:28">
      <c r="A215" s="229"/>
      <c r="B215" s="229"/>
      <c r="C215" s="229"/>
      <c r="D215" s="229"/>
      <c r="E215" s="229"/>
      <c r="F215" s="229"/>
      <c r="G215" s="229"/>
      <c r="H215" s="229"/>
      <c r="I215" s="229"/>
      <c r="J215" s="229"/>
      <c r="K215" s="229"/>
      <c r="L215" s="229"/>
      <c r="M215" s="229"/>
      <c r="N215" s="229"/>
      <c r="O215" s="229"/>
      <c r="P215" s="229"/>
      <c r="Q215" s="229"/>
      <c r="R215" s="229"/>
      <c r="S215" s="229"/>
      <c r="T215" s="229"/>
      <c r="U215" s="229"/>
      <c r="V215" s="229"/>
      <c r="W215" s="229"/>
      <c r="X215" s="229"/>
      <c r="Y215" s="229"/>
      <c r="Z215" s="229"/>
      <c r="AA215" s="229"/>
      <c r="AB215" s="229"/>
    </row>
    <row r="216" spans="1:28">
      <c r="A216" s="229"/>
      <c r="B216" s="229"/>
      <c r="C216" s="229"/>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c r="AA216" s="229"/>
      <c r="AB216" s="229"/>
    </row>
    <row r="217" spans="1:28">
      <c r="A217" s="229"/>
      <c r="B217" s="229"/>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29"/>
      <c r="AB217" s="229"/>
    </row>
    <row r="218" spans="1:28">
      <c r="A218" s="229"/>
      <c r="B218" s="229"/>
      <c r="C218" s="229"/>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c r="AA218" s="229"/>
      <c r="AB218" s="229"/>
    </row>
    <row r="219" spans="1:28">
      <c r="A219" s="229"/>
      <c r="B219" s="229"/>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c r="AA219" s="229"/>
      <c r="AB219" s="229"/>
    </row>
    <row r="220" spans="1:28">
      <c r="A220" s="229"/>
      <c r="B220" s="229"/>
      <c r="C220" s="229"/>
      <c r="D220" s="229"/>
      <c r="E220" s="229"/>
      <c r="F220" s="229"/>
      <c r="G220" s="229"/>
      <c r="H220" s="229"/>
      <c r="I220" s="229"/>
      <c r="J220" s="229"/>
      <c r="K220" s="229"/>
      <c r="L220" s="229"/>
      <c r="M220" s="229"/>
      <c r="N220" s="229"/>
      <c r="O220" s="229"/>
      <c r="P220" s="229"/>
      <c r="Q220" s="229"/>
      <c r="R220" s="229"/>
      <c r="S220" s="229"/>
      <c r="T220" s="229"/>
      <c r="U220" s="229"/>
      <c r="V220" s="229"/>
      <c r="W220" s="229"/>
      <c r="X220" s="229"/>
      <c r="Y220" s="229"/>
      <c r="Z220" s="229"/>
      <c r="AA220" s="229"/>
      <c r="AB220" s="229"/>
    </row>
    <row r="221" spans="1:28">
      <c r="A221" s="229"/>
      <c r="B221" s="229"/>
      <c r="C221" s="229"/>
      <c r="D221" s="229"/>
      <c r="E221" s="229"/>
      <c r="F221" s="229"/>
      <c r="G221" s="229"/>
      <c r="H221" s="229"/>
      <c r="I221" s="229"/>
      <c r="J221" s="229"/>
      <c r="K221" s="229"/>
      <c r="L221" s="229"/>
      <c r="M221" s="229"/>
      <c r="N221" s="229"/>
      <c r="O221" s="229"/>
      <c r="P221" s="229"/>
      <c r="Q221" s="229"/>
      <c r="R221" s="229"/>
      <c r="S221" s="229"/>
      <c r="T221" s="229"/>
      <c r="U221" s="229"/>
      <c r="V221" s="229"/>
      <c r="W221" s="229"/>
      <c r="X221" s="229"/>
      <c r="Y221" s="229"/>
      <c r="Z221" s="229"/>
      <c r="AA221" s="229"/>
      <c r="AB221" s="229"/>
    </row>
    <row r="222" spans="1:28">
      <c r="A222" s="229"/>
      <c r="B222" s="229"/>
      <c r="C222" s="229"/>
      <c r="D222" s="229"/>
      <c r="E222" s="229"/>
      <c r="F222" s="229"/>
      <c r="G222" s="229"/>
      <c r="H222" s="229"/>
      <c r="I222" s="229"/>
      <c r="J222" s="229"/>
      <c r="K222" s="229"/>
      <c r="L222" s="229"/>
      <c r="M222" s="229"/>
      <c r="N222" s="229"/>
      <c r="O222" s="229"/>
      <c r="P222" s="229"/>
      <c r="Q222" s="229"/>
      <c r="R222" s="229"/>
      <c r="S222" s="229"/>
      <c r="T222" s="229"/>
      <c r="U222" s="229"/>
      <c r="V222" s="229"/>
      <c r="W222" s="229"/>
      <c r="X222" s="229"/>
      <c r="Y222" s="229"/>
      <c r="Z222" s="229"/>
      <c r="AA222" s="229"/>
      <c r="AB222" s="229"/>
    </row>
    <row r="223" spans="1:28">
      <c r="A223" s="229"/>
      <c r="B223" s="229"/>
      <c r="C223" s="22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229"/>
      <c r="AA223" s="229"/>
      <c r="AB223" s="229"/>
    </row>
    <row r="224" spans="1:28">
      <c r="A224" s="229"/>
      <c r="B224" s="229"/>
      <c r="C224" s="229"/>
      <c r="D224" s="229"/>
      <c r="E224" s="229"/>
      <c r="F224" s="229"/>
      <c r="G224" s="229"/>
      <c r="H224" s="229"/>
      <c r="I224" s="229"/>
      <c r="J224" s="229"/>
      <c r="K224" s="229"/>
      <c r="L224" s="229"/>
      <c r="M224" s="229"/>
      <c r="N224" s="229"/>
      <c r="O224" s="229"/>
      <c r="P224" s="229"/>
      <c r="Q224" s="229"/>
      <c r="R224" s="229"/>
      <c r="S224" s="229"/>
      <c r="T224" s="229"/>
      <c r="U224" s="229"/>
      <c r="V224" s="229"/>
      <c r="W224" s="229"/>
      <c r="X224" s="229"/>
      <c r="Y224" s="229"/>
      <c r="Z224" s="229"/>
      <c r="AA224" s="229"/>
      <c r="AB224" s="229"/>
    </row>
    <row r="225" spans="1:28">
      <c r="A225" s="229"/>
      <c r="B225" s="229"/>
      <c r="C225" s="229"/>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c r="AA225" s="229"/>
      <c r="AB225" s="229"/>
    </row>
    <row r="226" spans="1:28">
      <c r="A226" s="229"/>
      <c r="B226" s="229"/>
      <c r="C226" s="229"/>
      <c r="D226" s="229"/>
      <c r="E226" s="229"/>
      <c r="F226" s="229"/>
      <c r="G226" s="229"/>
      <c r="H226" s="229"/>
      <c r="I226" s="229"/>
      <c r="J226" s="229"/>
      <c r="K226" s="229"/>
      <c r="L226" s="229"/>
      <c r="M226" s="229"/>
      <c r="N226" s="229"/>
      <c r="O226" s="229"/>
      <c r="P226" s="229"/>
      <c r="Q226" s="229"/>
      <c r="R226" s="229"/>
      <c r="S226" s="229"/>
      <c r="T226" s="229"/>
      <c r="U226" s="229"/>
      <c r="V226" s="229"/>
      <c r="W226" s="229"/>
      <c r="X226" s="229"/>
      <c r="Y226" s="229"/>
      <c r="Z226" s="229"/>
      <c r="AA226" s="229"/>
      <c r="AB226" s="229"/>
    </row>
    <row r="227" spans="1:28">
      <c r="A227" s="229"/>
      <c r="B227" s="229"/>
      <c r="C227" s="229"/>
      <c r="D227" s="229"/>
      <c r="E227" s="229"/>
      <c r="F227" s="229"/>
      <c r="G227" s="229"/>
      <c r="H227" s="229"/>
      <c r="I227" s="229"/>
      <c r="J227" s="229"/>
      <c r="K227" s="229"/>
      <c r="L227" s="229"/>
      <c r="M227" s="229"/>
      <c r="N227" s="229"/>
      <c r="O227" s="229"/>
      <c r="P227" s="229"/>
      <c r="Q227" s="229"/>
      <c r="R227" s="229"/>
      <c r="S227" s="229"/>
      <c r="T227" s="229"/>
      <c r="U227" s="229"/>
      <c r="V227" s="229"/>
      <c r="W227" s="229"/>
      <c r="X227" s="229"/>
      <c r="Y227" s="229"/>
      <c r="Z227" s="229"/>
      <c r="AA227" s="229"/>
      <c r="AB227" s="229"/>
    </row>
    <row r="228" spans="1:28">
      <c r="A228" s="229"/>
      <c r="B228" s="229"/>
      <c r="C228" s="229"/>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c r="AA228" s="229"/>
      <c r="AB228" s="229"/>
    </row>
    <row r="229" spans="1:28">
      <c r="A229" s="229"/>
      <c r="B229" s="229"/>
      <c r="C229" s="229"/>
      <c r="D229" s="229"/>
      <c r="E229" s="229"/>
      <c r="F229" s="229"/>
      <c r="G229" s="229"/>
      <c r="H229" s="229"/>
      <c r="I229" s="229"/>
      <c r="J229" s="229"/>
      <c r="K229" s="229"/>
      <c r="L229" s="229"/>
      <c r="M229" s="229"/>
      <c r="N229" s="229"/>
      <c r="O229" s="229"/>
      <c r="P229" s="229"/>
      <c r="Q229" s="229"/>
      <c r="R229" s="229"/>
      <c r="S229" s="229"/>
      <c r="T229" s="229"/>
      <c r="U229" s="229"/>
      <c r="V229" s="229"/>
      <c r="W229" s="229"/>
      <c r="X229" s="229"/>
      <c r="Y229" s="229"/>
      <c r="Z229" s="229"/>
      <c r="AA229" s="229"/>
      <c r="AB229" s="229"/>
    </row>
    <row r="230" spans="1:28">
      <c r="A230" s="229"/>
      <c r="B230" s="229"/>
      <c r="C230" s="229"/>
      <c r="D230" s="229"/>
      <c r="E230" s="229"/>
      <c r="F230" s="229"/>
      <c r="G230" s="229"/>
      <c r="H230" s="229"/>
      <c r="I230" s="229"/>
      <c r="J230" s="229"/>
      <c r="K230" s="229"/>
      <c r="L230" s="229"/>
      <c r="M230" s="229"/>
      <c r="N230" s="229"/>
      <c r="O230" s="229"/>
      <c r="P230" s="229"/>
      <c r="Q230" s="229"/>
      <c r="R230" s="229"/>
      <c r="S230" s="229"/>
      <c r="T230" s="229"/>
      <c r="U230" s="229"/>
      <c r="V230" s="229"/>
      <c r="W230" s="229"/>
      <c r="X230" s="229"/>
      <c r="Y230" s="229"/>
      <c r="Z230" s="229"/>
      <c r="AA230" s="229"/>
      <c r="AB230" s="229"/>
    </row>
    <row r="231" spans="1:28">
      <c r="A231" s="229"/>
      <c r="B231" s="229"/>
      <c r="C231" s="229"/>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229"/>
      <c r="AA231" s="229"/>
      <c r="AB231" s="229"/>
    </row>
    <row r="232" spans="1:28">
      <c r="A232" s="229"/>
      <c r="B232" s="229"/>
      <c r="C232" s="229"/>
      <c r="D232" s="229"/>
      <c r="E232" s="229"/>
      <c r="F232" s="229"/>
      <c r="G232" s="229"/>
      <c r="H232" s="229"/>
      <c r="I232" s="229"/>
      <c r="J232" s="229"/>
      <c r="K232" s="229"/>
      <c r="L232" s="229"/>
      <c r="M232" s="229"/>
      <c r="N232" s="229"/>
      <c r="O232" s="229"/>
      <c r="P232" s="229"/>
      <c r="Q232" s="229"/>
      <c r="R232" s="229"/>
      <c r="S232" s="229"/>
      <c r="T232" s="229"/>
      <c r="U232" s="229"/>
      <c r="V232" s="229"/>
      <c r="W232" s="229"/>
      <c r="X232" s="229"/>
      <c r="Y232" s="229"/>
      <c r="Z232" s="229"/>
      <c r="AA232" s="229"/>
      <c r="AB232" s="229"/>
    </row>
    <row r="233" spans="1:28">
      <c r="A233" s="229"/>
      <c r="B233" s="229"/>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c r="Y233" s="229"/>
      <c r="Z233" s="229"/>
      <c r="AA233" s="229"/>
      <c r="AB233" s="229"/>
    </row>
    <row r="234" spans="1:28">
      <c r="A234" s="229"/>
      <c r="B234" s="229"/>
      <c r="C234" s="229"/>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29"/>
      <c r="Z234" s="229"/>
      <c r="AA234" s="229"/>
      <c r="AB234" s="229"/>
    </row>
    <row r="235" spans="1:28">
      <c r="A235" s="229"/>
      <c r="B235" s="229"/>
      <c r="C235" s="229"/>
      <c r="D235" s="229"/>
      <c r="E235" s="229"/>
      <c r="F235" s="229"/>
      <c r="G235" s="229"/>
      <c r="H235" s="229"/>
      <c r="I235" s="229"/>
      <c r="J235" s="229"/>
      <c r="K235" s="229"/>
      <c r="L235" s="229"/>
      <c r="M235" s="229"/>
      <c r="N235" s="229"/>
      <c r="O235" s="229"/>
      <c r="P235" s="229"/>
      <c r="Q235" s="229"/>
      <c r="R235" s="229"/>
      <c r="S235" s="229"/>
      <c r="T235" s="229"/>
      <c r="U235" s="229"/>
      <c r="V235" s="229"/>
      <c r="W235" s="229"/>
      <c r="X235" s="229"/>
      <c r="Y235" s="229"/>
      <c r="Z235" s="229"/>
      <c r="AA235" s="229"/>
      <c r="AB235" s="229"/>
    </row>
    <row r="236" spans="1:28">
      <c r="A236" s="229"/>
      <c r="B236" s="229"/>
      <c r="C236" s="229"/>
      <c r="D236" s="229"/>
      <c r="E236" s="229"/>
      <c r="F236" s="229"/>
      <c r="G236" s="229"/>
      <c r="H236" s="229"/>
      <c r="I236" s="229"/>
      <c r="J236" s="229"/>
      <c r="K236" s="229"/>
      <c r="L236" s="229"/>
      <c r="M236" s="229"/>
      <c r="N236" s="229"/>
      <c r="O236" s="229"/>
      <c r="P236" s="229"/>
      <c r="Q236" s="229"/>
      <c r="R236" s="229"/>
      <c r="S236" s="229"/>
      <c r="T236" s="229"/>
      <c r="U236" s="229"/>
      <c r="V236" s="229"/>
      <c r="W236" s="229"/>
      <c r="X236" s="229"/>
      <c r="Y236" s="229"/>
      <c r="Z236" s="229"/>
      <c r="AA236" s="229"/>
      <c r="AB236" s="229"/>
    </row>
    <row r="237" spans="1:28">
      <c r="A237" s="229"/>
      <c r="B237" s="229"/>
      <c r="C237" s="229"/>
      <c r="D237" s="229"/>
      <c r="E237" s="229"/>
      <c r="F237" s="229"/>
      <c r="G237" s="229"/>
      <c r="H237" s="229"/>
      <c r="I237" s="229"/>
      <c r="J237" s="229"/>
      <c r="K237" s="229"/>
      <c r="L237" s="229"/>
      <c r="M237" s="229"/>
      <c r="N237" s="229"/>
      <c r="O237" s="229"/>
      <c r="P237" s="229"/>
      <c r="Q237" s="229"/>
      <c r="R237" s="229"/>
      <c r="S237" s="229"/>
      <c r="T237" s="229"/>
      <c r="U237" s="229"/>
      <c r="V237" s="229"/>
      <c r="W237" s="229"/>
      <c r="X237" s="229"/>
      <c r="Y237" s="229"/>
      <c r="Z237" s="229"/>
      <c r="AA237" s="229"/>
      <c r="AB237" s="229"/>
    </row>
    <row r="238" spans="1:28">
      <c r="A238" s="229"/>
      <c r="B238" s="229"/>
      <c r="C238" s="229"/>
      <c r="D238" s="229"/>
      <c r="E238" s="229"/>
      <c r="F238" s="229"/>
      <c r="G238" s="229"/>
      <c r="H238" s="229"/>
      <c r="I238" s="229"/>
      <c r="J238" s="229"/>
      <c r="K238" s="229"/>
      <c r="L238" s="229"/>
      <c r="M238" s="229"/>
      <c r="N238" s="229"/>
      <c r="O238" s="229"/>
      <c r="P238" s="229"/>
      <c r="Q238" s="229"/>
      <c r="R238" s="229"/>
      <c r="S238" s="229"/>
      <c r="T238" s="229"/>
      <c r="U238" s="229"/>
      <c r="V238" s="229"/>
      <c r="W238" s="229"/>
      <c r="X238" s="229"/>
      <c r="Y238" s="229"/>
      <c r="Z238" s="229"/>
      <c r="AA238" s="229"/>
      <c r="AB238" s="229"/>
    </row>
    <row r="239" spans="1:28">
      <c r="A239" s="229"/>
      <c r="B239" s="229"/>
      <c r="C239" s="229"/>
      <c r="D239" s="229"/>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29"/>
      <c r="AA239" s="229"/>
      <c r="AB239" s="229"/>
    </row>
    <row r="240" spans="1:28">
      <c r="A240" s="229"/>
      <c r="B240" s="229"/>
      <c r="C240" s="229"/>
      <c r="D240" s="229"/>
      <c r="E240" s="229"/>
      <c r="F240" s="229"/>
      <c r="G240" s="229"/>
      <c r="H240" s="229"/>
      <c r="I240" s="229"/>
      <c r="J240" s="229"/>
      <c r="K240" s="229"/>
      <c r="L240" s="229"/>
      <c r="M240" s="229"/>
      <c r="N240" s="229"/>
      <c r="O240" s="229"/>
      <c r="P240" s="229"/>
      <c r="Q240" s="229"/>
      <c r="R240" s="229"/>
      <c r="S240" s="229"/>
      <c r="T240" s="229"/>
      <c r="U240" s="229"/>
      <c r="V240" s="229"/>
      <c r="W240" s="229"/>
      <c r="X240" s="229"/>
      <c r="Y240" s="229"/>
      <c r="Z240" s="229"/>
      <c r="AA240" s="229"/>
      <c r="AB240" s="229"/>
    </row>
    <row r="241" spans="1:28">
      <c r="A241" s="229"/>
      <c r="B241" s="229"/>
      <c r="C241" s="229"/>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c r="AA241" s="229"/>
      <c r="AB241" s="229"/>
    </row>
    <row r="242" spans="1:28">
      <c r="A242" s="229"/>
      <c r="B242" s="229"/>
      <c r="C242" s="229"/>
      <c r="D242" s="229"/>
      <c r="E242" s="229"/>
      <c r="F242" s="229"/>
      <c r="G242" s="229"/>
      <c r="H242" s="229"/>
      <c r="I242" s="229"/>
      <c r="J242" s="229"/>
      <c r="K242" s="229"/>
      <c r="L242" s="229"/>
      <c r="M242" s="229"/>
      <c r="N242" s="229"/>
      <c r="O242" s="229"/>
      <c r="P242" s="229"/>
      <c r="Q242" s="229"/>
      <c r="R242" s="229"/>
      <c r="S242" s="229"/>
      <c r="T242" s="229"/>
      <c r="U242" s="229"/>
      <c r="V242" s="229"/>
      <c r="W242" s="229"/>
      <c r="X242" s="229"/>
      <c r="Y242" s="229"/>
      <c r="Z242" s="229"/>
      <c r="AA242" s="229"/>
      <c r="AB242" s="229"/>
    </row>
    <row r="243" spans="1:28">
      <c r="A243" s="229"/>
      <c r="B243" s="229"/>
      <c r="C243" s="229"/>
      <c r="D243" s="229"/>
      <c r="E243" s="229"/>
      <c r="F243" s="229"/>
      <c r="G243" s="229"/>
      <c r="H243" s="229"/>
      <c r="I243" s="229"/>
      <c r="J243" s="229"/>
      <c r="K243" s="229"/>
      <c r="L243" s="229"/>
      <c r="M243" s="229"/>
      <c r="N243" s="229"/>
      <c r="O243" s="229"/>
      <c r="P243" s="229"/>
      <c r="Q243" s="229"/>
      <c r="R243" s="229"/>
      <c r="S243" s="229"/>
      <c r="T243" s="229"/>
      <c r="U243" s="229"/>
      <c r="V243" s="229"/>
      <c r="W243" s="229"/>
      <c r="X243" s="229"/>
      <c r="Y243" s="229"/>
      <c r="Z243" s="229"/>
      <c r="AA243" s="229"/>
      <c r="AB243" s="229"/>
    </row>
    <row r="244" spans="1:28">
      <c r="A244" s="229"/>
      <c r="B244" s="229"/>
      <c r="C244" s="229"/>
      <c r="D244" s="229"/>
      <c r="E244" s="229"/>
      <c r="F244" s="229"/>
      <c r="G244" s="229"/>
      <c r="H244" s="229"/>
      <c r="I244" s="229"/>
      <c r="J244" s="229"/>
      <c r="K244" s="229"/>
      <c r="L244" s="229"/>
      <c r="M244" s="229"/>
      <c r="N244" s="229"/>
      <c r="O244" s="229"/>
      <c r="P244" s="229"/>
      <c r="Q244" s="229"/>
      <c r="R244" s="229"/>
      <c r="S244" s="229"/>
      <c r="T244" s="229"/>
      <c r="U244" s="229"/>
      <c r="V244" s="229"/>
      <c r="W244" s="229"/>
      <c r="X244" s="229"/>
      <c r="Y244" s="229"/>
      <c r="Z244" s="229"/>
      <c r="AA244" s="229"/>
      <c r="AB244" s="229"/>
    </row>
    <row r="245" spans="1:28">
      <c r="A245" s="229"/>
      <c r="B245" s="229"/>
      <c r="C245" s="229"/>
      <c r="D245" s="229"/>
      <c r="E245" s="229"/>
      <c r="F245" s="229"/>
      <c r="G245" s="229"/>
      <c r="H245" s="229"/>
      <c r="I245" s="229"/>
      <c r="J245" s="229"/>
      <c r="K245" s="229"/>
      <c r="L245" s="229"/>
      <c r="M245" s="229"/>
      <c r="N245" s="229"/>
      <c r="O245" s="229"/>
      <c r="P245" s="229"/>
      <c r="Q245" s="229"/>
      <c r="R245" s="229"/>
      <c r="S245" s="229"/>
      <c r="T245" s="229"/>
      <c r="U245" s="229"/>
      <c r="V245" s="229"/>
      <c r="W245" s="229"/>
      <c r="X245" s="229"/>
      <c r="Y245" s="229"/>
      <c r="Z245" s="229"/>
      <c r="AA245" s="229"/>
      <c r="AB245" s="229"/>
    </row>
    <row r="246" spans="1:28">
      <c r="A246" s="229"/>
      <c r="B246" s="229"/>
      <c r="C246" s="229"/>
      <c r="D246" s="229"/>
      <c r="E246" s="229"/>
      <c r="F246" s="229"/>
      <c r="G246" s="229"/>
      <c r="H246" s="229"/>
      <c r="I246" s="229"/>
      <c r="J246" s="229"/>
      <c r="K246" s="229"/>
      <c r="L246" s="229"/>
      <c r="M246" s="229"/>
      <c r="N246" s="229"/>
      <c r="O246" s="229"/>
      <c r="P246" s="229"/>
      <c r="Q246" s="229"/>
      <c r="R246" s="229"/>
      <c r="S246" s="229"/>
      <c r="T246" s="229"/>
      <c r="U246" s="229"/>
      <c r="V246" s="229"/>
      <c r="W246" s="229"/>
      <c r="X246" s="229"/>
      <c r="Y246" s="229"/>
      <c r="Z246" s="229"/>
      <c r="AA246" s="229"/>
      <c r="AB246" s="229"/>
    </row>
    <row r="247" spans="1:28">
      <c r="A247" s="229"/>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row>
    <row r="248" spans="1:28">
      <c r="A248" s="229"/>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row>
    <row r="249" spans="1:28">
      <c r="A249" s="229"/>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row>
    <row r="250" spans="1:28">
      <c r="A250" s="229"/>
      <c r="B250" s="229"/>
      <c r="C250" s="229"/>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c r="AA250" s="229"/>
      <c r="AB250" s="229"/>
    </row>
    <row r="251" spans="1:28">
      <c r="A251" s="229"/>
      <c r="B251" s="229"/>
      <c r="C251" s="229"/>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c r="AA251" s="229"/>
      <c r="AB251" s="229"/>
    </row>
    <row r="252" spans="1:28">
      <c r="A252" s="229"/>
      <c r="B252" s="229"/>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c r="AA252" s="229"/>
      <c r="AB252" s="229"/>
    </row>
    <row r="253" spans="1:28">
      <c r="A253" s="229"/>
      <c r="B253" s="229"/>
      <c r="C253" s="229"/>
      <c r="D253" s="229"/>
      <c r="E253" s="229"/>
      <c r="F253" s="229"/>
      <c r="G253" s="229"/>
      <c r="H253" s="229"/>
      <c r="I253" s="229"/>
      <c r="J253" s="229"/>
      <c r="K253" s="229"/>
      <c r="L253" s="229"/>
      <c r="M253" s="229"/>
      <c r="N253" s="229"/>
      <c r="O253" s="229"/>
      <c r="P253" s="229"/>
      <c r="Q253" s="229"/>
      <c r="R253" s="229"/>
      <c r="S253" s="229"/>
      <c r="T253" s="229"/>
      <c r="U253" s="229"/>
      <c r="V253" s="229"/>
      <c r="W253" s="229"/>
      <c r="X253" s="229"/>
      <c r="Y253" s="229"/>
      <c r="Z253" s="229"/>
      <c r="AA253" s="229"/>
      <c r="AB253" s="229"/>
    </row>
    <row r="254" spans="1:28">
      <c r="A254" s="229"/>
      <c r="B254" s="229"/>
      <c r="C254" s="229"/>
      <c r="D254" s="229"/>
      <c r="E254" s="229"/>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row>
    <row r="255" spans="1:28">
      <c r="A255" s="229"/>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29"/>
      <c r="AA255" s="229"/>
      <c r="AB255" s="229"/>
    </row>
    <row r="256" spans="1:28">
      <c r="A256" s="229"/>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c r="Y256" s="229"/>
      <c r="Z256" s="229"/>
      <c r="AA256" s="229"/>
      <c r="AB256" s="229"/>
    </row>
    <row r="257" spans="1:28">
      <c r="A257" s="229"/>
      <c r="B257" s="229"/>
      <c r="C257" s="229"/>
      <c r="D257" s="229"/>
      <c r="E257" s="229"/>
      <c r="F257" s="229"/>
      <c r="G257" s="229"/>
      <c r="H257" s="229"/>
      <c r="I257" s="229"/>
      <c r="J257" s="229"/>
      <c r="K257" s="229"/>
      <c r="L257" s="229"/>
      <c r="M257" s="229"/>
      <c r="N257" s="229"/>
      <c r="O257" s="229"/>
      <c r="P257" s="229"/>
      <c r="Q257" s="229"/>
      <c r="R257" s="229"/>
      <c r="S257" s="229"/>
      <c r="T257" s="229"/>
      <c r="U257" s="229"/>
      <c r="V257" s="229"/>
      <c r="W257" s="229"/>
      <c r="X257" s="229"/>
      <c r="Y257" s="229"/>
      <c r="Z257" s="229"/>
      <c r="AA257" s="229"/>
      <c r="AB257" s="229"/>
    </row>
    <row r="258" spans="1:28">
      <c r="A258" s="229"/>
      <c r="B258" s="229"/>
      <c r="C258" s="229"/>
      <c r="D258" s="229"/>
      <c r="E258" s="229"/>
      <c r="F258" s="229"/>
      <c r="G258" s="229"/>
      <c r="H258" s="229"/>
      <c r="I258" s="229"/>
      <c r="J258" s="229"/>
      <c r="K258" s="229"/>
      <c r="L258" s="229"/>
      <c r="M258" s="229"/>
      <c r="N258" s="229"/>
      <c r="O258" s="229"/>
      <c r="P258" s="229"/>
      <c r="Q258" s="229"/>
      <c r="R258" s="229"/>
      <c r="S258" s="229"/>
      <c r="T258" s="229"/>
      <c r="U258" s="229"/>
      <c r="V258" s="229"/>
      <c r="W258" s="229"/>
      <c r="X258" s="229"/>
      <c r="Y258" s="229"/>
      <c r="Z258" s="229"/>
      <c r="AA258" s="229"/>
      <c r="AB258" s="229"/>
    </row>
    <row r="259" spans="1:28">
      <c r="A259" s="229"/>
      <c r="B259" s="229"/>
      <c r="C259" s="229"/>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c r="AA259" s="229"/>
      <c r="AB259" s="229"/>
    </row>
    <row r="260" spans="1:28">
      <c r="A260" s="229"/>
      <c r="B260" s="229"/>
      <c r="C260" s="229"/>
      <c r="D260" s="229"/>
      <c r="E260" s="229"/>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row>
    <row r="261" spans="1:28">
      <c r="A261" s="229"/>
      <c r="B261" s="229"/>
      <c r="C261" s="229"/>
      <c r="D261" s="229"/>
      <c r="E261" s="229"/>
      <c r="F261" s="229"/>
      <c r="G261" s="229"/>
      <c r="H261" s="229"/>
      <c r="I261" s="229"/>
      <c r="J261" s="229"/>
      <c r="K261" s="229"/>
      <c r="L261" s="229"/>
      <c r="M261" s="229"/>
      <c r="N261" s="229"/>
      <c r="O261" s="229"/>
      <c r="P261" s="229"/>
      <c r="Q261" s="229"/>
      <c r="R261" s="229"/>
      <c r="S261" s="229"/>
      <c r="T261" s="229"/>
      <c r="U261" s="229"/>
      <c r="V261" s="229"/>
      <c r="W261" s="229"/>
      <c r="X261" s="229"/>
      <c r="Y261" s="229"/>
      <c r="Z261" s="229"/>
      <c r="AA261" s="229"/>
      <c r="AB261" s="229"/>
    </row>
    <row r="262" spans="1:28">
      <c r="A262" s="229"/>
      <c r="B262" s="229"/>
      <c r="C262" s="229"/>
      <c r="D262" s="229"/>
      <c r="E262" s="229"/>
      <c r="F262" s="229"/>
      <c r="G262" s="229"/>
      <c r="H262" s="229"/>
      <c r="I262" s="229"/>
      <c r="J262" s="229"/>
      <c r="K262" s="229"/>
      <c r="L262" s="229"/>
      <c r="M262" s="229"/>
      <c r="N262" s="229"/>
      <c r="O262" s="229"/>
      <c r="P262" s="229"/>
      <c r="Q262" s="229"/>
      <c r="R262" s="229"/>
      <c r="S262" s="229"/>
      <c r="T262" s="229"/>
      <c r="U262" s="229"/>
      <c r="V262" s="229"/>
      <c r="W262" s="229"/>
      <c r="X262" s="229"/>
      <c r="Y262" s="229"/>
      <c r="Z262" s="229"/>
      <c r="AA262" s="229"/>
      <c r="AB262" s="229"/>
    </row>
    <row r="263" spans="1:28">
      <c r="A263" s="229"/>
      <c r="B263" s="229"/>
      <c r="C263" s="229"/>
      <c r="D263" s="229"/>
      <c r="E263" s="229"/>
      <c r="F263" s="229"/>
      <c r="G263" s="229"/>
      <c r="H263" s="229"/>
      <c r="I263" s="229"/>
      <c r="J263" s="229"/>
      <c r="K263" s="229"/>
      <c r="L263" s="229"/>
      <c r="M263" s="229"/>
      <c r="N263" s="229"/>
      <c r="O263" s="229"/>
      <c r="P263" s="229"/>
      <c r="Q263" s="229"/>
      <c r="R263" s="229"/>
      <c r="S263" s="229"/>
      <c r="T263" s="229"/>
      <c r="U263" s="229"/>
      <c r="V263" s="229"/>
      <c r="W263" s="229"/>
      <c r="X263" s="229"/>
      <c r="Y263" s="229"/>
      <c r="Z263" s="229"/>
      <c r="AA263" s="229"/>
      <c r="AB263" s="229"/>
    </row>
    <row r="264" spans="1:28">
      <c r="A264" s="229"/>
      <c r="B264" s="229"/>
      <c r="C264" s="229"/>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c r="AA264" s="229"/>
      <c r="AB264" s="229"/>
    </row>
    <row r="265" spans="1:28">
      <c r="A265" s="229"/>
      <c r="B265" s="229"/>
      <c r="C265" s="229"/>
      <c r="D265" s="229"/>
      <c r="E265" s="229"/>
      <c r="F265" s="229"/>
      <c r="G265" s="229"/>
      <c r="H265" s="229"/>
      <c r="I265" s="229"/>
      <c r="J265" s="229"/>
      <c r="K265" s="229"/>
      <c r="L265" s="229"/>
      <c r="M265" s="229"/>
      <c r="N265" s="229"/>
      <c r="O265" s="229"/>
      <c r="P265" s="229"/>
      <c r="Q265" s="229"/>
      <c r="R265" s="229"/>
      <c r="S265" s="229"/>
      <c r="T265" s="229"/>
      <c r="U265" s="229"/>
      <c r="V265" s="229"/>
      <c r="W265" s="229"/>
      <c r="X265" s="229"/>
      <c r="Y265" s="229"/>
      <c r="Z265" s="229"/>
      <c r="AA265" s="229"/>
      <c r="AB265" s="229"/>
    </row>
    <row r="266" spans="1:28">
      <c r="A266" s="229"/>
      <c r="B266" s="229"/>
      <c r="C266" s="229"/>
      <c r="D266" s="229"/>
      <c r="E266" s="229"/>
      <c r="F266" s="229"/>
      <c r="G266" s="229"/>
      <c r="H266" s="229"/>
      <c r="I266" s="229"/>
      <c r="J266" s="229"/>
      <c r="K266" s="229"/>
      <c r="L266" s="229"/>
      <c r="M266" s="229"/>
      <c r="N266" s="229"/>
      <c r="O266" s="229"/>
      <c r="P266" s="229"/>
      <c r="Q266" s="229"/>
      <c r="R266" s="229"/>
      <c r="S266" s="229"/>
      <c r="T266" s="229"/>
      <c r="U266" s="229"/>
      <c r="V266" s="229"/>
      <c r="W266" s="229"/>
      <c r="X266" s="229"/>
      <c r="Y266" s="229"/>
      <c r="Z266" s="229"/>
      <c r="AA266" s="229"/>
      <c r="AB266" s="229"/>
    </row>
    <row r="267" spans="1:28">
      <c r="A267" s="229"/>
      <c r="B267" s="229"/>
      <c r="C267" s="229"/>
      <c r="D267" s="229"/>
      <c r="E267" s="229"/>
      <c r="F267" s="229"/>
      <c r="G267" s="229"/>
      <c r="H267" s="229"/>
      <c r="I267" s="229"/>
      <c r="J267" s="229"/>
      <c r="K267" s="229"/>
      <c r="L267" s="229"/>
      <c r="M267" s="229"/>
      <c r="N267" s="229"/>
      <c r="O267" s="229"/>
      <c r="P267" s="229"/>
      <c r="Q267" s="229"/>
      <c r="R267" s="229"/>
      <c r="S267" s="229"/>
      <c r="T267" s="229"/>
      <c r="U267" s="229"/>
      <c r="V267" s="229"/>
      <c r="W267" s="229"/>
      <c r="X267" s="229"/>
      <c r="Y267" s="229"/>
      <c r="Z267" s="229"/>
      <c r="AA267" s="229"/>
      <c r="AB267" s="229"/>
    </row>
    <row r="268" spans="1:28">
      <c r="A268" s="229"/>
      <c r="B268" s="229"/>
      <c r="C268" s="229"/>
      <c r="D268" s="229"/>
      <c r="E268" s="229"/>
      <c r="F268" s="229"/>
      <c r="G268" s="229"/>
      <c r="H268" s="229"/>
      <c r="I268" s="229"/>
      <c r="J268" s="229"/>
      <c r="K268" s="229"/>
      <c r="L268" s="229"/>
      <c r="M268" s="229"/>
      <c r="N268" s="229"/>
      <c r="O268" s="229"/>
      <c r="P268" s="229"/>
      <c r="Q268" s="229"/>
      <c r="R268" s="229"/>
      <c r="S268" s="229"/>
      <c r="T268" s="229"/>
      <c r="U268" s="229"/>
      <c r="V268" s="229"/>
      <c r="W268" s="229"/>
      <c r="X268" s="229"/>
      <c r="Y268" s="229"/>
      <c r="Z268" s="229"/>
      <c r="AA268" s="229"/>
      <c r="AB268" s="229"/>
    </row>
    <row r="269" spans="1:28">
      <c r="A269" s="229"/>
      <c r="B269" s="229"/>
      <c r="C269" s="229"/>
      <c r="D269" s="229"/>
      <c r="E269" s="229"/>
      <c r="F269" s="229"/>
      <c r="G269" s="229"/>
      <c r="H269" s="229"/>
      <c r="I269" s="229"/>
      <c r="J269" s="229"/>
      <c r="K269" s="229"/>
      <c r="L269" s="229"/>
      <c r="M269" s="229"/>
      <c r="N269" s="229"/>
      <c r="O269" s="229"/>
      <c r="P269" s="229"/>
      <c r="Q269" s="229"/>
      <c r="R269" s="229"/>
      <c r="S269" s="229"/>
      <c r="T269" s="229"/>
      <c r="U269" s="229"/>
      <c r="V269" s="229"/>
      <c r="W269" s="229"/>
      <c r="X269" s="229"/>
      <c r="Y269" s="229"/>
      <c r="Z269" s="229"/>
      <c r="AA269" s="229"/>
      <c r="AB269" s="229"/>
    </row>
    <row r="270" spans="1:28">
      <c r="A270" s="229"/>
      <c r="B270" s="229"/>
      <c r="C270" s="229"/>
      <c r="D270" s="229"/>
      <c r="E270" s="229"/>
      <c r="F270" s="229"/>
      <c r="G270" s="229"/>
      <c r="H270" s="229"/>
      <c r="I270" s="229"/>
      <c r="J270" s="229"/>
      <c r="K270" s="229"/>
      <c r="L270" s="229"/>
      <c r="M270" s="229"/>
      <c r="N270" s="229"/>
      <c r="O270" s="229"/>
      <c r="P270" s="229"/>
      <c r="Q270" s="229"/>
      <c r="R270" s="229"/>
      <c r="S270" s="229"/>
      <c r="T270" s="229"/>
      <c r="U270" s="229"/>
      <c r="V270" s="229"/>
      <c r="W270" s="229"/>
      <c r="X270" s="229"/>
      <c r="Y270" s="229"/>
      <c r="Z270" s="229"/>
      <c r="AA270" s="229"/>
      <c r="AB270" s="229"/>
    </row>
    <row r="271" spans="1:28">
      <c r="A271" s="229"/>
      <c r="B271" s="229"/>
      <c r="C271" s="229"/>
      <c r="D271" s="229"/>
      <c r="E271" s="229"/>
      <c r="F271" s="229"/>
      <c r="G271" s="229"/>
      <c r="H271" s="229"/>
      <c r="I271" s="229"/>
      <c r="J271" s="229"/>
      <c r="K271" s="229"/>
      <c r="L271" s="229"/>
      <c r="M271" s="229"/>
      <c r="N271" s="229"/>
      <c r="O271" s="229"/>
      <c r="P271" s="229"/>
      <c r="Q271" s="229"/>
      <c r="R271" s="229"/>
      <c r="S271" s="229"/>
      <c r="T271" s="229"/>
      <c r="U271" s="229"/>
      <c r="V271" s="229"/>
      <c r="W271" s="229"/>
      <c r="X271" s="229"/>
      <c r="Y271" s="229"/>
      <c r="Z271" s="229"/>
      <c r="AA271" s="229"/>
      <c r="AB271" s="229"/>
    </row>
    <row r="272" spans="1:28">
      <c r="A272" s="229"/>
      <c r="B272" s="229"/>
      <c r="C272" s="229"/>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c r="AA272" s="229"/>
      <c r="AB272" s="229"/>
    </row>
    <row r="273" spans="1:28">
      <c r="A273" s="229"/>
      <c r="B273" s="229"/>
      <c r="C273" s="229"/>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c r="AA273" s="229"/>
      <c r="AB273" s="229"/>
    </row>
    <row r="274" spans="1:28">
      <c r="A274" s="229"/>
      <c r="B274" s="229"/>
      <c r="C274" s="229"/>
      <c r="D274" s="229"/>
      <c r="E274" s="229"/>
      <c r="F274" s="229"/>
      <c r="G274" s="229"/>
      <c r="H274" s="229"/>
      <c r="I274" s="229"/>
      <c r="J274" s="229"/>
      <c r="K274" s="229"/>
      <c r="L274" s="229"/>
      <c r="M274" s="229"/>
      <c r="N274" s="229"/>
      <c r="O274" s="229"/>
      <c r="P274" s="229"/>
      <c r="Q274" s="229"/>
      <c r="R274" s="229"/>
      <c r="S274" s="229"/>
      <c r="T274" s="229"/>
      <c r="U274" s="229"/>
      <c r="V274" s="229"/>
      <c r="W274" s="229"/>
      <c r="X274" s="229"/>
      <c r="Y274" s="229"/>
      <c r="Z274" s="229"/>
      <c r="AA274" s="229"/>
      <c r="AB274" s="229"/>
    </row>
    <row r="275" spans="1:28">
      <c r="A275" s="229"/>
      <c r="B275" s="229"/>
      <c r="C275" s="229"/>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c r="AA275" s="229"/>
      <c r="AB275" s="229"/>
    </row>
    <row r="276" spans="1:28">
      <c r="A276" s="229"/>
      <c r="B276" s="229"/>
      <c r="C276" s="229"/>
      <c r="D276" s="229"/>
      <c r="E276" s="229"/>
      <c r="F276" s="229"/>
      <c r="G276" s="229"/>
      <c r="H276" s="229"/>
      <c r="I276" s="229"/>
      <c r="J276" s="229"/>
      <c r="K276" s="229"/>
      <c r="L276" s="229"/>
      <c r="M276" s="229"/>
      <c r="N276" s="229"/>
      <c r="O276" s="229"/>
      <c r="P276" s="229"/>
      <c r="Q276" s="229"/>
      <c r="R276" s="229"/>
      <c r="S276" s="229"/>
      <c r="T276" s="229"/>
      <c r="U276" s="229"/>
      <c r="V276" s="229"/>
      <c r="W276" s="229"/>
      <c r="X276" s="229"/>
      <c r="Y276" s="229"/>
      <c r="Z276" s="229"/>
      <c r="AA276" s="229"/>
      <c r="AB276" s="229"/>
    </row>
    <row r="277" spans="1:28">
      <c r="A277" s="229"/>
      <c r="B277" s="229"/>
      <c r="C277" s="229"/>
      <c r="D277" s="229"/>
      <c r="E277" s="229"/>
      <c r="F277" s="229"/>
      <c r="G277" s="229"/>
      <c r="H277" s="229"/>
      <c r="I277" s="229"/>
      <c r="J277" s="229"/>
      <c r="K277" s="229"/>
      <c r="L277" s="229"/>
      <c r="M277" s="229"/>
      <c r="N277" s="229"/>
      <c r="O277" s="229"/>
      <c r="P277" s="229"/>
      <c r="Q277" s="229"/>
      <c r="R277" s="229"/>
      <c r="S277" s="229"/>
      <c r="T277" s="229"/>
      <c r="U277" s="229"/>
      <c r="V277" s="229"/>
      <c r="W277" s="229"/>
      <c r="X277" s="229"/>
      <c r="Y277" s="229"/>
      <c r="Z277" s="229"/>
      <c r="AA277" s="229"/>
      <c r="AB277" s="229"/>
    </row>
    <row r="278" spans="1:28">
      <c r="A278" s="229"/>
      <c r="B278" s="229"/>
      <c r="C278" s="229"/>
      <c r="D278" s="229"/>
      <c r="E278" s="229"/>
      <c r="F278" s="229"/>
      <c r="G278" s="229"/>
      <c r="H278" s="229"/>
      <c r="I278" s="229"/>
      <c r="J278" s="229"/>
      <c r="K278" s="229"/>
      <c r="L278" s="229"/>
      <c r="M278" s="229"/>
      <c r="N278" s="229"/>
      <c r="O278" s="229"/>
      <c r="P278" s="229"/>
      <c r="Q278" s="229"/>
      <c r="R278" s="229"/>
      <c r="S278" s="229"/>
      <c r="T278" s="229"/>
      <c r="U278" s="229"/>
      <c r="V278" s="229"/>
      <c r="W278" s="229"/>
      <c r="X278" s="229"/>
      <c r="Y278" s="229"/>
      <c r="Z278" s="229"/>
      <c r="AA278" s="229"/>
      <c r="AB278" s="229"/>
    </row>
    <row r="279" spans="1:28">
      <c r="A279" s="229"/>
      <c r="B279" s="229"/>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229"/>
      <c r="AA279" s="229"/>
      <c r="AB279" s="229"/>
    </row>
    <row r="280" spans="1:28">
      <c r="A280" s="229"/>
      <c r="B280" s="229"/>
      <c r="C280" s="229"/>
      <c r="D280" s="229"/>
      <c r="E280" s="229"/>
      <c r="F280" s="229"/>
      <c r="G280" s="229"/>
      <c r="H280" s="229"/>
      <c r="I280" s="229"/>
      <c r="J280" s="229"/>
      <c r="K280" s="229"/>
      <c r="L280" s="229"/>
      <c r="M280" s="229"/>
      <c r="N280" s="229"/>
      <c r="O280" s="229"/>
      <c r="P280" s="229"/>
      <c r="Q280" s="229"/>
      <c r="R280" s="229"/>
      <c r="S280" s="229"/>
      <c r="T280" s="229"/>
      <c r="U280" s="229"/>
      <c r="V280" s="229"/>
      <c r="W280" s="229"/>
      <c r="X280" s="229"/>
      <c r="Y280" s="229"/>
      <c r="Z280" s="229"/>
      <c r="AA280" s="229"/>
      <c r="AB280" s="229"/>
    </row>
    <row r="281" spans="1:28">
      <c r="A281" s="229"/>
      <c r="B281" s="229"/>
      <c r="C281" s="229"/>
      <c r="D281" s="229"/>
      <c r="E281" s="229"/>
      <c r="F281" s="229"/>
      <c r="G281" s="229"/>
      <c r="H281" s="229"/>
      <c r="I281" s="229"/>
      <c r="J281" s="229"/>
      <c r="K281" s="229"/>
      <c r="L281" s="229"/>
      <c r="M281" s="229"/>
      <c r="N281" s="229"/>
      <c r="O281" s="229"/>
      <c r="P281" s="229"/>
      <c r="Q281" s="229"/>
      <c r="R281" s="229"/>
      <c r="S281" s="229"/>
      <c r="T281" s="229"/>
      <c r="U281" s="229"/>
      <c r="V281" s="229"/>
      <c r="W281" s="229"/>
      <c r="X281" s="229"/>
      <c r="Y281" s="229"/>
      <c r="Z281" s="229"/>
      <c r="AA281" s="229"/>
      <c r="AB281" s="229"/>
    </row>
    <row r="282" spans="1:28">
      <c r="A282" s="229"/>
      <c r="B282" s="229"/>
      <c r="C282" s="229"/>
      <c r="D282" s="229"/>
      <c r="E282" s="229"/>
      <c r="F282" s="229"/>
      <c r="G282" s="229"/>
      <c r="H282" s="229"/>
      <c r="I282" s="229"/>
      <c r="J282" s="229"/>
      <c r="K282" s="229"/>
      <c r="L282" s="229"/>
      <c r="M282" s="229"/>
      <c r="N282" s="229"/>
      <c r="O282" s="229"/>
      <c r="P282" s="229"/>
      <c r="Q282" s="229"/>
      <c r="R282" s="229"/>
      <c r="S282" s="229"/>
      <c r="T282" s="229"/>
      <c r="U282" s="229"/>
      <c r="V282" s="229"/>
      <c r="W282" s="229"/>
      <c r="X282" s="229"/>
      <c r="Y282" s="229"/>
      <c r="Z282" s="229"/>
      <c r="AA282" s="229"/>
      <c r="AB282" s="229"/>
    </row>
    <row r="283" spans="1:28">
      <c r="A283" s="229"/>
      <c r="B283" s="229"/>
      <c r="C283" s="229"/>
      <c r="D283" s="229"/>
      <c r="E283" s="229"/>
      <c r="F283" s="229"/>
      <c r="G283" s="229"/>
      <c r="H283" s="229"/>
      <c r="I283" s="229"/>
      <c r="J283" s="229"/>
      <c r="K283" s="229"/>
      <c r="L283" s="229"/>
      <c r="M283" s="229"/>
      <c r="N283" s="229"/>
      <c r="O283" s="229"/>
      <c r="P283" s="229"/>
      <c r="Q283" s="229"/>
      <c r="R283" s="229"/>
      <c r="S283" s="229"/>
      <c r="T283" s="229"/>
      <c r="U283" s="229"/>
      <c r="V283" s="229"/>
      <c r="W283" s="229"/>
      <c r="X283" s="229"/>
      <c r="Y283" s="229"/>
      <c r="Z283" s="229"/>
      <c r="AA283" s="229"/>
      <c r="AB283" s="229"/>
    </row>
    <row r="284" spans="1:28">
      <c r="A284" s="229"/>
      <c r="B284" s="229"/>
      <c r="C284" s="229"/>
      <c r="D284" s="229"/>
      <c r="E284" s="229"/>
      <c r="F284" s="229"/>
      <c r="G284" s="229"/>
      <c r="H284" s="229"/>
      <c r="I284" s="229"/>
      <c r="J284" s="229"/>
      <c r="K284" s="229"/>
      <c r="L284" s="229"/>
      <c r="M284" s="229"/>
      <c r="N284" s="229"/>
      <c r="O284" s="229"/>
      <c r="P284" s="229"/>
      <c r="Q284" s="229"/>
      <c r="R284" s="229"/>
      <c r="S284" s="229"/>
      <c r="T284" s="229"/>
      <c r="U284" s="229"/>
      <c r="V284" s="229"/>
      <c r="W284" s="229"/>
      <c r="X284" s="229"/>
      <c r="Y284" s="229"/>
      <c r="Z284" s="229"/>
      <c r="AA284" s="229"/>
      <c r="AB284" s="229"/>
    </row>
    <row r="285" spans="1:28">
      <c r="A285" s="229"/>
      <c r="B285" s="229"/>
      <c r="C285" s="229"/>
      <c r="D285" s="229"/>
      <c r="E285" s="229"/>
      <c r="F285" s="229"/>
      <c r="G285" s="229"/>
      <c r="H285" s="229"/>
      <c r="I285" s="229"/>
      <c r="J285" s="229"/>
      <c r="K285" s="229"/>
      <c r="L285" s="229"/>
      <c r="M285" s="229"/>
      <c r="N285" s="229"/>
      <c r="O285" s="229"/>
      <c r="P285" s="229"/>
      <c r="Q285" s="229"/>
      <c r="R285" s="229"/>
      <c r="S285" s="229"/>
      <c r="T285" s="229"/>
      <c r="U285" s="229"/>
      <c r="V285" s="229"/>
      <c r="W285" s="229"/>
      <c r="X285" s="229"/>
      <c r="Y285" s="229"/>
      <c r="Z285" s="229"/>
      <c r="AA285" s="229"/>
      <c r="AB285" s="229"/>
    </row>
    <row r="286" spans="1:28">
      <c r="A286" s="229"/>
      <c r="B286" s="229"/>
      <c r="C286" s="229"/>
      <c r="D286" s="229"/>
      <c r="E286" s="229"/>
      <c r="F286" s="229"/>
      <c r="G286" s="229"/>
      <c r="H286" s="229"/>
      <c r="I286" s="229"/>
      <c r="J286" s="229"/>
      <c r="K286" s="229"/>
      <c r="L286" s="229"/>
      <c r="M286" s="229"/>
      <c r="N286" s="229"/>
      <c r="O286" s="229"/>
      <c r="P286" s="229"/>
      <c r="Q286" s="229"/>
      <c r="R286" s="229"/>
      <c r="S286" s="229"/>
      <c r="T286" s="229"/>
      <c r="U286" s="229"/>
      <c r="V286" s="229"/>
      <c r="W286" s="229"/>
      <c r="X286" s="229"/>
      <c r="Y286" s="229"/>
      <c r="Z286" s="229"/>
      <c r="AA286" s="229"/>
      <c r="AB286" s="229"/>
    </row>
    <row r="287" spans="1:28">
      <c r="A287" s="229"/>
      <c r="B287" s="229"/>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row>
    <row r="288" spans="1:28">
      <c r="A288" s="229"/>
      <c r="B288" s="229"/>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row>
    <row r="289" spans="1:28">
      <c r="A289" s="229"/>
      <c r="B289" s="229"/>
      <c r="C289" s="229"/>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c r="AA289" s="229"/>
      <c r="AB289" s="229"/>
    </row>
    <row r="290" spans="1:28">
      <c r="A290" s="229"/>
      <c r="B290" s="229"/>
      <c r="C290" s="229"/>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c r="AA290" s="229"/>
      <c r="AB290" s="229"/>
    </row>
    <row r="291" spans="1:28">
      <c r="A291" s="229"/>
      <c r="B291" s="229"/>
      <c r="C291" s="229"/>
      <c r="D291" s="229"/>
      <c r="E291" s="229"/>
      <c r="F291" s="229"/>
      <c r="G291" s="229"/>
      <c r="H291" s="229"/>
      <c r="I291" s="229"/>
      <c r="J291" s="229"/>
      <c r="K291" s="229"/>
      <c r="L291" s="229"/>
      <c r="M291" s="229"/>
      <c r="N291" s="229"/>
      <c r="O291" s="229"/>
      <c r="P291" s="229"/>
      <c r="Q291" s="229"/>
      <c r="R291" s="229"/>
      <c r="S291" s="229"/>
      <c r="T291" s="229"/>
      <c r="U291" s="229"/>
      <c r="V291" s="229"/>
      <c r="W291" s="229"/>
      <c r="X291" s="229"/>
      <c r="Y291" s="229"/>
      <c r="Z291" s="229"/>
      <c r="AA291" s="229"/>
      <c r="AB291" s="229"/>
    </row>
    <row r="292" spans="1:28">
      <c r="A292" s="229"/>
      <c r="B292" s="229"/>
      <c r="C292" s="229"/>
      <c r="D292" s="229"/>
      <c r="E292" s="229"/>
      <c r="F292" s="229"/>
      <c r="G292" s="229"/>
      <c r="H292" s="229"/>
      <c r="I292" s="229"/>
      <c r="J292" s="229"/>
      <c r="K292" s="229"/>
      <c r="L292" s="229"/>
      <c r="M292" s="229"/>
      <c r="N292" s="229"/>
      <c r="O292" s="229"/>
      <c r="P292" s="229"/>
      <c r="Q292" s="229"/>
      <c r="R292" s="229"/>
      <c r="S292" s="229"/>
      <c r="T292" s="229"/>
      <c r="U292" s="229"/>
      <c r="V292" s="229"/>
      <c r="W292" s="229"/>
      <c r="X292" s="229"/>
      <c r="Y292" s="229"/>
      <c r="Z292" s="229"/>
      <c r="AA292" s="229"/>
      <c r="AB292" s="229"/>
    </row>
    <row r="293" spans="1:28">
      <c r="A293" s="229"/>
      <c r="B293" s="229"/>
      <c r="C293" s="229"/>
      <c r="D293" s="229"/>
      <c r="E293" s="229"/>
      <c r="F293" s="229"/>
      <c r="G293" s="229"/>
      <c r="H293" s="229"/>
      <c r="I293" s="229"/>
      <c r="J293" s="229"/>
      <c r="K293" s="229"/>
      <c r="L293" s="229"/>
      <c r="M293" s="229"/>
      <c r="N293" s="229"/>
      <c r="O293" s="229"/>
      <c r="P293" s="229"/>
      <c r="Q293" s="229"/>
      <c r="R293" s="229"/>
      <c r="S293" s="229"/>
      <c r="T293" s="229"/>
      <c r="U293" s="229"/>
      <c r="V293" s="229"/>
      <c r="W293" s="229"/>
      <c r="X293" s="229"/>
      <c r="Y293" s="229"/>
      <c r="Z293" s="229"/>
      <c r="AA293" s="229"/>
      <c r="AB293" s="229"/>
    </row>
    <row r="294" spans="1:28">
      <c r="A294" s="229"/>
      <c r="B294" s="229"/>
      <c r="C294" s="229"/>
      <c r="D294" s="229"/>
      <c r="E294" s="229"/>
      <c r="F294" s="229"/>
      <c r="G294" s="229"/>
      <c r="H294" s="229"/>
      <c r="I294" s="229"/>
      <c r="J294" s="229"/>
      <c r="K294" s="229"/>
      <c r="L294" s="229"/>
      <c r="M294" s="229"/>
      <c r="N294" s="229"/>
      <c r="O294" s="229"/>
      <c r="P294" s="229"/>
      <c r="Q294" s="229"/>
      <c r="R294" s="229"/>
      <c r="S294" s="229"/>
      <c r="T294" s="229"/>
      <c r="U294" s="229"/>
      <c r="V294" s="229"/>
      <c r="W294" s="229"/>
      <c r="X294" s="229"/>
      <c r="Y294" s="229"/>
      <c r="Z294" s="229"/>
      <c r="AA294" s="229"/>
      <c r="AB294" s="229"/>
    </row>
    <row r="295" spans="1:28">
      <c r="A295" s="229"/>
      <c r="B295" s="229"/>
      <c r="C295" s="229"/>
      <c r="D295" s="229"/>
      <c r="E295" s="229"/>
      <c r="F295" s="229"/>
      <c r="G295" s="229"/>
      <c r="H295" s="229"/>
      <c r="I295" s="229"/>
      <c r="J295" s="229"/>
      <c r="K295" s="229"/>
      <c r="L295" s="229"/>
      <c r="M295" s="229"/>
      <c r="N295" s="229"/>
      <c r="O295" s="229"/>
      <c r="P295" s="229"/>
      <c r="Q295" s="229"/>
      <c r="R295" s="229"/>
      <c r="S295" s="229"/>
      <c r="T295" s="229"/>
      <c r="U295" s="229"/>
      <c r="V295" s="229"/>
      <c r="W295" s="229"/>
      <c r="X295" s="229"/>
      <c r="Y295" s="229"/>
      <c r="Z295" s="229"/>
      <c r="AA295" s="229"/>
      <c r="AB295" s="229"/>
    </row>
    <row r="296" spans="1:28">
      <c r="A296" s="229"/>
      <c r="B296" s="229"/>
      <c r="C296" s="229"/>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c r="AA296" s="229"/>
      <c r="AB296" s="229"/>
    </row>
    <row r="297" spans="1:28">
      <c r="A297" s="229"/>
      <c r="B297" s="229"/>
      <c r="C297" s="229"/>
      <c r="D297" s="229"/>
      <c r="E297" s="229"/>
      <c r="F297" s="229"/>
      <c r="G297" s="229"/>
      <c r="H297" s="229"/>
      <c r="I297" s="229"/>
      <c r="J297" s="229"/>
      <c r="K297" s="229"/>
      <c r="L297" s="229"/>
      <c r="M297" s="229"/>
      <c r="N297" s="229"/>
      <c r="O297" s="229"/>
      <c r="P297" s="229"/>
      <c r="Q297" s="229"/>
      <c r="R297" s="229"/>
      <c r="S297" s="229"/>
      <c r="T297" s="229"/>
      <c r="U297" s="229"/>
      <c r="V297" s="229"/>
      <c r="W297" s="229"/>
      <c r="X297" s="229"/>
      <c r="Y297" s="229"/>
      <c r="Z297" s="229"/>
      <c r="AA297" s="229"/>
      <c r="AB297" s="229"/>
    </row>
    <row r="298" spans="1:28">
      <c r="A298" s="229"/>
      <c r="B298" s="229"/>
      <c r="C298" s="229"/>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c r="AA298" s="229"/>
      <c r="AB298" s="229"/>
    </row>
    <row r="299" spans="1:28">
      <c r="A299" s="229"/>
      <c r="B299" s="229"/>
      <c r="C299" s="229"/>
      <c r="D299" s="229"/>
      <c r="E299" s="229"/>
      <c r="F299" s="229"/>
      <c r="G299" s="229"/>
      <c r="H299" s="229"/>
      <c r="I299" s="229"/>
      <c r="J299" s="229"/>
      <c r="K299" s="229"/>
      <c r="L299" s="229"/>
      <c r="M299" s="229"/>
      <c r="N299" s="229"/>
      <c r="O299" s="229"/>
      <c r="P299" s="229"/>
      <c r="Q299" s="229"/>
      <c r="R299" s="229"/>
      <c r="S299" s="229"/>
      <c r="T299" s="229"/>
      <c r="U299" s="229"/>
      <c r="V299" s="229"/>
      <c r="W299" s="229"/>
      <c r="X299" s="229"/>
      <c r="Y299" s="229"/>
      <c r="Z299" s="229"/>
      <c r="AA299" s="229"/>
      <c r="AB299" s="229"/>
    </row>
    <row r="300" spans="1:28">
      <c r="A300" s="229"/>
      <c r="B300" s="229"/>
      <c r="C300" s="229"/>
      <c r="D300" s="229"/>
      <c r="E300" s="229"/>
      <c r="F300" s="229"/>
      <c r="G300" s="229"/>
      <c r="H300" s="229"/>
      <c r="I300" s="229"/>
      <c r="J300" s="229"/>
      <c r="K300" s="229"/>
      <c r="L300" s="229"/>
      <c r="M300" s="229"/>
      <c r="N300" s="229"/>
      <c r="O300" s="229"/>
      <c r="P300" s="229"/>
      <c r="Q300" s="229"/>
      <c r="R300" s="229"/>
      <c r="S300" s="229"/>
      <c r="T300" s="229"/>
      <c r="U300" s="229"/>
      <c r="V300" s="229"/>
      <c r="W300" s="229"/>
      <c r="X300" s="229"/>
      <c r="Y300" s="229"/>
      <c r="Z300" s="229"/>
      <c r="AA300" s="229"/>
      <c r="AB300" s="229"/>
    </row>
    <row r="301" spans="1:28">
      <c r="A301" s="229"/>
      <c r="B301" s="229"/>
      <c r="C301" s="229"/>
      <c r="D301" s="229"/>
      <c r="E301" s="229"/>
      <c r="F301" s="229"/>
      <c r="G301" s="229"/>
      <c r="H301" s="229"/>
      <c r="I301" s="229"/>
      <c r="J301" s="229"/>
      <c r="K301" s="229"/>
      <c r="L301" s="229"/>
      <c r="M301" s="229"/>
      <c r="N301" s="229"/>
      <c r="O301" s="229"/>
      <c r="P301" s="229"/>
      <c r="Q301" s="229"/>
      <c r="R301" s="229"/>
      <c r="S301" s="229"/>
      <c r="T301" s="229"/>
      <c r="U301" s="229"/>
      <c r="V301" s="229"/>
      <c r="W301" s="229"/>
      <c r="X301" s="229"/>
      <c r="Y301" s="229"/>
      <c r="Z301" s="229"/>
      <c r="AA301" s="229"/>
      <c r="AB301" s="229"/>
    </row>
    <row r="302" spans="1:28">
      <c r="A302" s="229"/>
      <c r="B302" s="229"/>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9"/>
      <c r="Z302" s="229"/>
      <c r="AA302" s="229"/>
      <c r="AB302" s="229"/>
    </row>
    <row r="303" spans="1:28">
      <c r="A303" s="229"/>
      <c r="B303" s="229"/>
      <c r="C303" s="229"/>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c r="AA303" s="229"/>
      <c r="AB303" s="229"/>
    </row>
    <row r="304" spans="1:28">
      <c r="A304" s="229"/>
      <c r="B304" s="229"/>
      <c r="C304" s="229"/>
      <c r="D304" s="229"/>
      <c r="E304" s="229"/>
      <c r="F304" s="229"/>
      <c r="G304" s="229"/>
      <c r="H304" s="229"/>
      <c r="I304" s="229"/>
      <c r="J304" s="229"/>
      <c r="K304" s="229"/>
      <c r="L304" s="229"/>
      <c r="M304" s="229"/>
      <c r="N304" s="229"/>
      <c r="O304" s="229"/>
      <c r="P304" s="229"/>
      <c r="Q304" s="229"/>
      <c r="R304" s="229"/>
      <c r="S304" s="229"/>
      <c r="T304" s="229"/>
      <c r="U304" s="229"/>
      <c r="V304" s="229"/>
      <c r="W304" s="229"/>
      <c r="X304" s="229"/>
      <c r="Y304" s="229"/>
      <c r="Z304" s="229"/>
      <c r="AA304" s="229"/>
      <c r="AB304" s="229"/>
    </row>
    <row r="305" spans="1:28">
      <c r="A305" s="229"/>
      <c r="B305" s="229"/>
      <c r="C305" s="229"/>
      <c r="D305" s="229"/>
      <c r="E305" s="229"/>
      <c r="F305" s="229"/>
      <c r="G305" s="229"/>
      <c r="H305" s="229"/>
      <c r="I305" s="229"/>
      <c r="J305" s="229"/>
      <c r="K305" s="229"/>
      <c r="L305" s="229"/>
      <c r="M305" s="229"/>
      <c r="N305" s="229"/>
      <c r="O305" s="229"/>
      <c r="P305" s="229"/>
      <c r="Q305" s="229"/>
      <c r="R305" s="229"/>
      <c r="S305" s="229"/>
      <c r="T305" s="229"/>
      <c r="U305" s="229"/>
      <c r="V305" s="229"/>
      <c r="W305" s="229"/>
      <c r="X305" s="229"/>
      <c r="Y305" s="229"/>
      <c r="Z305" s="229"/>
      <c r="AA305" s="229"/>
      <c r="AB305" s="229"/>
    </row>
    <row r="306" spans="1:28">
      <c r="A306" s="229"/>
      <c r="B306" s="229"/>
      <c r="C306" s="229"/>
      <c r="D306" s="229"/>
      <c r="E306" s="229"/>
      <c r="F306" s="229"/>
      <c r="G306" s="229"/>
      <c r="H306" s="229"/>
      <c r="I306" s="229"/>
      <c r="J306" s="229"/>
      <c r="K306" s="229"/>
      <c r="L306" s="229"/>
      <c r="M306" s="229"/>
      <c r="N306" s="229"/>
      <c r="O306" s="229"/>
      <c r="P306" s="229"/>
      <c r="Q306" s="229"/>
      <c r="R306" s="229"/>
      <c r="S306" s="229"/>
      <c r="T306" s="229"/>
      <c r="U306" s="229"/>
      <c r="V306" s="229"/>
      <c r="W306" s="229"/>
      <c r="X306" s="229"/>
      <c r="Y306" s="229"/>
      <c r="Z306" s="229"/>
      <c r="AA306" s="229"/>
      <c r="AB306" s="229"/>
    </row>
    <row r="307" spans="1:28">
      <c r="A307" s="229"/>
      <c r="B307" s="229"/>
      <c r="C307" s="229"/>
      <c r="D307" s="229"/>
      <c r="E307" s="229"/>
      <c r="F307" s="229"/>
      <c r="G307" s="229"/>
      <c r="H307" s="229"/>
      <c r="I307" s="229"/>
      <c r="J307" s="229"/>
      <c r="K307" s="229"/>
      <c r="L307" s="229"/>
      <c r="M307" s="229"/>
      <c r="N307" s="229"/>
      <c r="O307" s="229"/>
      <c r="P307" s="229"/>
      <c r="Q307" s="229"/>
      <c r="R307" s="229"/>
      <c r="S307" s="229"/>
      <c r="T307" s="229"/>
      <c r="U307" s="229"/>
      <c r="V307" s="229"/>
      <c r="W307" s="229"/>
      <c r="X307" s="229"/>
      <c r="Y307" s="229"/>
      <c r="Z307" s="229"/>
      <c r="AA307" s="229"/>
      <c r="AB307" s="229"/>
    </row>
    <row r="308" spans="1:28">
      <c r="A308" s="229"/>
      <c r="B308" s="229"/>
      <c r="C308" s="229"/>
      <c r="D308" s="229"/>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row>
    <row r="309" spans="1:28">
      <c r="A309" s="229"/>
      <c r="B309" s="229"/>
      <c r="C309" s="229"/>
      <c r="D309" s="229"/>
      <c r="E309" s="229"/>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row>
    <row r="310" spans="1:28">
      <c r="A310" s="229"/>
      <c r="B310" s="229"/>
      <c r="C310" s="229"/>
      <c r="D310" s="229"/>
      <c r="E310" s="229"/>
      <c r="F310" s="229"/>
      <c r="G310" s="229"/>
      <c r="H310" s="229"/>
      <c r="I310" s="229"/>
      <c r="J310" s="229"/>
      <c r="K310" s="229"/>
      <c r="L310" s="229"/>
      <c r="M310" s="229"/>
      <c r="N310" s="229"/>
      <c r="O310" s="229"/>
      <c r="P310" s="229"/>
      <c r="Q310" s="229"/>
      <c r="R310" s="229"/>
      <c r="S310" s="229"/>
      <c r="T310" s="229"/>
      <c r="U310" s="229"/>
      <c r="V310" s="229"/>
      <c r="W310" s="229"/>
      <c r="X310" s="229"/>
      <c r="Y310" s="229"/>
      <c r="Z310" s="229"/>
      <c r="AA310" s="229"/>
      <c r="AB310" s="229"/>
    </row>
    <row r="311" spans="1:28">
      <c r="A311" s="229"/>
      <c r="B311" s="229"/>
      <c r="C311" s="229"/>
      <c r="D311" s="229"/>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c r="AA311" s="229"/>
      <c r="AB311" s="229"/>
    </row>
    <row r="312" spans="1:28">
      <c r="A312" s="229"/>
      <c r="B312" s="229"/>
      <c r="C312" s="229"/>
      <c r="D312" s="229"/>
      <c r="E312" s="229"/>
      <c r="F312" s="229"/>
      <c r="G312" s="229"/>
      <c r="H312" s="229"/>
      <c r="I312" s="229"/>
      <c r="J312" s="229"/>
      <c r="K312" s="229"/>
      <c r="L312" s="229"/>
      <c r="M312" s="229"/>
      <c r="N312" s="229"/>
      <c r="O312" s="229"/>
      <c r="P312" s="229"/>
      <c r="Q312" s="229"/>
      <c r="R312" s="229"/>
      <c r="S312" s="229"/>
      <c r="T312" s="229"/>
      <c r="U312" s="229"/>
      <c r="V312" s="229"/>
      <c r="W312" s="229"/>
      <c r="X312" s="229"/>
      <c r="Y312" s="229"/>
      <c r="Z312" s="229"/>
      <c r="AA312" s="229"/>
      <c r="AB312" s="229"/>
    </row>
    <row r="313" spans="1:28">
      <c r="A313" s="229"/>
      <c r="B313" s="229"/>
      <c r="C313" s="229"/>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c r="AA313" s="229"/>
      <c r="AB313" s="229"/>
    </row>
    <row r="314" spans="1:28">
      <c r="A314" s="229"/>
      <c r="B314" s="229"/>
      <c r="C314" s="229"/>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c r="AA314" s="229"/>
      <c r="AB314" s="229"/>
    </row>
    <row r="315" spans="1:28">
      <c r="A315" s="229"/>
      <c r="B315" s="229"/>
      <c r="C315" s="229"/>
      <c r="D315" s="229"/>
      <c r="E315" s="229"/>
      <c r="F315" s="229"/>
      <c r="G315" s="229"/>
      <c r="H315" s="229"/>
      <c r="I315" s="229"/>
      <c r="J315" s="229"/>
      <c r="K315" s="229"/>
      <c r="L315" s="229"/>
      <c r="M315" s="229"/>
      <c r="N315" s="229"/>
      <c r="O315" s="229"/>
      <c r="P315" s="229"/>
      <c r="Q315" s="229"/>
      <c r="R315" s="229"/>
      <c r="S315" s="229"/>
      <c r="T315" s="229"/>
      <c r="U315" s="229"/>
      <c r="V315" s="229"/>
      <c r="W315" s="229"/>
      <c r="X315" s="229"/>
      <c r="Y315" s="229"/>
      <c r="Z315" s="229"/>
      <c r="AA315" s="229"/>
      <c r="AB315" s="229"/>
    </row>
    <row r="316" spans="1:28">
      <c r="A316" s="229"/>
      <c r="B316" s="229"/>
      <c r="C316" s="229"/>
      <c r="D316" s="229"/>
      <c r="E316" s="229"/>
      <c r="F316" s="229"/>
      <c r="G316" s="229"/>
      <c r="H316" s="229"/>
      <c r="I316" s="229"/>
      <c r="J316" s="229"/>
      <c r="K316" s="229"/>
      <c r="L316" s="229"/>
      <c r="M316" s="229"/>
      <c r="N316" s="229"/>
      <c r="O316" s="229"/>
      <c r="P316" s="229"/>
      <c r="Q316" s="229"/>
      <c r="R316" s="229"/>
      <c r="S316" s="229"/>
      <c r="T316" s="229"/>
      <c r="U316" s="229"/>
      <c r="V316" s="229"/>
      <c r="W316" s="229"/>
      <c r="X316" s="229"/>
      <c r="Y316" s="229"/>
      <c r="Z316" s="229"/>
      <c r="AA316" s="229"/>
      <c r="AB316" s="229"/>
    </row>
    <row r="317" spans="1:28">
      <c r="A317" s="229"/>
      <c r="B317" s="229"/>
      <c r="C317" s="229"/>
      <c r="D317" s="229"/>
      <c r="E317" s="229"/>
      <c r="F317" s="229"/>
      <c r="G317" s="229"/>
      <c r="H317" s="229"/>
      <c r="I317" s="229"/>
      <c r="J317" s="229"/>
      <c r="K317" s="229"/>
      <c r="L317" s="229"/>
      <c r="M317" s="229"/>
      <c r="N317" s="229"/>
      <c r="O317" s="229"/>
      <c r="P317" s="229"/>
      <c r="Q317" s="229"/>
      <c r="R317" s="229"/>
      <c r="S317" s="229"/>
      <c r="T317" s="229"/>
      <c r="U317" s="229"/>
      <c r="V317" s="229"/>
      <c r="W317" s="229"/>
      <c r="X317" s="229"/>
      <c r="Y317" s="229"/>
      <c r="Z317" s="229"/>
      <c r="AA317" s="229"/>
      <c r="AB317" s="229"/>
    </row>
    <row r="318" spans="1:28">
      <c r="A318" s="229"/>
      <c r="B318" s="229"/>
      <c r="C318" s="229"/>
      <c r="D318" s="229"/>
      <c r="E318" s="229"/>
      <c r="F318" s="229"/>
      <c r="G318" s="229"/>
      <c r="H318" s="229"/>
      <c r="I318" s="229"/>
      <c r="J318" s="229"/>
      <c r="K318" s="229"/>
      <c r="L318" s="229"/>
      <c r="M318" s="229"/>
      <c r="N318" s="229"/>
      <c r="O318" s="229"/>
      <c r="P318" s="229"/>
      <c r="Q318" s="229"/>
      <c r="R318" s="229"/>
      <c r="S318" s="229"/>
      <c r="T318" s="229"/>
      <c r="U318" s="229"/>
      <c r="V318" s="229"/>
      <c r="W318" s="229"/>
      <c r="X318" s="229"/>
      <c r="Y318" s="229"/>
      <c r="Z318" s="229"/>
      <c r="AA318" s="229"/>
      <c r="AB318" s="229"/>
    </row>
    <row r="319" spans="1:28">
      <c r="A319" s="229"/>
      <c r="B319" s="229"/>
      <c r="C319" s="229"/>
      <c r="D319" s="229"/>
      <c r="E319" s="229"/>
      <c r="F319" s="229"/>
      <c r="G319" s="229"/>
      <c r="H319" s="229"/>
      <c r="I319" s="229"/>
      <c r="J319" s="229"/>
      <c r="K319" s="229"/>
      <c r="L319" s="229"/>
      <c r="M319" s="229"/>
      <c r="N319" s="229"/>
      <c r="O319" s="229"/>
      <c r="P319" s="229"/>
      <c r="Q319" s="229"/>
      <c r="R319" s="229"/>
      <c r="S319" s="229"/>
      <c r="T319" s="229"/>
      <c r="U319" s="229"/>
      <c r="V319" s="229"/>
      <c r="W319" s="229"/>
      <c r="X319" s="229"/>
      <c r="Y319" s="229"/>
      <c r="Z319" s="229"/>
      <c r="AA319" s="229"/>
      <c r="AB319" s="229"/>
    </row>
    <row r="320" spans="1:28">
      <c r="A320" s="229"/>
      <c r="B320" s="229"/>
      <c r="C320" s="229"/>
      <c r="D320" s="229"/>
      <c r="E320" s="229"/>
      <c r="F320" s="229"/>
      <c r="G320" s="229"/>
      <c r="H320" s="229"/>
      <c r="I320" s="229"/>
      <c r="J320" s="229"/>
      <c r="K320" s="229"/>
      <c r="L320" s="229"/>
      <c r="M320" s="229"/>
      <c r="N320" s="229"/>
      <c r="O320" s="229"/>
      <c r="P320" s="229"/>
      <c r="Q320" s="229"/>
      <c r="R320" s="229"/>
      <c r="S320" s="229"/>
      <c r="T320" s="229"/>
      <c r="U320" s="229"/>
      <c r="V320" s="229"/>
      <c r="W320" s="229"/>
      <c r="X320" s="229"/>
      <c r="Y320" s="229"/>
      <c r="Z320" s="229"/>
      <c r="AA320" s="229"/>
      <c r="AB320" s="229"/>
    </row>
    <row r="321" spans="1:28">
      <c r="A321" s="229"/>
      <c r="B321" s="229"/>
      <c r="C321" s="229"/>
      <c r="D321" s="229"/>
      <c r="E321" s="229"/>
      <c r="F321" s="229"/>
      <c r="G321" s="229"/>
      <c r="H321" s="229"/>
      <c r="I321" s="229"/>
      <c r="J321" s="229"/>
      <c r="K321" s="229"/>
      <c r="L321" s="229"/>
      <c r="M321" s="229"/>
      <c r="N321" s="229"/>
      <c r="O321" s="229"/>
      <c r="P321" s="229"/>
      <c r="Q321" s="229"/>
      <c r="R321" s="229"/>
      <c r="S321" s="229"/>
      <c r="T321" s="229"/>
      <c r="U321" s="229"/>
      <c r="V321" s="229"/>
      <c r="W321" s="229"/>
      <c r="X321" s="229"/>
      <c r="Y321" s="229"/>
      <c r="Z321" s="229"/>
      <c r="AA321" s="229"/>
      <c r="AB321" s="229"/>
    </row>
    <row r="322" spans="1:28">
      <c r="A322" s="229"/>
      <c r="B322" s="229"/>
      <c r="C322" s="229"/>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29"/>
      <c r="AA322" s="229"/>
      <c r="AB322" s="229"/>
    </row>
    <row r="323" spans="1:28">
      <c r="A323" s="229"/>
      <c r="B323" s="229"/>
      <c r="C323" s="229"/>
      <c r="D323" s="229"/>
      <c r="E323" s="229"/>
      <c r="F323" s="229"/>
      <c r="G323" s="229"/>
      <c r="H323" s="229"/>
      <c r="I323" s="229"/>
      <c r="J323" s="229"/>
      <c r="K323" s="229"/>
      <c r="L323" s="229"/>
      <c r="M323" s="229"/>
      <c r="N323" s="229"/>
      <c r="O323" s="229"/>
      <c r="P323" s="229"/>
      <c r="Q323" s="229"/>
      <c r="R323" s="229"/>
      <c r="S323" s="229"/>
      <c r="T323" s="229"/>
      <c r="U323" s="229"/>
      <c r="V323" s="229"/>
      <c r="W323" s="229"/>
      <c r="X323" s="229"/>
      <c r="Y323" s="229"/>
      <c r="Z323" s="229"/>
      <c r="AA323" s="229"/>
      <c r="AB323" s="229"/>
    </row>
    <row r="324" spans="1:28">
      <c r="A324" s="229"/>
      <c r="B324" s="229"/>
      <c r="C324" s="229"/>
      <c r="D324" s="229"/>
      <c r="E324" s="229"/>
      <c r="F324" s="229"/>
      <c r="G324" s="229"/>
      <c r="H324" s="229"/>
      <c r="I324" s="229"/>
      <c r="J324" s="229"/>
      <c r="K324" s="229"/>
      <c r="L324" s="229"/>
      <c r="M324" s="229"/>
      <c r="N324" s="229"/>
      <c r="O324" s="229"/>
      <c r="P324" s="229"/>
      <c r="Q324" s="229"/>
      <c r="R324" s="229"/>
      <c r="S324" s="229"/>
      <c r="T324" s="229"/>
      <c r="U324" s="229"/>
      <c r="V324" s="229"/>
      <c r="W324" s="229"/>
      <c r="X324" s="229"/>
      <c r="Y324" s="229"/>
      <c r="Z324" s="229"/>
      <c r="AA324" s="229"/>
      <c r="AB324" s="229"/>
    </row>
    <row r="325" spans="1:28">
      <c r="A325" s="229"/>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c r="Y325" s="229"/>
      <c r="Z325" s="229"/>
      <c r="AA325" s="229"/>
      <c r="AB325" s="229"/>
    </row>
    <row r="326" spans="1:28">
      <c r="A326" s="229"/>
      <c r="B326" s="229"/>
      <c r="C326" s="229"/>
      <c r="D326" s="229"/>
      <c r="E326" s="229"/>
      <c r="F326" s="229"/>
      <c r="G326" s="229"/>
      <c r="H326" s="229"/>
      <c r="I326" s="229"/>
      <c r="J326" s="229"/>
      <c r="K326" s="229"/>
      <c r="L326" s="229"/>
      <c r="M326" s="229"/>
      <c r="N326" s="229"/>
      <c r="O326" s="229"/>
      <c r="P326" s="229"/>
      <c r="Q326" s="229"/>
      <c r="R326" s="229"/>
      <c r="S326" s="229"/>
      <c r="T326" s="229"/>
      <c r="U326" s="229"/>
      <c r="V326" s="229"/>
      <c r="W326" s="229"/>
      <c r="X326" s="229"/>
      <c r="Y326" s="229"/>
      <c r="Z326" s="229"/>
      <c r="AA326" s="229"/>
      <c r="AB326" s="229"/>
    </row>
    <row r="327" spans="1:28">
      <c r="A327" s="229"/>
      <c r="B327" s="229"/>
      <c r="C327" s="229"/>
      <c r="D327" s="229"/>
      <c r="E327" s="229"/>
      <c r="F327" s="229"/>
      <c r="G327" s="229"/>
      <c r="H327" s="229"/>
      <c r="I327" s="229"/>
      <c r="J327" s="229"/>
      <c r="K327" s="229"/>
      <c r="L327" s="229"/>
      <c r="M327" s="229"/>
      <c r="N327" s="229"/>
      <c r="O327" s="229"/>
      <c r="P327" s="229"/>
      <c r="Q327" s="229"/>
      <c r="R327" s="229"/>
      <c r="S327" s="229"/>
      <c r="T327" s="229"/>
      <c r="U327" s="229"/>
      <c r="V327" s="229"/>
      <c r="W327" s="229"/>
      <c r="X327" s="229"/>
      <c r="Y327" s="229"/>
      <c r="Z327" s="229"/>
      <c r="AA327" s="229"/>
      <c r="AB327" s="229"/>
    </row>
    <row r="328" spans="1:28">
      <c r="A328" s="229"/>
      <c r="B328" s="229"/>
      <c r="C328" s="229"/>
      <c r="D328" s="229"/>
      <c r="E328" s="229"/>
      <c r="F328" s="229"/>
      <c r="G328" s="229"/>
      <c r="H328" s="229"/>
      <c r="I328" s="229"/>
      <c r="J328" s="229"/>
      <c r="K328" s="229"/>
      <c r="L328" s="229"/>
      <c r="M328" s="229"/>
      <c r="N328" s="229"/>
      <c r="O328" s="229"/>
      <c r="P328" s="229"/>
      <c r="Q328" s="229"/>
      <c r="R328" s="229"/>
      <c r="S328" s="229"/>
      <c r="T328" s="229"/>
      <c r="U328" s="229"/>
      <c r="V328" s="229"/>
      <c r="W328" s="229"/>
      <c r="X328" s="229"/>
      <c r="Y328" s="229"/>
      <c r="Z328" s="229"/>
      <c r="AA328" s="229"/>
      <c r="AB328" s="229"/>
    </row>
    <row r="329" spans="1:28">
      <c r="A329" s="229"/>
      <c r="B329" s="229"/>
      <c r="C329" s="229"/>
      <c r="D329" s="229"/>
      <c r="E329" s="229"/>
      <c r="F329" s="229"/>
      <c r="G329" s="229"/>
      <c r="H329" s="229"/>
      <c r="I329" s="229"/>
      <c r="J329" s="229"/>
      <c r="K329" s="229"/>
      <c r="L329" s="229"/>
      <c r="M329" s="229"/>
      <c r="N329" s="229"/>
      <c r="O329" s="229"/>
      <c r="P329" s="229"/>
      <c r="Q329" s="229"/>
      <c r="R329" s="229"/>
      <c r="S329" s="229"/>
      <c r="T329" s="229"/>
      <c r="U329" s="229"/>
      <c r="V329" s="229"/>
      <c r="W329" s="229"/>
      <c r="X329" s="229"/>
      <c r="Y329" s="229"/>
      <c r="Z329" s="229"/>
      <c r="AA329" s="229"/>
      <c r="AB329" s="229"/>
    </row>
    <row r="330" spans="1:28">
      <c r="A330" s="229"/>
      <c r="B330" s="229"/>
      <c r="C330" s="229"/>
      <c r="D330" s="229"/>
      <c r="E330" s="229"/>
      <c r="F330" s="229"/>
      <c r="G330" s="229"/>
      <c r="H330" s="229"/>
      <c r="I330" s="229"/>
      <c r="J330" s="229"/>
      <c r="K330" s="229"/>
      <c r="L330" s="229"/>
      <c r="M330" s="229"/>
      <c r="N330" s="229"/>
      <c r="O330" s="229"/>
      <c r="P330" s="229"/>
      <c r="Q330" s="229"/>
      <c r="R330" s="229"/>
      <c r="S330" s="229"/>
      <c r="T330" s="229"/>
      <c r="U330" s="229"/>
      <c r="V330" s="229"/>
      <c r="W330" s="229"/>
      <c r="X330" s="229"/>
      <c r="Y330" s="229"/>
      <c r="Z330" s="229"/>
      <c r="AA330" s="229"/>
      <c r="AB330" s="229"/>
    </row>
    <row r="331" spans="1:28">
      <c r="A331" s="229"/>
      <c r="B331" s="229"/>
      <c r="C331" s="229"/>
      <c r="D331" s="229"/>
      <c r="E331" s="229"/>
      <c r="F331" s="229"/>
      <c r="G331" s="229"/>
      <c r="H331" s="229"/>
      <c r="I331" s="229"/>
      <c r="J331" s="229"/>
      <c r="K331" s="229"/>
      <c r="L331" s="229"/>
      <c r="M331" s="229"/>
      <c r="N331" s="229"/>
      <c r="O331" s="229"/>
      <c r="P331" s="229"/>
      <c r="Q331" s="229"/>
      <c r="R331" s="229"/>
      <c r="S331" s="229"/>
      <c r="T331" s="229"/>
      <c r="U331" s="229"/>
      <c r="V331" s="229"/>
      <c r="W331" s="229"/>
      <c r="X331" s="229"/>
      <c r="Y331" s="229"/>
      <c r="Z331" s="229"/>
      <c r="AA331" s="229"/>
      <c r="AB331" s="229"/>
    </row>
    <row r="332" spans="1:28">
      <c r="A332" s="229"/>
      <c r="B332" s="229"/>
      <c r="C332" s="229"/>
      <c r="D332" s="229"/>
      <c r="E332" s="229"/>
      <c r="F332" s="229"/>
      <c r="G332" s="229"/>
      <c r="H332" s="229"/>
      <c r="I332" s="229"/>
      <c r="J332" s="229"/>
      <c r="K332" s="229"/>
      <c r="L332" s="229"/>
      <c r="M332" s="229"/>
      <c r="N332" s="229"/>
      <c r="O332" s="229"/>
      <c r="P332" s="229"/>
      <c r="Q332" s="229"/>
      <c r="R332" s="229"/>
      <c r="S332" s="229"/>
      <c r="T332" s="229"/>
      <c r="U332" s="229"/>
      <c r="V332" s="229"/>
      <c r="W332" s="229"/>
      <c r="X332" s="229"/>
      <c r="Y332" s="229"/>
      <c r="Z332" s="229"/>
      <c r="AA332" s="229"/>
      <c r="AB332" s="229"/>
    </row>
    <row r="333" spans="1:28">
      <c r="A333" s="229"/>
      <c r="B333" s="229"/>
      <c r="C333" s="229"/>
      <c r="D333" s="229"/>
      <c r="E333" s="229"/>
      <c r="F333" s="229"/>
      <c r="G333" s="229"/>
      <c r="H333" s="229"/>
      <c r="I333" s="229"/>
      <c r="J333" s="229"/>
      <c r="K333" s="229"/>
      <c r="L333" s="229"/>
      <c r="M333" s="229"/>
      <c r="N333" s="229"/>
      <c r="O333" s="229"/>
      <c r="P333" s="229"/>
      <c r="Q333" s="229"/>
      <c r="R333" s="229"/>
      <c r="S333" s="229"/>
      <c r="T333" s="229"/>
      <c r="U333" s="229"/>
      <c r="V333" s="229"/>
      <c r="W333" s="229"/>
      <c r="X333" s="229"/>
      <c r="Y333" s="229"/>
      <c r="Z333" s="229"/>
      <c r="AA333" s="229"/>
      <c r="AB333" s="229"/>
    </row>
    <row r="334" spans="1:28">
      <c r="A334" s="229"/>
      <c r="B334" s="229"/>
      <c r="C334" s="229"/>
      <c r="D334" s="229"/>
      <c r="E334" s="229"/>
      <c r="F334" s="229"/>
      <c r="G334" s="229"/>
      <c r="H334" s="229"/>
      <c r="I334" s="229"/>
      <c r="J334" s="229"/>
      <c r="K334" s="229"/>
      <c r="L334" s="229"/>
      <c r="M334" s="229"/>
      <c r="N334" s="229"/>
      <c r="O334" s="229"/>
      <c r="P334" s="229"/>
      <c r="Q334" s="229"/>
      <c r="R334" s="229"/>
      <c r="S334" s="229"/>
      <c r="T334" s="229"/>
      <c r="U334" s="229"/>
      <c r="V334" s="229"/>
      <c r="W334" s="229"/>
      <c r="X334" s="229"/>
      <c r="Y334" s="229"/>
      <c r="Z334" s="229"/>
      <c r="AA334" s="229"/>
      <c r="AB334" s="229"/>
    </row>
    <row r="335" spans="1:28">
      <c r="A335" s="229"/>
      <c r="B335" s="229"/>
      <c r="C335" s="229"/>
      <c r="D335" s="229"/>
      <c r="E335" s="229"/>
      <c r="F335" s="229"/>
      <c r="G335" s="229"/>
      <c r="H335" s="229"/>
      <c r="I335" s="229"/>
      <c r="J335" s="229"/>
      <c r="K335" s="229"/>
      <c r="L335" s="229"/>
      <c r="M335" s="229"/>
      <c r="N335" s="229"/>
      <c r="O335" s="229"/>
      <c r="P335" s="229"/>
      <c r="Q335" s="229"/>
      <c r="R335" s="229"/>
      <c r="S335" s="229"/>
      <c r="T335" s="229"/>
      <c r="U335" s="229"/>
      <c r="V335" s="229"/>
      <c r="W335" s="229"/>
      <c r="X335" s="229"/>
      <c r="Y335" s="229"/>
      <c r="Z335" s="229"/>
      <c r="AA335" s="229"/>
      <c r="AB335" s="229"/>
    </row>
    <row r="336" spans="1:28">
      <c r="A336" s="229"/>
      <c r="B336" s="229"/>
      <c r="C336" s="229"/>
      <c r="D336" s="229"/>
      <c r="E336" s="229"/>
      <c r="F336" s="229"/>
      <c r="G336" s="229"/>
      <c r="H336" s="229"/>
      <c r="I336" s="229"/>
      <c r="J336" s="229"/>
      <c r="K336" s="229"/>
      <c r="L336" s="229"/>
      <c r="M336" s="229"/>
      <c r="N336" s="229"/>
      <c r="O336" s="229"/>
      <c r="P336" s="229"/>
      <c r="Q336" s="229"/>
      <c r="R336" s="229"/>
      <c r="S336" s="229"/>
      <c r="T336" s="229"/>
      <c r="U336" s="229"/>
      <c r="V336" s="229"/>
      <c r="W336" s="229"/>
      <c r="X336" s="229"/>
      <c r="Y336" s="229"/>
      <c r="Z336" s="229"/>
      <c r="AA336" s="229"/>
      <c r="AB336" s="229"/>
    </row>
    <row r="337" spans="1:28">
      <c r="A337" s="229"/>
      <c r="B337" s="229"/>
      <c r="C337" s="229"/>
      <c r="D337" s="229"/>
      <c r="E337" s="229"/>
      <c r="F337" s="229"/>
      <c r="G337" s="229"/>
      <c r="H337" s="229"/>
      <c r="I337" s="229"/>
      <c r="J337" s="229"/>
      <c r="K337" s="229"/>
      <c r="L337" s="229"/>
      <c r="M337" s="229"/>
      <c r="N337" s="229"/>
      <c r="O337" s="229"/>
      <c r="P337" s="229"/>
      <c r="Q337" s="229"/>
      <c r="R337" s="229"/>
      <c r="S337" s="229"/>
      <c r="T337" s="229"/>
      <c r="U337" s="229"/>
      <c r="V337" s="229"/>
      <c r="W337" s="229"/>
      <c r="X337" s="229"/>
      <c r="Y337" s="229"/>
      <c r="Z337" s="229"/>
      <c r="AA337" s="229"/>
      <c r="AB337" s="229"/>
    </row>
    <row r="338" spans="1:28">
      <c r="A338" s="229"/>
      <c r="B338" s="229"/>
      <c r="C338" s="229"/>
      <c r="D338" s="229"/>
      <c r="E338" s="229"/>
      <c r="F338" s="229"/>
      <c r="G338" s="229"/>
      <c r="H338" s="229"/>
      <c r="I338" s="229"/>
      <c r="J338" s="229"/>
      <c r="K338" s="229"/>
      <c r="L338" s="229"/>
      <c r="M338" s="229"/>
      <c r="N338" s="229"/>
      <c r="O338" s="229"/>
      <c r="P338" s="229"/>
      <c r="Q338" s="229"/>
      <c r="R338" s="229"/>
      <c r="S338" s="229"/>
      <c r="T338" s="229"/>
      <c r="U338" s="229"/>
      <c r="V338" s="229"/>
      <c r="W338" s="229"/>
      <c r="X338" s="229"/>
      <c r="Y338" s="229"/>
      <c r="Z338" s="229"/>
      <c r="AA338" s="229"/>
      <c r="AB338" s="229"/>
    </row>
    <row r="339" spans="1:28">
      <c r="A339" s="229"/>
      <c r="B339" s="229"/>
      <c r="C339" s="229"/>
      <c r="D339" s="229"/>
      <c r="E339" s="229"/>
      <c r="F339" s="229"/>
      <c r="G339" s="229"/>
      <c r="H339" s="229"/>
      <c r="I339" s="229"/>
      <c r="J339" s="229"/>
      <c r="K339" s="229"/>
      <c r="L339" s="229"/>
      <c r="M339" s="229"/>
      <c r="N339" s="229"/>
      <c r="O339" s="229"/>
      <c r="P339" s="229"/>
      <c r="Q339" s="229"/>
      <c r="R339" s="229"/>
      <c r="S339" s="229"/>
      <c r="T339" s="229"/>
      <c r="U339" s="229"/>
      <c r="V339" s="229"/>
      <c r="W339" s="229"/>
      <c r="X339" s="229"/>
      <c r="Y339" s="229"/>
      <c r="Z339" s="229"/>
      <c r="AA339" s="229"/>
      <c r="AB339" s="229"/>
    </row>
    <row r="340" spans="1:28">
      <c r="A340" s="229"/>
      <c r="B340" s="229"/>
      <c r="C340" s="229"/>
      <c r="D340" s="229"/>
      <c r="E340" s="229"/>
      <c r="F340" s="229"/>
      <c r="G340" s="229"/>
      <c r="H340" s="229"/>
      <c r="I340" s="229"/>
      <c r="J340" s="229"/>
      <c r="K340" s="229"/>
      <c r="L340" s="229"/>
      <c r="M340" s="229"/>
      <c r="N340" s="229"/>
      <c r="O340" s="229"/>
      <c r="P340" s="229"/>
      <c r="Q340" s="229"/>
      <c r="R340" s="229"/>
      <c r="S340" s="229"/>
      <c r="T340" s="229"/>
      <c r="U340" s="229"/>
      <c r="V340" s="229"/>
      <c r="W340" s="229"/>
      <c r="X340" s="229"/>
      <c r="Y340" s="229"/>
      <c r="Z340" s="229"/>
      <c r="AA340" s="229"/>
      <c r="AB340" s="229"/>
    </row>
    <row r="341" spans="1:28">
      <c r="A341" s="229"/>
      <c r="B341" s="229"/>
      <c r="C341" s="229"/>
      <c r="D341" s="229"/>
      <c r="E341" s="229"/>
      <c r="F341" s="229"/>
      <c r="G341" s="229"/>
      <c r="H341" s="229"/>
      <c r="I341" s="229"/>
      <c r="J341" s="229"/>
      <c r="K341" s="229"/>
      <c r="L341" s="229"/>
      <c r="M341" s="229"/>
      <c r="N341" s="229"/>
      <c r="O341" s="229"/>
      <c r="P341" s="229"/>
      <c r="Q341" s="229"/>
      <c r="R341" s="229"/>
      <c r="S341" s="229"/>
      <c r="T341" s="229"/>
      <c r="U341" s="229"/>
      <c r="V341" s="229"/>
      <c r="W341" s="229"/>
      <c r="X341" s="229"/>
      <c r="Y341" s="229"/>
      <c r="Z341" s="229"/>
      <c r="AA341" s="229"/>
      <c r="AB341" s="229"/>
    </row>
    <row r="342" spans="1:28">
      <c r="A342" s="229"/>
      <c r="B342" s="229"/>
      <c r="C342" s="229"/>
      <c r="D342" s="229"/>
      <c r="E342" s="229"/>
      <c r="F342" s="229"/>
      <c r="G342" s="229"/>
      <c r="H342" s="229"/>
      <c r="I342" s="229"/>
      <c r="J342" s="229"/>
      <c r="K342" s="229"/>
      <c r="L342" s="229"/>
      <c r="M342" s="229"/>
      <c r="N342" s="229"/>
      <c r="O342" s="229"/>
      <c r="P342" s="229"/>
      <c r="Q342" s="229"/>
      <c r="R342" s="229"/>
      <c r="S342" s="229"/>
      <c r="T342" s="229"/>
      <c r="U342" s="229"/>
      <c r="V342" s="229"/>
      <c r="W342" s="229"/>
      <c r="X342" s="229"/>
      <c r="Y342" s="229"/>
      <c r="Z342" s="229"/>
      <c r="AA342" s="229"/>
      <c r="AB342" s="229"/>
    </row>
    <row r="343" spans="1:28">
      <c r="A343" s="229"/>
      <c r="B343" s="229"/>
      <c r="C343" s="229"/>
      <c r="D343" s="229"/>
      <c r="E343" s="229"/>
      <c r="F343" s="229"/>
      <c r="G343" s="229"/>
      <c r="H343" s="229"/>
      <c r="I343" s="229"/>
      <c r="J343" s="229"/>
      <c r="K343" s="229"/>
      <c r="L343" s="229"/>
      <c r="M343" s="229"/>
      <c r="N343" s="229"/>
      <c r="O343" s="229"/>
      <c r="P343" s="229"/>
      <c r="Q343" s="229"/>
      <c r="R343" s="229"/>
      <c r="S343" s="229"/>
      <c r="T343" s="229"/>
      <c r="U343" s="229"/>
      <c r="V343" s="229"/>
      <c r="W343" s="229"/>
      <c r="X343" s="229"/>
      <c r="Y343" s="229"/>
      <c r="Z343" s="229"/>
      <c r="AA343" s="229"/>
      <c r="AB343" s="229"/>
    </row>
    <row r="344" spans="1:28">
      <c r="A344" s="229"/>
      <c r="B344" s="229"/>
      <c r="C344" s="229"/>
      <c r="D344" s="229"/>
      <c r="E344" s="229"/>
      <c r="F344" s="229"/>
      <c r="G344" s="229"/>
      <c r="H344" s="229"/>
      <c r="I344" s="229"/>
      <c r="J344" s="229"/>
      <c r="K344" s="229"/>
      <c r="L344" s="229"/>
      <c r="M344" s="229"/>
      <c r="N344" s="229"/>
      <c r="O344" s="229"/>
      <c r="P344" s="229"/>
      <c r="Q344" s="229"/>
      <c r="R344" s="229"/>
      <c r="S344" s="229"/>
      <c r="T344" s="229"/>
      <c r="U344" s="229"/>
      <c r="V344" s="229"/>
      <c r="W344" s="229"/>
      <c r="X344" s="229"/>
      <c r="Y344" s="229"/>
      <c r="Z344" s="229"/>
      <c r="AA344" s="229"/>
      <c r="AB344" s="229"/>
    </row>
    <row r="345" spans="1:28">
      <c r="A345" s="229"/>
      <c r="B345" s="229"/>
      <c r="C345" s="229"/>
      <c r="D345" s="229"/>
      <c r="E345" s="229"/>
      <c r="F345" s="229"/>
      <c r="G345" s="229"/>
      <c r="H345" s="229"/>
      <c r="I345" s="229"/>
      <c r="J345" s="229"/>
      <c r="K345" s="229"/>
      <c r="L345" s="229"/>
      <c r="M345" s="229"/>
      <c r="N345" s="229"/>
      <c r="O345" s="229"/>
      <c r="P345" s="229"/>
      <c r="Q345" s="229"/>
      <c r="R345" s="229"/>
      <c r="S345" s="229"/>
      <c r="T345" s="229"/>
      <c r="U345" s="229"/>
      <c r="V345" s="229"/>
      <c r="W345" s="229"/>
      <c r="X345" s="229"/>
      <c r="Y345" s="229"/>
      <c r="Z345" s="229"/>
      <c r="AA345" s="229"/>
      <c r="AB345" s="229"/>
    </row>
    <row r="346" spans="1:28">
      <c r="A346" s="229"/>
      <c r="B346" s="229"/>
      <c r="C346" s="229"/>
      <c r="D346" s="229"/>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229"/>
      <c r="AA346" s="229"/>
      <c r="AB346" s="229"/>
    </row>
    <row r="347" spans="1:28">
      <c r="A347" s="229"/>
      <c r="B347" s="229"/>
      <c r="C347" s="229"/>
      <c r="D347" s="229"/>
      <c r="E347" s="229"/>
      <c r="F347" s="229"/>
      <c r="G347" s="229"/>
      <c r="H347" s="229"/>
      <c r="I347" s="229"/>
      <c r="J347" s="229"/>
      <c r="K347" s="229"/>
      <c r="L347" s="229"/>
      <c r="M347" s="229"/>
      <c r="N347" s="229"/>
      <c r="O347" s="229"/>
      <c r="P347" s="229"/>
      <c r="Q347" s="229"/>
      <c r="R347" s="229"/>
      <c r="S347" s="229"/>
      <c r="T347" s="229"/>
      <c r="U347" s="229"/>
      <c r="V347" s="229"/>
      <c r="W347" s="229"/>
      <c r="X347" s="229"/>
      <c r="Y347" s="229"/>
      <c r="Z347" s="229"/>
      <c r="AA347" s="229"/>
      <c r="AB347" s="229"/>
    </row>
    <row r="348" spans="1:28">
      <c r="A348" s="229"/>
      <c r="B348" s="229"/>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c r="Y348" s="229"/>
      <c r="Z348" s="229"/>
      <c r="AA348" s="229"/>
      <c r="AB348" s="229"/>
    </row>
    <row r="349" spans="1:28">
      <c r="A349" s="229"/>
      <c r="B349" s="229"/>
      <c r="C349" s="229"/>
      <c r="D349" s="229"/>
      <c r="E349" s="229"/>
      <c r="F349" s="229"/>
      <c r="G349" s="229"/>
      <c r="H349" s="229"/>
      <c r="I349" s="229"/>
      <c r="J349" s="229"/>
      <c r="K349" s="229"/>
      <c r="L349" s="229"/>
      <c r="M349" s="229"/>
      <c r="N349" s="229"/>
      <c r="O349" s="229"/>
      <c r="P349" s="229"/>
      <c r="Q349" s="229"/>
      <c r="R349" s="229"/>
      <c r="S349" s="229"/>
      <c r="T349" s="229"/>
      <c r="U349" s="229"/>
      <c r="V349" s="229"/>
      <c r="W349" s="229"/>
      <c r="X349" s="229"/>
      <c r="Y349" s="229"/>
      <c r="Z349" s="229"/>
      <c r="AA349" s="229"/>
      <c r="AB349" s="229"/>
    </row>
    <row r="350" spans="1:28">
      <c r="A350" s="229"/>
      <c r="B350" s="229"/>
      <c r="C350" s="229"/>
      <c r="D350" s="229"/>
      <c r="E350" s="229"/>
      <c r="F350" s="229"/>
      <c r="G350" s="229"/>
      <c r="H350" s="229"/>
      <c r="I350" s="229"/>
      <c r="J350" s="229"/>
      <c r="K350" s="229"/>
      <c r="L350" s="229"/>
      <c r="M350" s="229"/>
      <c r="N350" s="229"/>
      <c r="O350" s="229"/>
      <c r="P350" s="229"/>
      <c r="Q350" s="229"/>
      <c r="R350" s="229"/>
      <c r="S350" s="229"/>
      <c r="T350" s="229"/>
      <c r="U350" s="229"/>
      <c r="V350" s="229"/>
      <c r="W350" s="229"/>
      <c r="X350" s="229"/>
      <c r="Y350" s="229"/>
      <c r="Z350" s="229"/>
      <c r="AA350" s="229"/>
      <c r="AB350" s="229"/>
    </row>
    <row r="351" spans="1:28">
      <c r="A351" s="229"/>
      <c r="B351" s="229"/>
      <c r="C351" s="229"/>
      <c r="D351" s="229"/>
      <c r="E351" s="229"/>
      <c r="F351" s="229"/>
      <c r="G351" s="229"/>
      <c r="H351" s="229"/>
      <c r="I351" s="229"/>
      <c r="J351" s="229"/>
      <c r="K351" s="229"/>
      <c r="L351" s="229"/>
      <c r="M351" s="229"/>
      <c r="N351" s="229"/>
      <c r="O351" s="229"/>
      <c r="P351" s="229"/>
      <c r="Q351" s="229"/>
      <c r="R351" s="229"/>
      <c r="S351" s="229"/>
      <c r="T351" s="229"/>
      <c r="U351" s="229"/>
      <c r="V351" s="229"/>
      <c r="W351" s="229"/>
      <c r="X351" s="229"/>
      <c r="Y351" s="229"/>
      <c r="Z351" s="229"/>
      <c r="AA351" s="229"/>
      <c r="AB351" s="229"/>
    </row>
    <row r="352" spans="1:28">
      <c r="A352" s="229"/>
      <c r="B352" s="229"/>
      <c r="C352" s="229"/>
      <c r="D352" s="229"/>
      <c r="E352" s="229"/>
      <c r="F352" s="229"/>
      <c r="G352" s="229"/>
      <c r="H352" s="229"/>
      <c r="I352" s="229"/>
      <c r="J352" s="229"/>
      <c r="K352" s="229"/>
      <c r="L352" s="229"/>
      <c r="M352" s="229"/>
      <c r="N352" s="229"/>
      <c r="O352" s="229"/>
      <c r="P352" s="229"/>
      <c r="Q352" s="229"/>
      <c r="R352" s="229"/>
      <c r="S352" s="229"/>
      <c r="T352" s="229"/>
      <c r="U352" s="229"/>
      <c r="V352" s="229"/>
      <c r="W352" s="229"/>
      <c r="X352" s="229"/>
      <c r="Y352" s="229"/>
      <c r="Z352" s="229"/>
      <c r="AA352" s="229"/>
      <c r="AB352" s="229"/>
    </row>
    <row r="353" spans="1:28">
      <c r="A353" s="229"/>
      <c r="B353" s="229"/>
      <c r="C353" s="229"/>
      <c r="D353" s="229"/>
      <c r="E353" s="229"/>
      <c r="F353" s="229"/>
      <c r="G353" s="229"/>
      <c r="H353" s="229"/>
      <c r="I353" s="229"/>
      <c r="J353" s="229"/>
      <c r="K353" s="229"/>
      <c r="L353" s="229"/>
      <c r="M353" s="229"/>
      <c r="N353" s="229"/>
      <c r="O353" s="229"/>
      <c r="P353" s="229"/>
      <c r="Q353" s="229"/>
      <c r="R353" s="229"/>
      <c r="S353" s="229"/>
      <c r="T353" s="229"/>
      <c r="U353" s="229"/>
      <c r="V353" s="229"/>
      <c r="W353" s="229"/>
      <c r="X353" s="229"/>
      <c r="Y353" s="229"/>
      <c r="Z353" s="229"/>
      <c r="AA353" s="229"/>
      <c r="AB353" s="229"/>
    </row>
    <row r="354" spans="1:28">
      <c r="A354" s="229"/>
      <c r="B354" s="229"/>
      <c r="C354" s="229"/>
      <c r="D354" s="229"/>
      <c r="E354" s="229"/>
      <c r="F354" s="229"/>
      <c r="G354" s="229"/>
      <c r="H354" s="229"/>
      <c r="I354" s="229"/>
      <c r="J354" s="229"/>
      <c r="K354" s="229"/>
      <c r="L354" s="229"/>
      <c r="M354" s="229"/>
      <c r="N354" s="229"/>
      <c r="O354" s="229"/>
      <c r="P354" s="229"/>
      <c r="Q354" s="229"/>
      <c r="R354" s="229"/>
      <c r="S354" s="229"/>
      <c r="T354" s="229"/>
      <c r="U354" s="229"/>
      <c r="V354" s="229"/>
      <c r="W354" s="229"/>
      <c r="X354" s="229"/>
      <c r="Y354" s="229"/>
      <c r="Z354" s="229"/>
      <c r="AA354" s="229"/>
      <c r="AB354" s="229"/>
    </row>
    <row r="355" spans="1:28">
      <c r="A355" s="229"/>
      <c r="B355" s="229"/>
      <c r="C355" s="229"/>
      <c r="D355" s="229"/>
      <c r="E355" s="229"/>
      <c r="F355" s="229"/>
      <c r="G355" s="229"/>
      <c r="H355" s="229"/>
      <c r="I355" s="229"/>
      <c r="J355" s="229"/>
      <c r="K355" s="229"/>
      <c r="L355" s="229"/>
      <c r="M355" s="229"/>
      <c r="N355" s="229"/>
      <c r="O355" s="229"/>
      <c r="P355" s="229"/>
      <c r="Q355" s="229"/>
      <c r="R355" s="229"/>
      <c r="S355" s="229"/>
      <c r="T355" s="229"/>
      <c r="U355" s="229"/>
      <c r="V355" s="229"/>
      <c r="W355" s="229"/>
      <c r="X355" s="229"/>
      <c r="Y355" s="229"/>
      <c r="Z355" s="229"/>
      <c r="AA355" s="229"/>
      <c r="AB355" s="229"/>
    </row>
    <row r="356" spans="1:28">
      <c r="A356" s="229"/>
      <c r="B356" s="229"/>
      <c r="C356" s="229"/>
      <c r="D356" s="229"/>
      <c r="E356" s="229"/>
      <c r="F356" s="229"/>
      <c r="G356" s="229"/>
      <c r="H356" s="229"/>
      <c r="I356" s="229"/>
      <c r="J356" s="229"/>
      <c r="K356" s="229"/>
      <c r="L356" s="229"/>
      <c r="M356" s="229"/>
      <c r="N356" s="229"/>
      <c r="O356" s="229"/>
      <c r="P356" s="229"/>
      <c r="Q356" s="229"/>
      <c r="R356" s="229"/>
      <c r="S356" s="229"/>
      <c r="T356" s="229"/>
      <c r="U356" s="229"/>
      <c r="V356" s="229"/>
      <c r="W356" s="229"/>
      <c r="X356" s="229"/>
      <c r="Y356" s="229"/>
      <c r="Z356" s="229"/>
      <c r="AA356" s="229"/>
      <c r="AB356" s="229"/>
    </row>
    <row r="357" spans="1:28">
      <c r="A357" s="229"/>
      <c r="B357" s="229"/>
      <c r="C357" s="229"/>
      <c r="D357" s="229"/>
      <c r="E357" s="229"/>
      <c r="F357" s="229"/>
      <c r="G357" s="229"/>
      <c r="H357" s="229"/>
      <c r="I357" s="229"/>
      <c r="J357" s="229"/>
      <c r="K357" s="229"/>
      <c r="L357" s="229"/>
      <c r="M357" s="229"/>
      <c r="N357" s="229"/>
      <c r="O357" s="229"/>
      <c r="P357" s="229"/>
      <c r="Q357" s="229"/>
      <c r="R357" s="229"/>
      <c r="S357" s="229"/>
      <c r="T357" s="229"/>
      <c r="U357" s="229"/>
      <c r="V357" s="229"/>
      <c r="W357" s="229"/>
      <c r="X357" s="229"/>
      <c r="Y357" s="229"/>
      <c r="Z357" s="229"/>
      <c r="AA357" s="229"/>
      <c r="AB357" s="229"/>
    </row>
    <row r="358" spans="1:28">
      <c r="A358" s="229"/>
      <c r="B358" s="229"/>
      <c r="C358" s="229"/>
      <c r="D358" s="229"/>
      <c r="E358" s="229"/>
      <c r="F358" s="229"/>
      <c r="G358" s="229"/>
      <c r="H358" s="229"/>
      <c r="I358" s="229"/>
      <c r="J358" s="229"/>
      <c r="K358" s="229"/>
      <c r="L358" s="229"/>
      <c r="M358" s="229"/>
      <c r="N358" s="229"/>
      <c r="O358" s="229"/>
      <c r="P358" s="229"/>
      <c r="Q358" s="229"/>
      <c r="R358" s="229"/>
      <c r="S358" s="229"/>
      <c r="T358" s="229"/>
      <c r="U358" s="229"/>
      <c r="V358" s="229"/>
      <c r="W358" s="229"/>
      <c r="X358" s="229"/>
      <c r="Y358" s="229"/>
      <c r="Z358" s="229"/>
      <c r="AA358" s="229"/>
      <c r="AB358" s="229"/>
    </row>
    <row r="359" spans="1:28">
      <c r="A359" s="229"/>
      <c r="B359" s="229"/>
      <c r="C359" s="229"/>
      <c r="D359" s="229"/>
      <c r="E359" s="229"/>
      <c r="F359" s="229"/>
      <c r="G359" s="229"/>
      <c r="H359" s="229"/>
      <c r="I359" s="229"/>
      <c r="J359" s="229"/>
      <c r="K359" s="229"/>
      <c r="L359" s="229"/>
      <c r="M359" s="229"/>
      <c r="N359" s="229"/>
      <c r="O359" s="229"/>
      <c r="P359" s="229"/>
      <c r="Q359" s="229"/>
      <c r="R359" s="229"/>
      <c r="S359" s="229"/>
      <c r="T359" s="229"/>
      <c r="U359" s="229"/>
      <c r="V359" s="229"/>
      <c r="W359" s="229"/>
      <c r="X359" s="229"/>
      <c r="Y359" s="229"/>
      <c r="Z359" s="229"/>
      <c r="AA359" s="229"/>
      <c r="AB359" s="229"/>
    </row>
    <row r="360" spans="1:28">
      <c r="A360" s="229"/>
      <c r="B360" s="229"/>
      <c r="C360" s="229"/>
      <c r="D360" s="229"/>
      <c r="E360" s="229"/>
      <c r="F360" s="229"/>
      <c r="G360" s="229"/>
      <c r="H360" s="229"/>
      <c r="I360" s="229"/>
      <c r="J360" s="229"/>
      <c r="K360" s="229"/>
      <c r="L360" s="229"/>
      <c r="M360" s="229"/>
      <c r="N360" s="229"/>
      <c r="O360" s="229"/>
      <c r="P360" s="229"/>
      <c r="Q360" s="229"/>
      <c r="R360" s="229"/>
      <c r="S360" s="229"/>
      <c r="T360" s="229"/>
      <c r="U360" s="229"/>
      <c r="V360" s="229"/>
      <c r="W360" s="229"/>
      <c r="X360" s="229"/>
      <c r="Y360" s="229"/>
      <c r="Z360" s="229"/>
      <c r="AA360" s="229"/>
      <c r="AB360" s="229"/>
    </row>
    <row r="361" spans="1:28">
      <c r="A361" s="229"/>
      <c r="B361" s="229"/>
      <c r="C361" s="229"/>
      <c r="D361" s="229"/>
      <c r="E361" s="229"/>
      <c r="F361" s="229"/>
      <c r="G361" s="229"/>
      <c r="H361" s="229"/>
      <c r="I361" s="229"/>
      <c r="J361" s="229"/>
      <c r="K361" s="229"/>
      <c r="L361" s="229"/>
      <c r="M361" s="229"/>
      <c r="N361" s="229"/>
      <c r="O361" s="229"/>
      <c r="P361" s="229"/>
      <c r="Q361" s="229"/>
      <c r="R361" s="229"/>
      <c r="S361" s="229"/>
      <c r="T361" s="229"/>
      <c r="U361" s="229"/>
      <c r="V361" s="229"/>
      <c r="W361" s="229"/>
      <c r="X361" s="229"/>
      <c r="Y361" s="229"/>
      <c r="Z361" s="229"/>
      <c r="AA361" s="229"/>
      <c r="AB361" s="229"/>
    </row>
    <row r="362" spans="1:28">
      <c r="A362" s="229"/>
      <c r="B362" s="229"/>
      <c r="C362" s="229"/>
      <c r="D362" s="229"/>
      <c r="E362" s="229"/>
      <c r="F362" s="229"/>
      <c r="G362" s="229"/>
      <c r="H362" s="229"/>
      <c r="I362" s="229"/>
      <c r="J362" s="229"/>
      <c r="K362" s="229"/>
      <c r="L362" s="229"/>
      <c r="M362" s="229"/>
      <c r="N362" s="229"/>
      <c r="O362" s="229"/>
      <c r="P362" s="229"/>
      <c r="Q362" s="229"/>
      <c r="R362" s="229"/>
      <c r="S362" s="229"/>
      <c r="T362" s="229"/>
      <c r="U362" s="229"/>
      <c r="V362" s="229"/>
      <c r="W362" s="229"/>
      <c r="X362" s="229"/>
      <c r="Y362" s="229"/>
      <c r="Z362" s="229"/>
      <c r="AA362" s="229"/>
      <c r="AB362" s="229"/>
    </row>
    <row r="363" spans="1:28">
      <c r="A363" s="229"/>
      <c r="B363" s="229"/>
      <c r="C363" s="229"/>
      <c r="D363" s="229"/>
      <c r="E363" s="229"/>
      <c r="F363" s="229"/>
      <c r="G363" s="229"/>
      <c r="H363" s="229"/>
      <c r="I363" s="229"/>
      <c r="J363" s="229"/>
      <c r="K363" s="229"/>
      <c r="L363" s="229"/>
      <c r="M363" s="229"/>
      <c r="N363" s="229"/>
      <c r="O363" s="229"/>
      <c r="P363" s="229"/>
      <c r="Q363" s="229"/>
      <c r="R363" s="229"/>
      <c r="S363" s="229"/>
      <c r="T363" s="229"/>
      <c r="U363" s="229"/>
      <c r="V363" s="229"/>
      <c r="W363" s="229"/>
      <c r="X363" s="229"/>
      <c r="Y363" s="229"/>
      <c r="Z363" s="229"/>
      <c r="AA363" s="229"/>
      <c r="AB363" s="229"/>
    </row>
    <row r="364" spans="1:28">
      <c r="A364" s="229"/>
      <c r="B364" s="229"/>
      <c r="C364" s="229"/>
      <c r="D364" s="229"/>
      <c r="E364" s="229"/>
      <c r="F364" s="229"/>
      <c r="G364" s="229"/>
      <c r="H364" s="229"/>
      <c r="I364" s="229"/>
      <c r="J364" s="229"/>
      <c r="K364" s="229"/>
      <c r="L364" s="229"/>
      <c r="M364" s="229"/>
      <c r="N364" s="229"/>
      <c r="O364" s="229"/>
      <c r="P364" s="229"/>
      <c r="Q364" s="229"/>
      <c r="R364" s="229"/>
      <c r="S364" s="229"/>
      <c r="T364" s="229"/>
      <c r="U364" s="229"/>
      <c r="V364" s="229"/>
      <c r="W364" s="229"/>
      <c r="X364" s="229"/>
      <c r="Y364" s="229"/>
      <c r="Z364" s="229"/>
      <c r="AA364" s="229"/>
      <c r="AB364" s="229"/>
    </row>
    <row r="365" spans="1:28">
      <c r="A365" s="229"/>
      <c r="B365" s="229"/>
      <c r="C365" s="229"/>
      <c r="D365" s="229"/>
      <c r="E365" s="229"/>
      <c r="F365" s="229"/>
      <c r="G365" s="229"/>
      <c r="H365" s="229"/>
      <c r="I365" s="229"/>
      <c r="J365" s="229"/>
      <c r="K365" s="229"/>
      <c r="L365" s="229"/>
      <c r="M365" s="229"/>
      <c r="N365" s="229"/>
      <c r="O365" s="229"/>
      <c r="P365" s="229"/>
      <c r="Q365" s="229"/>
      <c r="R365" s="229"/>
      <c r="S365" s="229"/>
      <c r="T365" s="229"/>
      <c r="U365" s="229"/>
      <c r="V365" s="229"/>
      <c r="W365" s="229"/>
      <c r="X365" s="229"/>
      <c r="Y365" s="229"/>
      <c r="Z365" s="229"/>
      <c r="AA365" s="229"/>
      <c r="AB365" s="229"/>
    </row>
    <row r="366" spans="1:28">
      <c r="A366" s="229"/>
      <c r="B366" s="229"/>
      <c r="C366" s="229"/>
      <c r="D366" s="229"/>
      <c r="E366" s="229"/>
      <c r="F366" s="229"/>
      <c r="G366" s="229"/>
      <c r="H366" s="229"/>
      <c r="I366" s="229"/>
      <c r="J366" s="229"/>
      <c r="K366" s="229"/>
      <c r="L366" s="229"/>
      <c r="M366" s="229"/>
      <c r="N366" s="229"/>
      <c r="O366" s="229"/>
      <c r="P366" s="229"/>
      <c r="Q366" s="229"/>
      <c r="R366" s="229"/>
      <c r="S366" s="229"/>
      <c r="T366" s="229"/>
      <c r="U366" s="229"/>
      <c r="V366" s="229"/>
      <c r="W366" s="229"/>
      <c r="X366" s="229"/>
      <c r="Y366" s="229"/>
      <c r="Z366" s="229"/>
      <c r="AA366" s="229"/>
      <c r="AB366" s="229"/>
    </row>
    <row r="367" spans="1:28">
      <c r="A367" s="229"/>
      <c r="B367" s="229"/>
      <c r="C367" s="229"/>
      <c r="D367" s="229"/>
      <c r="E367" s="229"/>
      <c r="F367" s="229"/>
      <c r="G367" s="229"/>
      <c r="H367" s="229"/>
      <c r="I367" s="229"/>
      <c r="J367" s="229"/>
      <c r="K367" s="229"/>
      <c r="L367" s="229"/>
      <c r="M367" s="229"/>
      <c r="N367" s="229"/>
      <c r="O367" s="229"/>
      <c r="P367" s="229"/>
      <c r="Q367" s="229"/>
      <c r="R367" s="229"/>
      <c r="S367" s="229"/>
      <c r="T367" s="229"/>
      <c r="U367" s="229"/>
      <c r="V367" s="229"/>
      <c r="W367" s="229"/>
      <c r="X367" s="229"/>
      <c r="Y367" s="229"/>
      <c r="Z367" s="229"/>
      <c r="AA367" s="229"/>
      <c r="AB367" s="229"/>
    </row>
    <row r="368" spans="1:28">
      <c r="A368" s="229"/>
      <c r="B368" s="229"/>
      <c r="C368" s="229"/>
      <c r="D368" s="229"/>
      <c r="E368" s="229"/>
      <c r="F368" s="229"/>
      <c r="G368" s="229"/>
      <c r="H368" s="229"/>
      <c r="I368" s="229"/>
      <c r="J368" s="229"/>
      <c r="K368" s="229"/>
      <c r="L368" s="229"/>
      <c r="M368" s="229"/>
      <c r="N368" s="229"/>
      <c r="O368" s="229"/>
      <c r="P368" s="229"/>
      <c r="Q368" s="229"/>
      <c r="R368" s="229"/>
      <c r="S368" s="229"/>
      <c r="T368" s="229"/>
      <c r="U368" s="229"/>
      <c r="V368" s="229"/>
      <c r="W368" s="229"/>
      <c r="X368" s="229"/>
      <c r="Y368" s="229"/>
      <c r="Z368" s="229"/>
      <c r="AA368" s="229"/>
      <c r="AB368" s="229"/>
    </row>
    <row r="369" spans="1:28">
      <c r="A369" s="229"/>
      <c r="B369" s="229"/>
      <c r="C369" s="229"/>
      <c r="D369" s="229"/>
      <c r="E369" s="229"/>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row>
    <row r="370" spans="1:28">
      <c r="A370" s="229"/>
      <c r="B370" s="229"/>
      <c r="C370" s="229"/>
      <c r="D370" s="229"/>
      <c r="E370" s="229"/>
      <c r="F370" s="229"/>
      <c r="G370" s="229"/>
      <c r="H370" s="229"/>
      <c r="I370" s="229"/>
      <c r="J370" s="229"/>
      <c r="K370" s="229"/>
      <c r="L370" s="229"/>
      <c r="M370" s="229"/>
      <c r="N370" s="229"/>
      <c r="O370" s="229"/>
      <c r="P370" s="229"/>
      <c r="Q370" s="229"/>
      <c r="R370" s="229"/>
      <c r="S370" s="229"/>
      <c r="T370" s="229"/>
      <c r="U370" s="229"/>
      <c r="V370" s="229"/>
      <c r="W370" s="229"/>
      <c r="X370" s="229"/>
      <c r="Y370" s="229"/>
      <c r="Z370" s="229"/>
      <c r="AA370" s="229"/>
      <c r="AB370" s="229"/>
    </row>
    <row r="371" spans="1:28">
      <c r="A371" s="229"/>
      <c r="B371" s="229"/>
      <c r="C371" s="229"/>
      <c r="D371" s="229"/>
      <c r="E371" s="229"/>
      <c r="F371" s="229"/>
      <c r="G371" s="229"/>
      <c r="H371" s="229"/>
      <c r="I371" s="229"/>
      <c r="J371" s="229"/>
      <c r="K371" s="229"/>
      <c r="L371" s="229"/>
      <c r="M371" s="229"/>
      <c r="N371" s="229"/>
      <c r="O371" s="229"/>
      <c r="P371" s="229"/>
      <c r="Q371" s="229"/>
      <c r="R371" s="229"/>
      <c r="S371" s="229"/>
      <c r="T371" s="229"/>
      <c r="U371" s="229"/>
      <c r="V371" s="229"/>
      <c r="W371" s="229"/>
      <c r="X371" s="229"/>
      <c r="Y371" s="229"/>
      <c r="Z371" s="229"/>
      <c r="AA371" s="229"/>
      <c r="AB371" s="229"/>
    </row>
    <row r="372" spans="1:28">
      <c r="A372" s="229"/>
      <c r="B372" s="229"/>
      <c r="C372" s="229"/>
      <c r="D372" s="229"/>
      <c r="E372" s="229"/>
      <c r="F372" s="229"/>
      <c r="G372" s="229"/>
      <c r="H372" s="229"/>
      <c r="I372" s="229"/>
      <c r="J372" s="229"/>
      <c r="K372" s="229"/>
      <c r="L372" s="229"/>
      <c r="M372" s="229"/>
      <c r="N372" s="229"/>
      <c r="O372" s="229"/>
      <c r="P372" s="229"/>
      <c r="Q372" s="229"/>
      <c r="R372" s="229"/>
      <c r="S372" s="229"/>
      <c r="T372" s="229"/>
      <c r="U372" s="229"/>
      <c r="V372" s="229"/>
      <c r="W372" s="229"/>
      <c r="X372" s="229"/>
      <c r="Y372" s="229"/>
      <c r="Z372" s="229"/>
      <c r="AA372" s="229"/>
      <c r="AB372" s="229"/>
    </row>
    <row r="373" spans="1:28">
      <c r="A373" s="229"/>
      <c r="B373" s="229"/>
      <c r="C373" s="229"/>
      <c r="D373" s="229"/>
      <c r="E373" s="229"/>
      <c r="F373" s="229"/>
      <c r="G373" s="229"/>
      <c r="H373" s="229"/>
      <c r="I373" s="229"/>
      <c r="J373" s="229"/>
      <c r="K373" s="229"/>
      <c r="L373" s="229"/>
      <c r="M373" s="229"/>
      <c r="N373" s="229"/>
      <c r="O373" s="229"/>
      <c r="P373" s="229"/>
      <c r="Q373" s="229"/>
      <c r="R373" s="229"/>
      <c r="S373" s="229"/>
      <c r="T373" s="229"/>
      <c r="U373" s="229"/>
      <c r="V373" s="229"/>
      <c r="W373" s="229"/>
      <c r="X373" s="229"/>
      <c r="Y373" s="229"/>
      <c r="Z373" s="229"/>
      <c r="AA373" s="229"/>
      <c r="AB373" s="229"/>
    </row>
    <row r="374" spans="1:28">
      <c r="A374" s="229"/>
      <c r="B374" s="229"/>
      <c r="C374" s="229"/>
      <c r="D374" s="229"/>
      <c r="E374" s="229"/>
      <c r="F374" s="229"/>
      <c r="G374" s="229"/>
      <c r="H374" s="229"/>
      <c r="I374" s="229"/>
      <c r="J374" s="229"/>
      <c r="K374" s="229"/>
      <c r="L374" s="229"/>
      <c r="M374" s="229"/>
      <c r="N374" s="229"/>
      <c r="O374" s="229"/>
      <c r="P374" s="229"/>
      <c r="Q374" s="229"/>
      <c r="R374" s="229"/>
      <c r="S374" s="229"/>
      <c r="T374" s="229"/>
      <c r="U374" s="229"/>
      <c r="V374" s="229"/>
      <c r="W374" s="229"/>
      <c r="X374" s="229"/>
      <c r="Y374" s="229"/>
      <c r="Z374" s="229"/>
      <c r="AA374" s="229"/>
      <c r="AB374" s="229"/>
    </row>
    <row r="375" spans="1:28">
      <c r="A375" s="229"/>
      <c r="B375" s="229"/>
      <c r="C375" s="229"/>
      <c r="D375" s="229"/>
      <c r="E375" s="229"/>
      <c r="F375" s="229"/>
      <c r="G375" s="229"/>
      <c r="H375" s="229"/>
      <c r="I375" s="229"/>
      <c r="J375" s="229"/>
      <c r="K375" s="229"/>
      <c r="L375" s="229"/>
      <c r="M375" s="229"/>
      <c r="N375" s="229"/>
      <c r="O375" s="229"/>
      <c r="P375" s="229"/>
      <c r="Q375" s="229"/>
      <c r="R375" s="229"/>
      <c r="S375" s="229"/>
      <c r="T375" s="229"/>
      <c r="U375" s="229"/>
      <c r="V375" s="229"/>
      <c r="W375" s="229"/>
      <c r="X375" s="229"/>
      <c r="Y375" s="229"/>
      <c r="Z375" s="229"/>
      <c r="AA375" s="229"/>
      <c r="AB375" s="229"/>
    </row>
    <row r="376" spans="1:28">
      <c r="A376" s="229"/>
      <c r="B376" s="229"/>
      <c r="C376" s="229"/>
      <c r="D376" s="229"/>
      <c r="E376" s="229"/>
      <c r="F376" s="229"/>
      <c r="G376" s="229"/>
      <c r="H376" s="229"/>
      <c r="I376" s="229"/>
      <c r="J376" s="229"/>
      <c r="K376" s="229"/>
      <c r="L376" s="229"/>
      <c r="M376" s="229"/>
      <c r="N376" s="229"/>
      <c r="O376" s="229"/>
      <c r="P376" s="229"/>
      <c r="Q376" s="229"/>
      <c r="R376" s="229"/>
      <c r="S376" s="229"/>
      <c r="T376" s="229"/>
      <c r="U376" s="229"/>
      <c r="V376" s="229"/>
      <c r="W376" s="229"/>
      <c r="X376" s="229"/>
      <c r="Y376" s="229"/>
      <c r="Z376" s="229"/>
      <c r="AA376" s="229"/>
      <c r="AB376" s="229"/>
    </row>
    <row r="377" spans="1:28">
      <c r="A377" s="229"/>
      <c r="B377" s="229"/>
      <c r="C377" s="229"/>
      <c r="D377" s="229"/>
      <c r="E377" s="229"/>
      <c r="F377" s="229"/>
      <c r="G377" s="229"/>
      <c r="H377" s="229"/>
      <c r="I377" s="229"/>
      <c r="J377" s="229"/>
      <c r="K377" s="229"/>
      <c r="L377" s="229"/>
      <c r="M377" s="229"/>
      <c r="N377" s="229"/>
      <c r="O377" s="229"/>
      <c r="P377" s="229"/>
      <c r="Q377" s="229"/>
      <c r="R377" s="229"/>
      <c r="S377" s="229"/>
      <c r="T377" s="229"/>
      <c r="U377" s="229"/>
      <c r="V377" s="229"/>
      <c r="W377" s="229"/>
      <c r="X377" s="229"/>
      <c r="Y377" s="229"/>
      <c r="Z377" s="229"/>
      <c r="AA377" s="229"/>
      <c r="AB377" s="229"/>
    </row>
    <row r="378" spans="1:28">
      <c r="A378" s="229"/>
      <c r="B378" s="229"/>
      <c r="C378" s="229"/>
      <c r="D378" s="229"/>
      <c r="E378" s="229"/>
      <c r="F378" s="229"/>
      <c r="G378" s="229"/>
      <c r="H378" s="229"/>
      <c r="I378" s="229"/>
      <c r="J378" s="229"/>
      <c r="K378" s="229"/>
      <c r="L378" s="229"/>
      <c r="M378" s="229"/>
      <c r="N378" s="229"/>
      <c r="O378" s="229"/>
      <c r="P378" s="229"/>
      <c r="Q378" s="229"/>
      <c r="R378" s="229"/>
      <c r="S378" s="229"/>
      <c r="T378" s="229"/>
      <c r="U378" s="229"/>
      <c r="V378" s="229"/>
      <c r="W378" s="229"/>
      <c r="X378" s="229"/>
      <c r="Y378" s="229"/>
      <c r="Z378" s="229"/>
      <c r="AA378" s="229"/>
      <c r="AB378" s="229"/>
    </row>
    <row r="379" spans="1:28">
      <c r="A379" s="229"/>
      <c r="B379" s="229"/>
      <c r="C379" s="229"/>
      <c r="D379" s="229"/>
      <c r="E379" s="229"/>
      <c r="F379" s="229"/>
      <c r="G379" s="229"/>
      <c r="H379" s="229"/>
      <c r="I379" s="229"/>
      <c r="J379" s="229"/>
      <c r="K379" s="229"/>
      <c r="L379" s="229"/>
      <c r="M379" s="229"/>
      <c r="N379" s="229"/>
      <c r="O379" s="229"/>
      <c r="P379" s="229"/>
      <c r="Q379" s="229"/>
      <c r="R379" s="229"/>
      <c r="S379" s="229"/>
      <c r="T379" s="229"/>
      <c r="U379" s="229"/>
      <c r="V379" s="229"/>
      <c r="W379" s="229"/>
      <c r="X379" s="229"/>
      <c r="Y379" s="229"/>
      <c r="Z379" s="229"/>
      <c r="AA379" s="229"/>
      <c r="AB379" s="229"/>
    </row>
    <row r="380" spans="1:28">
      <c r="A380" s="229"/>
      <c r="B380" s="229"/>
      <c r="C380" s="229"/>
      <c r="D380" s="229"/>
      <c r="E380" s="229"/>
      <c r="F380" s="229"/>
      <c r="G380" s="229"/>
      <c r="H380" s="229"/>
      <c r="I380" s="229"/>
      <c r="J380" s="229"/>
      <c r="K380" s="229"/>
      <c r="L380" s="229"/>
      <c r="M380" s="229"/>
      <c r="N380" s="229"/>
      <c r="O380" s="229"/>
      <c r="P380" s="229"/>
      <c r="Q380" s="229"/>
      <c r="R380" s="229"/>
      <c r="S380" s="229"/>
      <c r="T380" s="229"/>
      <c r="U380" s="229"/>
      <c r="V380" s="229"/>
      <c r="W380" s="229"/>
      <c r="X380" s="229"/>
      <c r="Y380" s="229"/>
      <c r="Z380" s="229"/>
      <c r="AA380" s="229"/>
      <c r="AB380" s="229"/>
    </row>
    <row r="381" spans="1:28">
      <c r="A381" s="229"/>
      <c r="B381" s="229"/>
      <c r="C381" s="229"/>
      <c r="D381" s="229"/>
      <c r="E381" s="229"/>
      <c r="F381" s="229"/>
      <c r="G381" s="229"/>
      <c r="H381" s="229"/>
      <c r="I381" s="229"/>
      <c r="J381" s="229"/>
      <c r="K381" s="229"/>
      <c r="L381" s="229"/>
      <c r="M381" s="229"/>
      <c r="N381" s="229"/>
      <c r="O381" s="229"/>
      <c r="P381" s="229"/>
      <c r="Q381" s="229"/>
      <c r="R381" s="229"/>
      <c r="S381" s="229"/>
      <c r="T381" s="229"/>
      <c r="U381" s="229"/>
      <c r="V381" s="229"/>
      <c r="W381" s="229"/>
      <c r="X381" s="229"/>
      <c r="Y381" s="229"/>
      <c r="Z381" s="229"/>
      <c r="AA381" s="229"/>
      <c r="AB381" s="229"/>
    </row>
    <row r="382" spans="1:28">
      <c r="A382" s="229"/>
      <c r="B382" s="229"/>
      <c r="C382" s="229"/>
      <c r="D382" s="229"/>
      <c r="E382" s="229"/>
      <c r="F382" s="229"/>
      <c r="G382" s="229"/>
      <c r="H382" s="229"/>
      <c r="I382" s="229"/>
      <c r="J382" s="229"/>
      <c r="K382" s="229"/>
      <c r="L382" s="229"/>
      <c r="M382" s="229"/>
      <c r="N382" s="229"/>
      <c r="O382" s="229"/>
      <c r="P382" s="229"/>
      <c r="Q382" s="229"/>
      <c r="R382" s="229"/>
      <c r="S382" s="229"/>
      <c r="T382" s="229"/>
      <c r="U382" s="229"/>
      <c r="V382" s="229"/>
      <c r="W382" s="229"/>
      <c r="X382" s="229"/>
      <c r="Y382" s="229"/>
      <c r="Z382" s="229"/>
      <c r="AA382" s="229"/>
      <c r="AB382" s="229"/>
    </row>
    <row r="383" spans="1:28">
      <c r="A383" s="229"/>
      <c r="B383" s="229"/>
      <c r="C383" s="229"/>
      <c r="D383" s="229"/>
      <c r="E383" s="229"/>
      <c r="F383" s="229"/>
      <c r="G383" s="229"/>
      <c r="H383" s="229"/>
      <c r="I383" s="229"/>
      <c r="J383" s="229"/>
      <c r="K383" s="229"/>
      <c r="L383" s="229"/>
      <c r="M383" s="229"/>
      <c r="N383" s="229"/>
      <c r="O383" s="229"/>
      <c r="P383" s="229"/>
      <c r="Q383" s="229"/>
      <c r="R383" s="229"/>
      <c r="S383" s="229"/>
      <c r="T383" s="229"/>
      <c r="U383" s="229"/>
      <c r="V383" s="229"/>
      <c r="W383" s="229"/>
      <c r="X383" s="229"/>
      <c r="Y383" s="229"/>
      <c r="Z383" s="229"/>
      <c r="AA383" s="229"/>
      <c r="AB383" s="229"/>
    </row>
    <row r="384" spans="1:28">
      <c r="A384" s="229"/>
      <c r="B384" s="229"/>
      <c r="C384" s="229"/>
      <c r="D384" s="229"/>
      <c r="E384" s="229"/>
      <c r="F384" s="229"/>
      <c r="G384" s="229"/>
      <c r="H384" s="229"/>
      <c r="I384" s="229"/>
      <c r="J384" s="229"/>
      <c r="K384" s="229"/>
      <c r="L384" s="229"/>
      <c r="M384" s="229"/>
      <c r="N384" s="229"/>
      <c r="O384" s="229"/>
      <c r="P384" s="229"/>
      <c r="Q384" s="229"/>
      <c r="R384" s="229"/>
      <c r="S384" s="229"/>
      <c r="T384" s="229"/>
      <c r="U384" s="229"/>
      <c r="V384" s="229"/>
      <c r="W384" s="229"/>
      <c r="X384" s="229"/>
      <c r="Y384" s="229"/>
      <c r="Z384" s="229"/>
      <c r="AA384" s="229"/>
      <c r="AB384" s="229"/>
    </row>
    <row r="385" spans="1:28">
      <c r="A385" s="229"/>
      <c r="B385" s="229"/>
      <c r="C385" s="229"/>
      <c r="D385" s="229"/>
      <c r="E385" s="229"/>
      <c r="F385" s="229"/>
      <c r="G385" s="229"/>
      <c r="H385" s="229"/>
      <c r="I385" s="229"/>
      <c r="J385" s="229"/>
      <c r="K385" s="229"/>
      <c r="L385" s="229"/>
      <c r="M385" s="229"/>
      <c r="N385" s="229"/>
      <c r="O385" s="229"/>
      <c r="P385" s="229"/>
      <c r="Q385" s="229"/>
      <c r="R385" s="229"/>
      <c r="S385" s="229"/>
      <c r="T385" s="229"/>
      <c r="U385" s="229"/>
      <c r="V385" s="229"/>
      <c r="W385" s="229"/>
      <c r="X385" s="229"/>
      <c r="Y385" s="229"/>
      <c r="Z385" s="229"/>
      <c r="AA385" s="229"/>
      <c r="AB385" s="229"/>
    </row>
    <row r="386" spans="1:28">
      <c r="A386" s="229"/>
      <c r="B386" s="229"/>
      <c r="C386" s="229"/>
      <c r="D386" s="229"/>
      <c r="E386" s="229"/>
      <c r="F386" s="229"/>
      <c r="G386" s="229"/>
      <c r="H386" s="229"/>
      <c r="I386" s="229"/>
      <c r="J386" s="229"/>
      <c r="K386" s="229"/>
      <c r="L386" s="229"/>
      <c r="M386" s="229"/>
      <c r="N386" s="229"/>
      <c r="O386" s="229"/>
      <c r="P386" s="229"/>
      <c r="Q386" s="229"/>
      <c r="R386" s="229"/>
      <c r="S386" s="229"/>
      <c r="T386" s="229"/>
      <c r="U386" s="229"/>
      <c r="V386" s="229"/>
      <c r="W386" s="229"/>
      <c r="X386" s="229"/>
      <c r="Y386" s="229"/>
      <c r="Z386" s="229"/>
      <c r="AA386" s="229"/>
      <c r="AB386" s="229"/>
    </row>
    <row r="387" spans="1:28">
      <c r="A387" s="229"/>
      <c r="B387" s="229"/>
      <c r="C387" s="229"/>
      <c r="D387" s="229"/>
      <c r="E387" s="229"/>
      <c r="F387" s="229"/>
      <c r="G387" s="229"/>
      <c r="H387" s="229"/>
      <c r="I387" s="229"/>
      <c r="J387" s="229"/>
      <c r="K387" s="229"/>
      <c r="L387" s="229"/>
      <c r="M387" s="229"/>
      <c r="N387" s="229"/>
      <c r="O387" s="229"/>
      <c r="P387" s="229"/>
      <c r="Q387" s="229"/>
      <c r="R387" s="229"/>
      <c r="S387" s="229"/>
      <c r="T387" s="229"/>
      <c r="U387" s="229"/>
      <c r="V387" s="229"/>
      <c r="W387" s="229"/>
      <c r="X387" s="229"/>
      <c r="Y387" s="229"/>
      <c r="Z387" s="229"/>
      <c r="AA387" s="229"/>
      <c r="AB387" s="229"/>
    </row>
    <row r="388" spans="1:28">
      <c r="A388" s="229"/>
      <c r="B388" s="229"/>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c r="AA388" s="229"/>
      <c r="AB388" s="229"/>
    </row>
    <row r="389" spans="1:28">
      <c r="A389" s="229"/>
      <c r="B389" s="229"/>
      <c r="C389" s="229"/>
      <c r="D389" s="229"/>
      <c r="E389" s="229"/>
      <c r="F389" s="229"/>
      <c r="G389" s="229"/>
      <c r="H389" s="229"/>
      <c r="I389" s="229"/>
      <c r="J389" s="229"/>
      <c r="K389" s="229"/>
      <c r="L389" s="229"/>
      <c r="M389" s="229"/>
      <c r="N389" s="229"/>
      <c r="O389" s="229"/>
      <c r="P389" s="229"/>
      <c r="Q389" s="229"/>
      <c r="R389" s="229"/>
      <c r="S389" s="229"/>
      <c r="T389" s="229"/>
      <c r="U389" s="229"/>
      <c r="V389" s="229"/>
      <c r="W389" s="229"/>
      <c r="X389" s="229"/>
      <c r="Y389" s="229"/>
      <c r="Z389" s="229"/>
      <c r="AA389" s="229"/>
      <c r="AB389" s="229"/>
    </row>
    <row r="390" spans="1:28">
      <c r="A390" s="229"/>
      <c r="B390" s="229"/>
      <c r="C390" s="229"/>
      <c r="D390" s="229"/>
      <c r="E390" s="229"/>
      <c r="F390" s="229"/>
      <c r="G390" s="229"/>
      <c r="H390" s="229"/>
      <c r="I390" s="229"/>
      <c r="J390" s="229"/>
      <c r="K390" s="229"/>
      <c r="L390" s="229"/>
      <c r="M390" s="229"/>
      <c r="N390" s="229"/>
      <c r="O390" s="229"/>
      <c r="P390" s="229"/>
      <c r="Q390" s="229"/>
      <c r="R390" s="229"/>
      <c r="S390" s="229"/>
      <c r="T390" s="229"/>
      <c r="U390" s="229"/>
      <c r="V390" s="229"/>
      <c r="W390" s="229"/>
      <c r="X390" s="229"/>
      <c r="Y390" s="229"/>
      <c r="Z390" s="229"/>
      <c r="AA390" s="229"/>
      <c r="AB390" s="229"/>
    </row>
    <row r="391" spans="1:28">
      <c r="A391" s="229"/>
      <c r="B391" s="229"/>
      <c r="C391" s="229"/>
      <c r="D391" s="229"/>
      <c r="E391" s="229"/>
      <c r="F391" s="229"/>
      <c r="G391" s="229"/>
      <c r="H391" s="229"/>
      <c r="I391" s="229"/>
      <c r="J391" s="229"/>
      <c r="K391" s="229"/>
      <c r="L391" s="229"/>
      <c r="M391" s="229"/>
      <c r="N391" s="229"/>
      <c r="O391" s="229"/>
      <c r="P391" s="229"/>
      <c r="Q391" s="229"/>
      <c r="R391" s="229"/>
      <c r="S391" s="229"/>
      <c r="T391" s="229"/>
      <c r="U391" s="229"/>
      <c r="V391" s="229"/>
      <c r="W391" s="229"/>
      <c r="X391" s="229"/>
      <c r="Y391" s="229"/>
      <c r="Z391" s="229"/>
      <c r="AA391" s="229"/>
      <c r="AB391" s="229"/>
    </row>
    <row r="392" spans="1:28">
      <c r="A392" s="229"/>
      <c r="B392" s="229"/>
      <c r="C392" s="229"/>
      <c r="D392" s="229"/>
      <c r="E392" s="229"/>
      <c r="F392" s="229"/>
      <c r="G392" s="229"/>
      <c r="H392" s="229"/>
      <c r="I392" s="229"/>
      <c r="J392" s="229"/>
      <c r="K392" s="229"/>
      <c r="L392" s="229"/>
      <c r="M392" s="229"/>
      <c r="N392" s="229"/>
      <c r="O392" s="229"/>
      <c r="P392" s="229"/>
      <c r="Q392" s="229"/>
      <c r="R392" s="229"/>
      <c r="S392" s="229"/>
      <c r="T392" s="229"/>
      <c r="U392" s="229"/>
      <c r="V392" s="229"/>
      <c r="W392" s="229"/>
      <c r="X392" s="229"/>
      <c r="Y392" s="229"/>
      <c r="Z392" s="229"/>
      <c r="AA392" s="229"/>
      <c r="AB392" s="229"/>
    </row>
    <row r="393" spans="1:28">
      <c r="A393" s="229"/>
      <c r="B393" s="229"/>
      <c r="C393" s="229"/>
      <c r="D393" s="229"/>
      <c r="E393" s="229"/>
      <c r="F393" s="229"/>
      <c r="G393" s="229"/>
      <c r="H393" s="229"/>
      <c r="I393" s="229"/>
      <c r="J393" s="229"/>
      <c r="K393" s="229"/>
      <c r="L393" s="229"/>
      <c r="M393" s="229"/>
      <c r="N393" s="229"/>
      <c r="O393" s="229"/>
      <c r="P393" s="229"/>
      <c r="Q393" s="229"/>
      <c r="R393" s="229"/>
      <c r="S393" s="229"/>
      <c r="T393" s="229"/>
      <c r="U393" s="229"/>
      <c r="V393" s="229"/>
      <c r="W393" s="229"/>
      <c r="X393" s="229"/>
      <c r="Y393" s="229"/>
      <c r="Z393" s="229"/>
      <c r="AA393" s="229"/>
      <c r="AB393" s="229"/>
    </row>
    <row r="394" spans="1:28">
      <c r="A394" s="229"/>
      <c r="B394" s="229"/>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c r="Y394" s="229"/>
      <c r="Z394" s="229"/>
      <c r="AA394" s="229"/>
      <c r="AB394" s="229"/>
    </row>
    <row r="395" spans="1:28">
      <c r="A395" s="229"/>
      <c r="B395" s="229"/>
      <c r="C395" s="229"/>
      <c r="D395" s="229"/>
      <c r="E395" s="229"/>
      <c r="F395" s="229"/>
      <c r="G395" s="229"/>
      <c r="H395" s="229"/>
      <c r="I395" s="229"/>
      <c r="J395" s="229"/>
      <c r="K395" s="229"/>
      <c r="L395" s="229"/>
      <c r="M395" s="229"/>
      <c r="N395" s="229"/>
      <c r="O395" s="229"/>
      <c r="P395" s="229"/>
      <c r="Q395" s="229"/>
      <c r="R395" s="229"/>
      <c r="S395" s="229"/>
      <c r="T395" s="229"/>
      <c r="U395" s="229"/>
      <c r="V395" s="229"/>
      <c r="W395" s="229"/>
      <c r="X395" s="229"/>
      <c r="Y395" s="229"/>
      <c r="Z395" s="229"/>
      <c r="AA395" s="229"/>
      <c r="AB395" s="229"/>
    </row>
    <row r="396" spans="1:28">
      <c r="A396" s="229"/>
      <c r="B396" s="229"/>
      <c r="C396" s="229"/>
      <c r="D396" s="229"/>
      <c r="E396" s="229"/>
      <c r="F396" s="229"/>
      <c r="G396" s="229"/>
      <c r="H396" s="229"/>
      <c r="I396" s="229"/>
      <c r="J396" s="229"/>
      <c r="K396" s="229"/>
      <c r="L396" s="229"/>
      <c r="M396" s="229"/>
      <c r="N396" s="229"/>
      <c r="O396" s="229"/>
      <c r="P396" s="229"/>
      <c r="Q396" s="229"/>
      <c r="R396" s="229"/>
      <c r="S396" s="229"/>
      <c r="T396" s="229"/>
      <c r="U396" s="229"/>
      <c r="V396" s="229"/>
      <c r="W396" s="229"/>
      <c r="X396" s="229"/>
      <c r="Y396" s="229"/>
      <c r="Z396" s="229"/>
      <c r="AA396" s="229"/>
      <c r="AB396" s="229"/>
    </row>
    <row r="397" spans="1:28">
      <c r="A397" s="229"/>
      <c r="B397" s="229"/>
      <c r="C397" s="229"/>
      <c r="D397" s="229"/>
      <c r="E397" s="229"/>
      <c r="F397" s="229"/>
      <c r="G397" s="229"/>
      <c r="H397" s="229"/>
      <c r="I397" s="229"/>
      <c r="J397" s="229"/>
      <c r="K397" s="229"/>
      <c r="L397" s="229"/>
      <c r="M397" s="229"/>
      <c r="N397" s="229"/>
      <c r="O397" s="229"/>
      <c r="P397" s="229"/>
      <c r="Q397" s="229"/>
      <c r="R397" s="229"/>
      <c r="S397" s="229"/>
      <c r="T397" s="229"/>
      <c r="U397" s="229"/>
      <c r="V397" s="229"/>
      <c r="W397" s="229"/>
      <c r="X397" s="229"/>
      <c r="Y397" s="229"/>
      <c r="Z397" s="229"/>
      <c r="AA397" s="229"/>
      <c r="AB397" s="229"/>
    </row>
    <row r="398" spans="1:28">
      <c r="A398" s="229"/>
      <c r="B398" s="229"/>
      <c r="C398" s="229"/>
      <c r="D398" s="229"/>
      <c r="E398" s="229"/>
      <c r="F398" s="229"/>
      <c r="G398" s="229"/>
      <c r="H398" s="229"/>
      <c r="I398" s="229"/>
      <c r="J398" s="229"/>
      <c r="K398" s="229"/>
      <c r="L398" s="229"/>
      <c r="M398" s="229"/>
      <c r="N398" s="229"/>
      <c r="O398" s="229"/>
      <c r="P398" s="229"/>
      <c r="Q398" s="229"/>
      <c r="R398" s="229"/>
      <c r="S398" s="229"/>
      <c r="T398" s="229"/>
      <c r="U398" s="229"/>
      <c r="V398" s="229"/>
      <c r="W398" s="229"/>
      <c r="X398" s="229"/>
      <c r="Y398" s="229"/>
      <c r="Z398" s="229"/>
      <c r="AA398" s="229"/>
      <c r="AB398" s="229"/>
    </row>
    <row r="399" spans="1:28">
      <c r="A399" s="229"/>
      <c r="B399" s="229"/>
      <c r="C399" s="229"/>
      <c r="D399" s="229"/>
      <c r="E399" s="229"/>
      <c r="F399" s="229"/>
      <c r="G399" s="229"/>
      <c r="H399" s="229"/>
      <c r="I399" s="229"/>
      <c r="J399" s="229"/>
      <c r="K399" s="229"/>
      <c r="L399" s="229"/>
      <c r="M399" s="229"/>
      <c r="N399" s="229"/>
      <c r="O399" s="229"/>
      <c r="P399" s="229"/>
      <c r="Q399" s="229"/>
      <c r="R399" s="229"/>
      <c r="S399" s="229"/>
      <c r="T399" s="229"/>
      <c r="U399" s="229"/>
      <c r="V399" s="229"/>
      <c r="W399" s="229"/>
      <c r="X399" s="229"/>
      <c r="Y399" s="229"/>
      <c r="Z399" s="229"/>
      <c r="AA399" s="229"/>
      <c r="AB399" s="229"/>
    </row>
    <row r="400" spans="1:28">
      <c r="A400" s="229"/>
      <c r="B400" s="229"/>
      <c r="C400" s="229"/>
      <c r="D400" s="229"/>
      <c r="E400" s="229"/>
      <c r="F400" s="229"/>
      <c r="G400" s="229"/>
      <c r="H400" s="229"/>
      <c r="I400" s="229"/>
      <c r="J400" s="229"/>
      <c r="K400" s="229"/>
      <c r="L400" s="229"/>
      <c r="M400" s="229"/>
      <c r="N400" s="229"/>
      <c r="O400" s="229"/>
      <c r="P400" s="229"/>
      <c r="Q400" s="229"/>
      <c r="R400" s="229"/>
      <c r="S400" s="229"/>
      <c r="T400" s="229"/>
      <c r="U400" s="229"/>
      <c r="V400" s="229"/>
      <c r="W400" s="229"/>
      <c r="X400" s="229"/>
      <c r="Y400" s="229"/>
      <c r="Z400" s="229"/>
      <c r="AA400" s="229"/>
      <c r="AB400" s="229"/>
    </row>
    <row r="401" spans="1:28">
      <c r="A401" s="229"/>
      <c r="B401" s="229"/>
      <c r="C401" s="229"/>
      <c r="D401" s="229"/>
      <c r="E401" s="229"/>
      <c r="F401" s="229"/>
      <c r="G401" s="229"/>
      <c r="H401" s="229"/>
      <c r="I401" s="229"/>
      <c r="J401" s="229"/>
      <c r="K401" s="229"/>
      <c r="L401" s="229"/>
      <c r="M401" s="229"/>
      <c r="N401" s="229"/>
      <c r="O401" s="229"/>
      <c r="P401" s="229"/>
      <c r="Q401" s="229"/>
      <c r="R401" s="229"/>
      <c r="S401" s="229"/>
      <c r="T401" s="229"/>
      <c r="U401" s="229"/>
      <c r="V401" s="229"/>
      <c r="W401" s="229"/>
      <c r="X401" s="229"/>
      <c r="Y401" s="229"/>
      <c r="Z401" s="229"/>
      <c r="AA401" s="229"/>
      <c r="AB401" s="229"/>
    </row>
    <row r="402" spans="1:28">
      <c r="A402" s="229"/>
      <c r="B402" s="229"/>
      <c r="C402" s="229"/>
      <c r="D402" s="229"/>
      <c r="E402" s="229"/>
      <c r="F402" s="229"/>
      <c r="G402" s="229"/>
      <c r="H402" s="229"/>
      <c r="I402" s="229"/>
      <c r="J402" s="229"/>
      <c r="K402" s="229"/>
      <c r="L402" s="229"/>
      <c r="M402" s="229"/>
      <c r="N402" s="229"/>
      <c r="O402" s="229"/>
      <c r="P402" s="229"/>
      <c r="Q402" s="229"/>
      <c r="R402" s="229"/>
      <c r="S402" s="229"/>
      <c r="T402" s="229"/>
      <c r="U402" s="229"/>
      <c r="V402" s="229"/>
      <c r="W402" s="229"/>
      <c r="X402" s="229"/>
      <c r="Y402" s="229"/>
      <c r="Z402" s="229"/>
      <c r="AA402" s="229"/>
      <c r="AB402" s="229"/>
    </row>
  </sheetData>
  <sheetProtection password="97E3" sheet="1" objects="1" scenarios="1" formatRows="0" insertHyperlinks="0"/>
  <mergeCells count="17">
    <mergeCell ref="A19:J19"/>
    <mergeCell ref="A20:J20"/>
    <mergeCell ref="A24:J24"/>
    <mergeCell ref="A25:J25"/>
    <mergeCell ref="A23:J23"/>
    <mergeCell ref="A18:J18"/>
    <mergeCell ref="A1:J1"/>
    <mergeCell ref="A2:J2"/>
    <mergeCell ref="A3:J3"/>
    <mergeCell ref="A4:J4"/>
    <mergeCell ref="A5:J5"/>
    <mergeCell ref="A6:J6"/>
    <mergeCell ref="A9:J9"/>
    <mergeCell ref="A10:J10"/>
    <mergeCell ref="A13:J13"/>
    <mergeCell ref="A14:J14"/>
    <mergeCell ref="A17:J1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J308"/>
  <sheetViews>
    <sheetView zoomScale="90" zoomScaleNormal="90" zoomScalePageLayoutView="90" workbookViewId="0">
      <selection activeCell="A33" sqref="A33:J67"/>
    </sheetView>
  </sheetViews>
  <sheetFormatPr baseColWidth="10" defaultColWidth="9.1640625" defaultRowHeight="12.75" customHeight="1" x14ac:dyDescent="0"/>
  <cols>
    <col min="1" max="10" width="15.6640625" style="91" customWidth="1"/>
    <col min="11" max="12" width="0" style="91" hidden="1" customWidth="1"/>
    <col min="13" max="16384" width="9.1640625" style="91"/>
  </cols>
  <sheetData>
    <row r="1" spans="1:10" ht="12.75" customHeight="1" thickTop="1">
      <c r="A1" s="715" t="s">
        <v>376</v>
      </c>
      <c r="B1" s="716"/>
      <c r="C1" s="716"/>
      <c r="D1" s="716"/>
      <c r="E1" s="716"/>
      <c r="F1" s="716"/>
      <c r="G1" s="716"/>
      <c r="H1" s="716"/>
      <c r="I1" s="716"/>
      <c r="J1" s="717"/>
    </row>
    <row r="2" spans="1:10" ht="12.75" customHeight="1">
      <c r="A2" s="718"/>
      <c r="B2" s="719"/>
      <c r="C2" s="719"/>
      <c r="D2" s="719"/>
      <c r="E2" s="719"/>
      <c r="F2" s="719"/>
      <c r="G2" s="719"/>
      <c r="H2" s="719"/>
      <c r="I2" s="719"/>
      <c r="J2" s="720"/>
    </row>
    <row r="3" spans="1:10" ht="28.25" customHeight="1">
      <c r="A3" s="721" t="s">
        <v>419</v>
      </c>
      <c r="B3" s="722"/>
      <c r="C3" s="722"/>
      <c r="D3" s="722"/>
      <c r="E3" s="722"/>
      <c r="F3" s="722"/>
      <c r="G3" s="722"/>
      <c r="H3" s="722"/>
      <c r="I3" s="722"/>
      <c r="J3" s="723"/>
    </row>
    <row r="4" spans="1:10" ht="49.25" customHeight="1">
      <c r="A4" s="724" t="s">
        <v>420</v>
      </c>
      <c r="B4" s="725"/>
      <c r="C4" s="725"/>
      <c r="D4" s="725"/>
      <c r="E4" s="725"/>
      <c r="F4" s="725"/>
      <c r="G4" s="725"/>
      <c r="H4" s="725"/>
      <c r="I4" s="725"/>
      <c r="J4" s="726"/>
    </row>
    <row r="5" spans="1:10" ht="67.75" customHeight="1" thickBot="1">
      <c r="A5" s="727" t="s">
        <v>447</v>
      </c>
      <c r="B5" s="728"/>
      <c r="C5" s="728"/>
      <c r="D5" s="728"/>
      <c r="E5" s="728"/>
      <c r="F5" s="728"/>
      <c r="G5" s="728"/>
      <c r="H5" s="728"/>
      <c r="I5" s="728"/>
      <c r="J5" s="729"/>
    </row>
    <row r="6" spans="1:10" s="228" customFormat="1" ht="13" thickTop="1">
      <c r="A6" s="234"/>
      <c r="B6" s="235"/>
      <c r="C6" s="236"/>
      <c r="D6" s="237"/>
      <c r="E6" s="237"/>
      <c r="F6" s="237"/>
      <c r="G6" s="237"/>
      <c r="H6" s="238"/>
      <c r="I6" s="236"/>
      <c r="J6" s="239"/>
    </row>
    <row r="7" spans="1:10" s="228" customFormat="1" ht="25.5" customHeight="1">
      <c r="A7" s="707" t="s">
        <v>378</v>
      </c>
      <c r="B7" s="708"/>
      <c r="C7" s="708"/>
      <c r="D7" s="708"/>
      <c r="E7" s="708"/>
      <c r="F7" s="708"/>
      <c r="G7" s="708"/>
      <c r="H7" s="708"/>
      <c r="I7" s="708"/>
      <c r="J7" s="709"/>
    </row>
    <row r="8" spans="1:10" s="228" customFormat="1" ht="16.25" customHeight="1">
      <c r="A8" s="710" t="s">
        <v>377</v>
      </c>
      <c r="B8" s="711"/>
      <c r="C8" s="711"/>
      <c r="D8" s="711"/>
      <c r="E8" s="712"/>
      <c r="F8" s="713"/>
      <c r="G8" s="713"/>
      <c r="H8" s="713"/>
      <c r="I8" s="713"/>
      <c r="J8" s="714"/>
    </row>
    <row r="9" spans="1:10" ht="39.5" customHeight="1">
      <c r="A9" s="695" t="s">
        <v>379</v>
      </c>
      <c r="B9" s="696"/>
      <c r="C9" s="696"/>
      <c r="D9" s="696"/>
      <c r="E9" s="696"/>
      <c r="F9" s="696"/>
      <c r="G9" s="696"/>
      <c r="H9" s="696"/>
      <c r="I9" s="696"/>
      <c r="J9" s="697"/>
    </row>
    <row r="10" spans="1:10" ht="30" customHeight="1">
      <c r="A10" s="698" t="s">
        <v>380</v>
      </c>
      <c r="B10" s="699"/>
      <c r="C10" s="699"/>
      <c r="D10" s="699"/>
      <c r="E10" s="699"/>
      <c r="F10" s="699"/>
      <c r="G10" s="699"/>
      <c r="H10" s="699"/>
      <c r="I10" s="699"/>
      <c r="J10" s="700"/>
    </row>
    <row r="11" spans="1:10" ht="12.75" customHeight="1">
      <c r="A11" s="701"/>
      <c r="B11" s="702"/>
      <c r="C11" s="702"/>
      <c r="D11" s="702"/>
      <c r="E11" s="702"/>
      <c r="F11" s="702"/>
      <c r="G11" s="702"/>
      <c r="H11" s="702"/>
      <c r="I11" s="702"/>
      <c r="J11" s="703"/>
    </row>
    <row r="12" spans="1:10" ht="12.75" customHeight="1">
      <c r="A12" s="701"/>
      <c r="B12" s="702"/>
      <c r="C12" s="702"/>
      <c r="D12" s="702"/>
      <c r="E12" s="702"/>
      <c r="F12" s="702"/>
      <c r="G12" s="702"/>
      <c r="H12" s="702"/>
      <c r="I12" s="702"/>
      <c r="J12" s="703"/>
    </row>
    <row r="13" spans="1:10" ht="12.75" customHeight="1">
      <c r="A13" s="701"/>
      <c r="B13" s="702"/>
      <c r="C13" s="702"/>
      <c r="D13" s="702"/>
      <c r="E13" s="702"/>
      <c r="F13" s="702"/>
      <c r="G13" s="702"/>
      <c r="H13" s="702"/>
      <c r="I13" s="702"/>
      <c r="J13" s="703"/>
    </row>
    <row r="14" spans="1:10" ht="12.75" customHeight="1">
      <c r="A14" s="701"/>
      <c r="B14" s="702"/>
      <c r="C14" s="702"/>
      <c r="D14" s="702"/>
      <c r="E14" s="702"/>
      <c r="F14" s="702"/>
      <c r="G14" s="702"/>
      <c r="H14" s="702"/>
      <c r="I14" s="702"/>
      <c r="J14" s="703"/>
    </row>
    <row r="15" spans="1:10" ht="12.75" customHeight="1">
      <c r="A15" s="701"/>
      <c r="B15" s="702"/>
      <c r="C15" s="702"/>
      <c r="D15" s="702"/>
      <c r="E15" s="702"/>
      <c r="F15" s="702"/>
      <c r="G15" s="702"/>
      <c r="H15" s="702"/>
      <c r="I15" s="702"/>
      <c r="J15" s="703"/>
    </row>
    <row r="16" spans="1:10" ht="12.75" customHeight="1">
      <c r="A16" s="701"/>
      <c r="B16" s="702"/>
      <c r="C16" s="702"/>
      <c r="D16" s="702"/>
      <c r="E16" s="702"/>
      <c r="F16" s="702"/>
      <c r="G16" s="702"/>
      <c r="H16" s="702"/>
      <c r="I16" s="702"/>
      <c r="J16" s="703"/>
    </row>
    <row r="17" spans="1:10" ht="12.75" customHeight="1">
      <c r="A17" s="701"/>
      <c r="B17" s="702"/>
      <c r="C17" s="702"/>
      <c r="D17" s="702"/>
      <c r="E17" s="702"/>
      <c r="F17" s="702"/>
      <c r="G17" s="702"/>
      <c r="H17" s="702"/>
      <c r="I17" s="702"/>
      <c r="J17" s="703"/>
    </row>
    <row r="18" spans="1:10" ht="12.75" customHeight="1">
      <c r="A18" s="701"/>
      <c r="B18" s="702"/>
      <c r="C18" s="702"/>
      <c r="D18" s="702"/>
      <c r="E18" s="702"/>
      <c r="F18" s="702"/>
      <c r="G18" s="702"/>
      <c r="H18" s="702"/>
      <c r="I18" s="702"/>
      <c r="J18" s="703"/>
    </row>
    <row r="19" spans="1:10" ht="12.75" customHeight="1">
      <c r="A19" s="701"/>
      <c r="B19" s="702"/>
      <c r="C19" s="702"/>
      <c r="D19" s="702"/>
      <c r="E19" s="702"/>
      <c r="F19" s="702"/>
      <c r="G19" s="702"/>
      <c r="H19" s="702"/>
      <c r="I19" s="702"/>
      <c r="J19" s="703"/>
    </row>
    <row r="20" spans="1:10" ht="12.75" customHeight="1">
      <c r="A20" s="701"/>
      <c r="B20" s="702"/>
      <c r="C20" s="702"/>
      <c r="D20" s="702"/>
      <c r="E20" s="702"/>
      <c r="F20" s="702"/>
      <c r="G20" s="702"/>
      <c r="H20" s="702"/>
      <c r="I20" s="702"/>
      <c r="J20" s="703"/>
    </row>
    <row r="21" spans="1:10" ht="12.75" customHeight="1">
      <c r="A21" s="701"/>
      <c r="B21" s="702"/>
      <c r="C21" s="702"/>
      <c r="D21" s="702"/>
      <c r="E21" s="702"/>
      <c r="F21" s="702"/>
      <c r="G21" s="702"/>
      <c r="H21" s="702"/>
      <c r="I21" s="702"/>
      <c r="J21" s="703"/>
    </row>
    <row r="22" spans="1:10" ht="12.75" customHeight="1">
      <c r="A22" s="701"/>
      <c r="B22" s="702"/>
      <c r="C22" s="702"/>
      <c r="D22" s="702"/>
      <c r="E22" s="702"/>
      <c r="F22" s="702"/>
      <c r="G22" s="702"/>
      <c r="H22" s="702"/>
      <c r="I22" s="702"/>
      <c r="J22" s="703"/>
    </row>
    <row r="23" spans="1:10" ht="12.75" customHeight="1">
      <c r="A23" s="701"/>
      <c r="B23" s="702"/>
      <c r="C23" s="702"/>
      <c r="D23" s="702"/>
      <c r="E23" s="702"/>
      <c r="F23" s="702"/>
      <c r="G23" s="702"/>
      <c r="H23" s="702"/>
      <c r="I23" s="702"/>
      <c r="J23" s="703"/>
    </row>
    <row r="24" spans="1:10" ht="12.75" customHeight="1">
      <c r="A24" s="701"/>
      <c r="B24" s="702"/>
      <c r="C24" s="702"/>
      <c r="D24" s="702"/>
      <c r="E24" s="702"/>
      <c r="F24" s="702"/>
      <c r="G24" s="702"/>
      <c r="H24" s="702"/>
      <c r="I24" s="702"/>
      <c r="J24" s="703"/>
    </row>
    <row r="25" spans="1:10" ht="12.75" customHeight="1">
      <c r="A25" s="701"/>
      <c r="B25" s="702"/>
      <c r="C25" s="702"/>
      <c r="D25" s="702"/>
      <c r="E25" s="702"/>
      <c r="F25" s="702"/>
      <c r="G25" s="702"/>
      <c r="H25" s="702"/>
      <c r="I25" s="702"/>
      <c r="J25" s="703"/>
    </row>
    <row r="26" spans="1:10" ht="12.75" customHeight="1">
      <c r="A26" s="701"/>
      <c r="B26" s="702"/>
      <c r="C26" s="702"/>
      <c r="D26" s="702"/>
      <c r="E26" s="702"/>
      <c r="F26" s="702"/>
      <c r="G26" s="702"/>
      <c r="H26" s="702"/>
      <c r="I26" s="702"/>
      <c r="J26" s="703"/>
    </row>
    <row r="27" spans="1:10" ht="12.75" customHeight="1">
      <c r="A27" s="701"/>
      <c r="B27" s="702"/>
      <c r="C27" s="702"/>
      <c r="D27" s="702"/>
      <c r="E27" s="702"/>
      <c r="F27" s="702"/>
      <c r="G27" s="702"/>
      <c r="H27" s="702"/>
      <c r="I27" s="702"/>
      <c r="J27" s="703"/>
    </row>
    <row r="28" spans="1:10" s="228" customFormat="1" ht="12">
      <c r="A28" s="222"/>
      <c r="B28" s="223"/>
      <c r="C28" s="224"/>
      <c r="D28" s="225"/>
      <c r="E28" s="225"/>
      <c r="F28" s="225"/>
      <c r="G28" s="225"/>
      <c r="H28" s="226"/>
      <c r="I28" s="224"/>
      <c r="J28" s="227"/>
    </row>
    <row r="29" spans="1:10" s="228" customFormat="1" ht="25.5" customHeight="1">
      <c r="A29" s="707" t="s">
        <v>381</v>
      </c>
      <c r="B29" s="708"/>
      <c r="C29" s="708"/>
      <c r="D29" s="708"/>
      <c r="E29" s="708"/>
      <c r="F29" s="708"/>
      <c r="G29" s="708"/>
      <c r="H29" s="708"/>
      <c r="I29" s="708"/>
      <c r="J29" s="709"/>
    </row>
    <row r="30" spans="1:10" s="228" customFormat="1" ht="16.25" customHeight="1">
      <c r="A30" s="710" t="s">
        <v>377</v>
      </c>
      <c r="B30" s="711"/>
      <c r="C30" s="711"/>
      <c r="D30" s="711"/>
      <c r="E30" s="712"/>
      <c r="F30" s="713"/>
      <c r="G30" s="713"/>
      <c r="H30" s="713"/>
      <c r="I30" s="713"/>
      <c r="J30" s="714"/>
    </row>
    <row r="31" spans="1:10" ht="29.5" customHeight="1">
      <c r="A31" s="695" t="s">
        <v>383</v>
      </c>
      <c r="B31" s="696"/>
      <c r="C31" s="696"/>
      <c r="D31" s="696"/>
      <c r="E31" s="696"/>
      <c r="F31" s="696"/>
      <c r="G31" s="696"/>
      <c r="H31" s="696"/>
      <c r="I31" s="696"/>
      <c r="J31" s="697"/>
    </row>
    <row r="32" spans="1:10" ht="30" customHeight="1">
      <c r="A32" s="698" t="s">
        <v>380</v>
      </c>
      <c r="B32" s="699"/>
      <c r="C32" s="699"/>
      <c r="D32" s="699"/>
      <c r="E32" s="699"/>
      <c r="F32" s="699"/>
      <c r="G32" s="699"/>
      <c r="H32" s="699"/>
      <c r="I32" s="699"/>
      <c r="J32" s="700"/>
    </row>
    <row r="33" spans="1:10" ht="12.75" customHeight="1">
      <c r="A33" s="701"/>
      <c r="B33" s="702"/>
      <c r="C33" s="702"/>
      <c r="D33" s="702"/>
      <c r="E33" s="702"/>
      <c r="F33" s="702"/>
      <c r="G33" s="702"/>
      <c r="H33" s="702"/>
      <c r="I33" s="702"/>
      <c r="J33" s="703"/>
    </row>
    <row r="34" spans="1:10" ht="12.75" customHeight="1">
      <c r="A34" s="701"/>
      <c r="B34" s="702"/>
      <c r="C34" s="702"/>
      <c r="D34" s="702"/>
      <c r="E34" s="702"/>
      <c r="F34" s="702"/>
      <c r="G34" s="702"/>
      <c r="H34" s="702"/>
      <c r="I34" s="702"/>
      <c r="J34" s="703"/>
    </row>
    <row r="35" spans="1:10" ht="12.75" customHeight="1">
      <c r="A35" s="701"/>
      <c r="B35" s="702"/>
      <c r="C35" s="702"/>
      <c r="D35" s="702"/>
      <c r="E35" s="702"/>
      <c r="F35" s="702"/>
      <c r="G35" s="702"/>
      <c r="H35" s="702"/>
      <c r="I35" s="702"/>
      <c r="J35" s="703"/>
    </row>
    <row r="36" spans="1:10" ht="12.75" customHeight="1">
      <c r="A36" s="701"/>
      <c r="B36" s="702"/>
      <c r="C36" s="702"/>
      <c r="D36" s="702"/>
      <c r="E36" s="702"/>
      <c r="F36" s="702"/>
      <c r="G36" s="702"/>
      <c r="H36" s="702"/>
      <c r="I36" s="702"/>
      <c r="J36" s="703"/>
    </row>
    <row r="37" spans="1:10" ht="12.75" customHeight="1">
      <c r="A37" s="701"/>
      <c r="B37" s="702"/>
      <c r="C37" s="702"/>
      <c r="D37" s="702"/>
      <c r="E37" s="702"/>
      <c r="F37" s="702"/>
      <c r="G37" s="702"/>
      <c r="H37" s="702"/>
      <c r="I37" s="702"/>
      <c r="J37" s="703"/>
    </row>
    <row r="38" spans="1:10" ht="12.75" customHeight="1">
      <c r="A38" s="701"/>
      <c r="B38" s="702"/>
      <c r="C38" s="702"/>
      <c r="D38" s="702"/>
      <c r="E38" s="702"/>
      <c r="F38" s="702"/>
      <c r="G38" s="702"/>
      <c r="H38" s="702"/>
      <c r="I38" s="702"/>
      <c r="J38" s="703"/>
    </row>
    <row r="39" spans="1:10" ht="12.75" customHeight="1">
      <c r="A39" s="701"/>
      <c r="B39" s="702"/>
      <c r="C39" s="702"/>
      <c r="D39" s="702"/>
      <c r="E39" s="702"/>
      <c r="F39" s="702"/>
      <c r="G39" s="702"/>
      <c r="H39" s="702"/>
      <c r="I39" s="702"/>
      <c r="J39" s="703"/>
    </row>
    <row r="40" spans="1:10" ht="12.75" customHeight="1">
      <c r="A40" s="701"/>
      <c r="B40" s="702"/>
      <c r="C40" s="702"/>
      <c r="D40" s="702"/>
      <c r="E40" s="702"/>
      <c r="F40" s="702"/>
      <c r="G40" s="702"/>
      <c r="H40" s="702"/>
      <c r="I40" s="702"/>
      <c r="J40" s="703"/>
    </row>
    <row r="41" spans="1:10" ht="12.75" customHeight="1">
      <c r="A41" s="701"/>
      <c r="B41" s="702"/>
      <c r="C41" s="702"/>
      <c r="D41" s="702"/>
      <c r="E41" s="702"/>
      <c r="F41" s="702"/>
      <c r="G41" s="702"/>
      <c r="H41" s="702"/>
      <c r="I41" s="702"/>
      <c r="J41" s="703"/>
    </row>
    <row r="42" spans="1:10" ht="12.75" customHeight="1">
      <c r="A42" s="701"/>
      <c r="B42" s="702"/>
      <c r="C42" s="702"/>
      <c r="D42" s="702"/>
      <c r="E42" s="702"/>
      <c r="F42" s="702"/>
      <c r="G42" s="702"/>
      <c r="H42" s="702"/>
      <c r="I42" s="702"/>
      <c r="J42" s="703"/>
    </row>
    <row r="43" spans="1:10" ht="12.75" customHeight="1">
      <c r="A43" s="701"/>
      <c r="B43" s="702"/>
      <c r="C43" s="702"/>
      <c r="D43" s="702"/>
      <c r="E43" s="702"/>
      <c r="F43" s="702"/>
      <c r="G43" s="702"/>
      <c r="H43" s="702"/>
      <c r="I43" s="702"/>
      <c r="J43" s="703"/>
    </row>
    <row r="44" spans="1:10" ht="12.75" customHeight="1">
      <c r="A44" s="701"/>
      <c r="B44" s="702"/>
      <c r="C44" s="702"/>
      <c r="D44" s="702"/>
      <c r="E44" s="702"/>
      <c r="F44" s="702"/>
      <c r="G44" s="702"/>
      <c r="H44" s="702"/>
      <c r="I44" s="702"/>
      <c r="J44" s="703"/>
    </row>
    <row r="45" spans="1:10" ht="12.75" customHeight="1">
      <c r="A45" s="701"/>
      <c r="B45" s="702"/>
      <c r="C45" s="702"/>
      <c r="D45" s="702"/>
      <c r="E45" s="702"/>
      <c r="F45" s="702"/>
      <c r="G45" s="702"/>
      <c r="H45" s="702"/>
      <c r="I45" s="702"/>
      <c r="J45" s="703"/>
    </row>
    <row r="46" spans="1:10" ht="12.75" customHeight="1">
      <c r="A46" s="701"/>
      <c r="B46" s="702"/>
      <c r="C46" s="702"/>
      <c r="D46" s="702"/>
      <c r="E46" s="702"/>
      <c r="F46" s="702"/>
      <c r="G46" s="702"/>
      <c r="H46" s="702"/>
      <c r="I46" s="702"/>
      <c r="J46" s="703"/>
    </row>
    <row r="47" spans="1:10" ht="12.75" customHeight="1">
      <c r="A47" s="701"/>
      <c r="B47" s="702"/>
      <c r="C47" s="702"/>
      <c r="D47" s="702"/>
      <c r="E47" s="702"/>
      <c r="F47" s="702"/>
      <c r="G47" s="702"/>
      <c r="H47" s="702"/>
      <c r="I47" s="702"/>
      <c r="J47" s="703"/>
    </row>
    <row r="48" spans="1:10" ht="12.75" customHeight="1">
      <c r="A48" s="701"/>
      <c r="B48" s="702"/>
      <c r="C48" s="702"/>
      <c r="D48" s="702"/>
      <c r="E48" s="702"/>
      <c r="F48" s="702"/>
      <c r="G48" s="702"/>
      <c r="H48" s="702"/>
      <c r="I48" s="702"/>
      <c r="J48" s="703"/>
    </row>
    <row r="49" spans="1:10" ht="12.75" customHeight="1">
      <c r="A49" s="701"/>
      <c r="B49" s="702"/>
      <c r="C49" s="702"/>
      <c r="D49" s="702"/>
      <c r="E49" s="702"/>
      <c r="F49" s="702"/>
      <c r="G49" s="702"/>
      <c r="H49" s="702"/>
      <c r="I49" s="702"/>
      <c r="J49" s="703"/>
    </row>
    <row r="50" spans="1:10" ht="12.75" customHeight="1">
      <c r="A50" s="701"/>
      <c r="B50" s="702"/>
      <c r="C50" s="702"/>
      <c r="D50" s="702"/>
      <c r="E50" s="702"/>
      <c r="F50" s="702"/>
      <c r="G50" s="702"/>
      <c r="H50" s="702"/>
      <c r="I50" s="702"/>
      <c r="J50" s="703"/>
    </row>
    <row r="51" spans="1:10" ht="12.75" customHeight="1">
      <c r="A51" s="701"/>
      <c r="B51" s="702"/>
      <c r="C51" s="702"/>
      <c r="D51" s="702"/>
      <c r="E51" s="702"/>
      <c r="F51" s="702"/>
      <c r="G51" s="702"/>
      <c r="H51" s="702"/>
      <c r="I51" s="702"/>
      <c r="J51" s="703"/>
    </row>
    <row r="52" spans="1:10" ht="12.75" customHeight="1">
      <c r="A52" s="701"/>
      <c r="B52" s="702"/>
      <c r="C52" s="702"/>
      <c r="D52" s="702"/>
      <c r="E52" s="702"/>
      <c r="F52" s="702"/>
      <c r="G52" s="702"/>
      <c r="H52" s="702"/>
      <c r="I52" s="702"/>
      <c r="J52" s="703"/>
    </row>
    <row r="53" spans="1:10" ht="12.75" customHeight="1">
      <c r="A53" s="701"/>
      <c r="B53" s="702"/>
      <c r="C53" s="702"/>
      <c r="D53" s="702"/>
      <c r="E53" s="702"/>
      <c r="F53" s="702"/>
      <c r="G53" s="702"/>
      <c r="H53" s="702"/>
      <c r="I53" s="702"/>
      <c r="J53" s="703"/>
    </row>
    <row r="54" spans="1:10" ht="12.75" customHeight="1">
      <c r="A54" s="701"/>
      <c r="B54" s="702"/>
      <c r="C54" s="702"/>
      <c r="D54" s="702"/>
      <c r="E54" s="702"/>
      <c r="F54" s="702"/>
      <c r="G54" s="702"/>
      <c r="H54" s="702"/>
      <c r="I54" s="702"/>
      <c r="J54" s="703"/>
    </row>
    <row r="55" spans="1:10" ht="12.75" customHeight="1">
      <c r="A55" s="701"/>
      <c r="B55" s="702"/>
      <c r="C55" s="702"/>
      <c r="D55" s="702"/>
      <c r="E55" s="702"/>
      <c r="F55" s="702"/>
      <c r="G55" s="702"/>
      <c r="H55" s="702"/>
      <c r="I55" s="702"/>
      <c r="J55" s="703"/>
    </row>
    <row r="56" spans="1:10" ht="12.75" customHeight="1">
      <c r="A56" s="701"/>
      <c r="B56" s="702"/>
      <c r="C56" s="702"/>
      <c r="D56" s="702"/>
      <c r="E56" s="702"/>
      <c r="F56" s="702"/>
      <c r="G56" s="702"/>
      <c r="H56" s="702"/>
      <c r="I56" s="702"/>
      <c r="J56" s="703"/>
    </row>
    <row r="57" spans="1:10" ht="12.75" customHeight="1">
      <c r="A57" s="701"/>
      <c r="B57" s="702"/>
      <c r="C57" s="702"/>
      <c r="D57" s="702"/>
      <c r="E57" s="702"/>
      <c r="F57" s="702"/>
      <c r="G57" s="702"/>
      <c r="H57" s="702"/>
      <c r="I57" s="702"/>
      <c r="J57" s="703"/>
    </row>
    <row r="58" spans="1:10" ht="12.75" customHeight="1">
      <c r="A58" s="701"/>
      <c r="B58" s="702"/>
      <c r="C58" s="702"/>
      <c r="D58" s="702"/>
      <c r="E58" s="702"/>
      <c r="F58" s="702"/>
      <c r="G58" s="702"/>
      <c r="H58" s="702"/>
      <c r="I58" s="702"/>
      <c r="J58" s="703"/>
    </row>
    <row r="59" spans="1:10" ht="12.75" customHeight="1">
      <c r="A59" s="701"/>
      <c r="B59" s="702"/>
      <c r="C59" s="702"/>
      <c r="D59" s="702"/>
      <c r="E59" s="702"/>
      <c r="F59" s="702"/>
      <c r="G59" s="702"/>
      <c r="H59" s="702"/>
      <c r="I59" s="702"/>
      <c r="J59" s="703"/>
    </row>
    <row r="60" spans="1:10" ht="12.75" customHeight="1">
      <c r="A60" s="701"/>
      <c r="B60" s="702"/>
      <c r="C60" s="702"/>
      <c r="D60" s="702"/>
      <c r="E60" s="702"/>
      <c r="F60" s="702"/>
      <c r="G60" s="702"/>
      <c r="H60" s="702"/>
      <c r="I60" s="702"/>
      <c r="J60" s="703"/>
    </row>
    <row r="61" spans="1:10" ht="12.75" customHeight="1">
      <c r="A61" s="701"/>
      <c r="B61" s="702"/>
      <c r="C61" s="702"/>
      <c r="D61" s="702"/>
      <c r="E61" s="702"/>
      <c r="F61" s="702"/>
      <c r="G61" s="702"/>
      <c r="H61" s="702"/>
      <c r="I61" s="702"/>
      <c r="J61" s="703"/>
    </row>
    <row r="62" spans="1:10" ht="12.75" customHeight="1">
      <c r="A62" s="701"/>
      <c r="B62" s="702"/>
      <c r="C62" s="702"/>
      <c r="D62" s="702"/>
      <c r="E62" s="702"/>
      <c r="F62" s="702"/>
      <c r="G62" s="702"/>
      <c r="H62" s="702"/>
      <c r="I62" s="702"/>
      <c r="J62" s="703"/>
    </row>
    <row r="63" spans="1:10" ht="12.75" customHeight="1">
      <c r="A63" s="701"/>
      <c r="B63" s="702"/>
      <c r="C63" s="702"/>
      <c r="D63" s="702"/>
      <c r="E63" s="702"/>
      <c r="F63" s="702"/>
      <c r="G63" s="702"/>
      <c r="H63" s="702"/>
      <c r="I63" s="702"/>
      <c r="J63" s="703"/>
    </row>
    <row r="64" spans="1:10" ht="12.75" customHeight="1">
      <c r="A64" s="701"/>
      <c r="B64" s="702"/>
      <c r="C64" s="702"/>
      <c r="D64" s="702"/>
      <c r="E64" s="702"/>
      <c r="F64" s="702"/>
      <c r="G64" s="702"/>
      <c r="H64" s="702"/>
      <c r="I64" s="702"/>
      <c r="J64" s="703"/>
    </row>
    <row r="65" spans="1:10" ht="12.75" customHeight="1">
      <c r="A65" s="701"/>
      <c r="B65" s="702"/>
      <c r="C65" s="702"/>
      <c r="D65" s="702"/>
      <c r="E65" s="702"/>
      <c r="F65" s="702"/>
      <c r="G65" s="702"/>
      <c r="H65" s="702"/>
      <c r="I65" s="702"/>
      <c r="J65" s="703"/>
    </row>
    <row r="66" spans="1:10" ht="12.75" customHeight="1">
      <c r="A66" s="701"/>
      <c r="B66" s="702"/>
      <c r="C66" s="702"/>
      <c r="D66" s="702"/>
      <c r="E66" s="702"/>
      <c r="F66" s="702"/>
      <c r="G66" s="702"/>
      <c r="H66" s="702"/>
      <c r="I66" s="702"/>
      <c r="J66" s="703"/>
    </row>
    <row r="67" spans="1:10" ht="12.75" customHeight="1">
      <c r="A67" s="701"/>
      <c r="B67" s="702"/>
      <c r="C67" s="702"/>
      <c r="D67" s="702"/>
      <c r="E67" s="702"/>
      <c r="F67" s="702"/>
      <c r="G67" s="702"/>
      <c r="H67" s="702"/>
      <c r="I67" s="702"/>
      <c r="J67" s="703"/>
    </row>
    <row r="68" spans="1:10" s="228" customFormat="1" ht="12">
      <c r="A68" s="222"/>
      <c r="B68" s="223"/>
      <c r="C68" s="224"/>
      <c r="D68" s="225"/>
      <c r="E68" s="225"/>
      <c r="F68" s="225"/>
      <c r="G68" s="225"/>
      <c r="H68" s="226"/>
      <c r="I68" s="224"/>
      <c r="J68" s="227"/>
    </row>
    <row r="69" spans="1:10" s="228" customFormat="1" ht="25.5" customHeight="1">
      <c r="A69" s="707" t="s">
        <v>382</v>
      </c>
      <c r="B69" s="708"/>
      <c r="C69" s="708"/>
      <c r="D69" s="708"/>
      <c r="E69" s="708"/>
      <c r="F69" s="708"/>
      <c r="G69" s="708"/>
      <c r="H69" s="708"/>
      <c r="I69" s="708"/>
      <c r="J69" s="709"/>
    </row>
    <row r="70" spans="1:10" s="228" customFormat="1" ht="16.25" customHeight="1">
      <c r="A70" s="710" t="s">
        <v>377</v>
      </c>
      <c r="B70" s="711"/>
      <c r="C70" s="711"/>
      <c r="D70" s="711"/>
      <c r="E70" s="712"/>
      <c r="F70" s="713"/>
      <c r="G70" s="713"/>
      <c r="H70" s="713"/>
      <c r="I70" s="713"/>
      <c r="J70" s="714"/>
    </row>
    <row r="71" spans="1:10" ht="29.5" customHeight="1">
      <c r="A71" s="695" t="s">
        <v>384</v>
      </c>
      <c r="B71" s="696"/>
      <c r="C71" s="696"/>
      <c r="D71" s="696"/>
      <c r="E71" s="696"/>
      <c r="F71" s="696"/>
      <c r="G71" s="696"/>
      <c r="H71" s="696"/>
      <c r="I71" s="696"/>
      <c r="J71" s="697"/>
    </row>
    <row r="72" spans="1:10" ht="30" customHeight="1">
      <c r="A72" s="698" t="s">
        <v>380</v>
      </c>
      <c r="B72" s="699"/>
      <c r="C72" s="699"/>
      <c r="D72" s="699"/>
      <c r="E72" s="699"/>
      <c r="F72" s="699"/>
      <c r="G72" s="699"/>
      <c r="H72" s="699"/>
      <c r="I72" s="699"/>
      <c r="J72" s="700"/>
    </row>
    <row r="73" spans="1:10" ht="12.75" customHeight="1">
      <c r="A73" s="701"/>
      <c r="B73" s="702"/>
      <c r="C73" s="702"/>
      <c r="D73" s="702"/>
      <c r="E73" s="702"/>
      <c r="F73" s="702"/>
      <c r="G73" s="702"/>
      <c r="H73" s="702"/>
      <c r="I73" s="702"/>
      <c r="J73" s="703"/>
    </row>
    <row r="74" spans="1:10" ht="12.75" customHeight="1">
      <c r="A74" s="701"/>
      <c r="B74" s="702"/>
      <c r="C74" s="702"/>
      <c r="D74" s="702"/>
      <c r="E74" s="702"/>
      <c r="F74" s="702"/>
      <c r="G74" s="702"/>
      <c r="H74" s="702"/>
      <c r="I74" s="702"/>
      <c r="J74" s="703"/>
    </row>
    <row r="75" spans="1:10" ht="12.75" customHeight="1">
      <c r="A75" s="701"/>
      <c r="B75" s="702"/>
      <c r="C75" s="702"/>
      <c r="D75" s="702"/>
      <c r="E75" s="702"/>
      <c r="F75" s="702"/>
      <c r="G75" s="702"/>
      <c r="H75" s="702"/>
      <c r="I75" s="702"/>
      <c r="J75" s="703"/>
    </row>
    <row r="76" spans="1:10" ht="12.75" customHeight="1">
      <c r="A76" s="701"/>
      <c r="B76" s="702"/>
      <c r="C76" s="702"/>
      <c r="D76" s="702"/>
      <c r="E76" s="702"/>
      <c r="F76" s="702"/>
      <c r="G76" s="702"/>
      <c r="H76" s="702"/>
      <c r="I76" s="702"/>
      <c r="J76" s="703"/>
    </row>
    <row r="77" spans="1:10" ht="12.75" customHeight="1">
      <c r="A77" s="701"/>
      <c r="B77" s="702"/>
      <c r="C77" s="702"/>
      <c r="D77" s="702"/>
      <c r="E77" s="702"/>
      <c r="F77" s="702"/>
      <c r="G77" s="702"/>
      <c r="H77" s="702"/>
      <c r="I77" s="702"/>
      <c r="J77" s="703"/>
    </row>
    <row r="78" spans="1:10" ht="12.75" customHeight="1">
      <c r="A78" s="701"/>
      <c r="B78" s="702"/>
      <c r="C78" s="702"/>
      <c r="D78" s="702"/>
      <c r="E78" s="702"/>
      <c r="F78" s="702"/>
      <c r="G78" s="702"/>
      <c r="H78" s="702"/>
      <c r="I78" s="702"/>
      <c r="J78" s="703"/>
    </row>
    <row r="79" spans="1:10" ht="12.75" customHeight="1">
      <c r="A79" s="701"/>
      <c r="B79" s="702"/>
      <c r="C79" s="702"/>
      <c r="D79" s="702"/>
      <c r="E79" s="702"/>
      <c r="F79" s="702"/>
      <c r="G79" s="702"/>
      <c r="H79" s="702"/>
      <c r="I79" s="702"/>
      <c r="J79" s="703"/>
    </row>
    <row r="80" spans="1:10" ht="12.75" customHeight="1">
      <c r="A80" s="701"/>
      <c r="B80" s="702"/>
      <c r="C80" s="702"/>
      <c r="D80" s="702"/>
      <c r="E80" s="702"/>
      <c r="F80" s="702"/>
      <c r="G80" s="702"/>
      <c r="H80" s="702"/>
      <c r="I80" s="702"/>
      <c r="J80" s="703"/>
    </row>
    <row r="81" spans="1:10" ht="12.75" customHeight="1">
      <c r="A81" s="701"/>
      <c r="B81" s="702"/>
      <c r="C81" s="702"/>
      <c r="D81" s="702"/>
      <c r="E81" s="702"/>
      <c r="F81" s="702"/>
      <c r="G81" s="702"/>
      <c r="H81" s="702"/>
      <c r="I81" s="702"/>
      <c r="J81" s="703"/>
    </row>
    <row r="82" spans="1:10" ht="12.75" customHeight="1">
      <c r="A82" s="701"/>
      <c r="B82" s="702"/>
      <c r="C82" s="702"/>
      <c r="D82" s="702"/>
      <c r="E82" s="702"/>
      <c r="F82" s="702"/>
      <c r="G82" s="702"/>
      <c r="H82" s="702"/>
      <c r="I82" s="702"/>
      <c r="J82" s="703"/>
    </row>
    <row r="83" spans="1:10" ht="12.75" customHeight="1">
      <c r="A83" s="701"/>
      <c r="B83" s="702"/>
      <c r="C83" s="702"/>
      <c r="D83" s="702"/>
      <c r="E83" s="702"/>
      <c r="F83" s="702"/>
      <c r="G83" s="702"/>
      <c r="H83" s="702"/>
      <c r="I83" s="702"/>
      <c r="J83" s="703"/>
    </row>
    <row r="84" spans="1:10" ht="12.75" customHeight="1">
      <c r="A84" s="701"/>
      <c r="B84" s="702"/>
      <c r="C84" s="702"/>
      <c r="D84" s="702"/>
      <c r="E84" s="702"/>
      <c r="F84" s="702"/>
      <c r="G84" s="702"/>
      <c r="H84" s="702"/>
      <c r="I84" s="702"/>
      <c r="J84" s="703"/>
    </row>
    <row r="85" spans="1:10" ht="12.75" customHeight="1">
      <c r="A85" s="701"/>
      <c r="B85" s="702"/>
      <c r="C85" s="702"/>
      <c r="D85" s="702"/>
      <c r="E85" s="702"/>
      <c r="F85" s="702"/>
      <c r="G85" s="702"/>
      <c r="H85" s="702"/>
      <c r="I85" s="702"/>
      <c r="J85" s="703"/>
    </row>
    <row r="86" spans="1:10" ht="12.75" customHeight="1">
      <c r="A86" s="701"/>
      <c r="B86" s="702"/>
      <c r="C86" s="702"/>
      <c r="D86" s="702"/>
      <c r="E86" s="702"/>
      <c r="F86" s="702"/>
      <c r="G86" s="702"/>
      <c r="H86" s="702"/>
      <c r="I86" s="702"/>
      <c r="J86" s="703"/>
    </row>
    <row r="87" spans="1:10" ht="12.75" customHeight="1">
      <c r="A87" s="701"/>
      <c r="B87" s="702"/>
      <c r="C87" s="702"/>
      <c r="D87" s="702"/>
      <c r="E87" s="702"/>
      <c r="F87" s="702"/>
      <c r="G87" s="702"/>
      <c r="H87" s="702"/>
      <c r="I87" s="702"/>
      <c r="J87" s="703"/>
    </row>
    <row r="88" spans="1:10" ht="12.75" customHeight="1">
      <c r="A88" s="701"/>
      <c r="B88" s="702"/>
      <c r="C88" s="702"/>
      <c r="D88" s="702"/>
      <c r="E88" s="702"/>
      <c r="F88" s="702"/>
      <c r="G88" s="702"/>
      <c r="H88" s="702"/>
      <c r="I88" s="702"/>
      <c r="J88" s="703"/>
    </row>
    <row r="89" spans="1:10" ht="12.75" customHeight="1">
      <c r="A89" s="701"/>
      <c r="B89" s="702"/>
      <c r="C89" s="702"/>
      <c r="D89" s="702"/>
      <c r="E89" s="702"/>
      <c r="F89" s="702"/>
      <c r="G89" s="702"/>
      <c r="H89" s="702"/>
      <c r="I89" s="702"/>
      <c r="J89" s="703"/>
    </row>
    <row r="90" spans="1:10" ht="12.75" customHeight="1">
      <c r="A90" s="701"/>
      <c r="B90" s="702"/>
      <c r="C90" s="702"/>
      <c r="D90" s="702"/>
      <c r="E90" s="702"/>
      <c r="F90" s="702"/>
      <c r="G90" s="702"/>
      <c r="H90" s="702"/>
      <c r="I90" s="702"/>
      <c r="J90" s="703"/>
    </row>
    <row r="91" spans="1:10" ht="12.75" customHeight="1">
      <c r="A91" s="701"/>
      <c r="B91" s="702"/>
      <c r="C91" s="702"/>
      <c r="D91" s="702"/>
      <c r="E91" s="702"/>
      <c r="F91" s="702"/>
      <c r="G91" s="702"/>
      <c r="H91" s="702"/>
      <c r="I91" s="702"/>
      <c r="J91" s="703"/>
    </row>
    <row r="92" spans="1:10" ht="12.75" customHeight="1">
      <c r="A92" s="701"/>
      <c r="B92" s="702"/>
      <c r="C92" s="702"/>
      <c r="D92" s="702"/>
      <c r="E92" s="702"/>
      <c r="F92" s="702"/>
      <c r="G92" s="702"/>
      <c r="H92" s="702"/>
      <c r="I92" s="702"/>
      <c r="J92" s="703"/>
    </row>
    <row r="93" spans="1:10" ht="12.75" customHeight="1">
      <c r="A93" s="701"/>
      <c r="B93" s="702"/>
      <c r="C93" s="702"/>
      <c r="D93" s="702"/>
      <c r="E93" s="702"/>
      <c r="F93" s="702"/>
      <c r="G93" s="702"/>
      <c r="H93" s="702"/>
      <c r="I93" s="702"/>
      <c r="J93" s="703"/>
    </row>
    <row r="94" spans="1:10" ht="12.75" customHeight="1">
      <c r="A94" s="701"/>
      <c r="B94" s="702"/>
      <c r="C94" s="702"/>
      <c r="D94" s="702"/>
      <c r="E94" s="702"/>
      <c r="F94" s="702"/>
      <c r="G94" s="702"/>
      <c r="H94" s="702"/>
      <c r="I94" s="702"/>
      <c r="J94" s="703"/>
    </row>
    <row r="95" spans="1:10" ht="12.75" customHeight="1">
      <c r="A95" s="701"/>
      <c r="B95" s="702"/>
      <c r="C95" s="702"/>
      <c r="D95" s="702"/>
      <c r="E95" s="702"/>
      <c r="F95" s="702"/>
      <c r="G95" s="702"/>
      <c r="H95" s="702"/>
      <c r="I95" s="702"/>
      <c r="J95" s="703"/>
    </row>
    <row r="96" spans="1:10" ht="12.75" customHeight="1">
      <c r="A96" s="701"/>
      <c r="B96" s="702"/>
      <c r="C96" s="702"/>
      <c r="D96" s="702"/>
      <c r="E96" s="702"/>
      <c r="F96" s="702"/>
      <c r="G96" s="702"/>
      <c r="H96" s="702"/>
      <c r="I96" s="702"/>
      <c r="J96" s="703"/>
    </row>
    <row r="97" spans="1:10" ht="12.75" customHeight="1">
      <c r="A97" s="701"/>
      <c r="B97" s="702"/>
      <c r="C97" s="702"/>
      <c r="D97" s="702"/>
      <c r="E97" s="702"/>
      <c r="F97" s="702"/>
      <c r="G97" s="702"/>
      <c r="H97" s="702"/>
      <c r="I97" s="702"/>
      <c r="J97" s="703"/>
    </row>
    <row r="98" spans="1:10" ht="12.75" customHeight="1">
      <c r="A98" s="701"/>
      <c r="B98" s="702"/>
      <c r="C98" s="702"/>
      <c r="D98" s="702"/>
      <c r="E98" s="702"/>
      <c r="F98" s="702"/>
      <c r="G98" s="702"/>
      <c r="H98" s="702"/>
      <c r="I98" s="702"/>
      <c r="J98" s="703"/>
    </row>
    <row r="99" spans="1:10" ht="12.75" customHeight="1">
      <c r="A99" s="701"/>
      <c r="B99" s="702"/>
      <c r="C99" s="702"/>
      <c r="D99" s="702"/>
      <c r="E99" s="702"/>
      <c r="F99" s="702"/>
      <c r="G99" s="702"/>
      <c r="H99" s="702"/>
      <c r="I99" s="702"/>
      <c r="J99" s="703"/>
    </row>
    <row r="100" spans="1:10" ht="12.75" customHeight="1">
      <c r="A100" s="701"/>
      <c r="B100" s="702"/>
      <c r="C100" s="702"/>
      <c r="D100" s="702"/>
      <c r="E100" s="702"/>
      <c r="F100" s="702"/>
      <c r="G100" s="702"/>
      <c r="H100" s="702"/>
      <c r="I100" s="702"/>
      <c r="J100" s="703"/>
    </row>
    <row r="101" spans="1:10" ht="12.75" customHeight="1">
      <c r="A101" s="701"/>
      <c r="B101" s="702"/>
      <c r="C101" s="702"/>
      <c r="D101" s="702"/>
      <c r="E101" s="702"/>
      <c r="F101" s="702"/>
      <c r="G101" s="702"/>
      <c r="H101" s="702"/>
      <c r="I101" s="702"/>
      <c r="J101" s="703"/>
    </row>
    <row r="102" spans="1:10" ht="12.75" customHeight="1">
      <c r="A102" s="701"/>
      <c r="B102" s="702"/>
      <c r="C102" s="702"/>
      <c r="D102" s="702"/>
      <c r="E102" s="702"/>
      <c r="F102" s="702"/>
      <c r="G102" s="702"/>
      <c r="H102" s="702"/>
      <c r="I102" s="702"/>
      <c r="J102" s="703"/>
    </row>
    <row r="103" spans="1:10" ht="12.75" customHeight="1">
      <c r="A103" s="701"/>
      <c r="B103" s="702"/>
      <c r="C103" s="702"/>
      <c r="D103" s="702"/>
      <c r="E103" s="702"/>
      <c r="F103" s="702"/>
      <c r="G103" s="702"/>
      <c r="H103" s="702"/>
      <c r="I103" s="702"/>
      <c r="J103" s="703"/>
    </row>
    <row r="104" spans="1:10" ht="12.75" customHeight="1">
      <c r="A104" s="701"/>
      <c r="B104" s="702"/>
      <c r="C104" s="702"/>
      <c r="D104" s="702"/>
      <c r="E104" s="702"/>
      <c r="F104" s="702"/>
      <c r="G104" s="702"/>
      <c r="H104" s="702"/>
      <c r="I104" s="702"/>
      <c r="J104" s="703"/>
    </row>
    <row r="105" spans="1:10" ht="12.75" customHeight="1">
      <c r="A105" s="701"/>
      <c r="B105" s="702"/>
      <c r="C105" s="702"/>
      <c r="D105" s="702"/>
      <c r="E105" s="702"/>
      <c r="F105" s="702"/>
      <c r="G105" s="702"/>
      <c r="H105" s="702"/>
      <c r="I105" s="702"/>
      <c r="J105" s="703"/>
    </row>
    <row r="106" spans="1:10" ht="12.75" customHeight="1">
      <c r="A106" s="701"/>
      <c r="B106" s="702"/>
      <c r="C106" s="702"/>
      <c r="D106" s="702"/>
      <c r="E106" s="702"/>
      <c r="F106" s="702"/>
      <c r="G106" s="702"/>
      <c r="H106" s="702"/>
      <c r="I106" s="702"/>
      <c r="J106" s="703"/>
    </row>
    <row r="107" spans="1:10" ht="12.75" customHeight="1">
      <c r="A107" s="701"/>
      <c r="B107" s="702"/>
      <c r="C107" s="702"/>
      <c r="D107" s="702"/>
      <c r="E107" s="702"/>
      <c r="F107" s="702"/>
      <c r="G107" s="702"/>
      <c r="H107" s="702"/>
      <c r="I107" s="702"/>
      <c r="J107" s="703"/>
    </row>
    <row r="108" spans="1:10" s="228" customFormat="1" ht="12">
      <c r="A108" s="222"/>
      <c r="B108" s="223"/>
      <c r="C108" s="224"/>
      <c r="D108" s="225"/>
      <c r="E108" s="225"/>
      <c r="F108" s="225"/>
      <c r="G108" s="225"/>
      <c r="H108" s="226"/>
      <c r="I108" s="224"/>
      <c r="J108" s="227"/>
    </row>
    <row r="109" spans="1:10" s="228" customFormat="1" ht="25.5" customHeight="1">
      <c r="A109" s="707" t="s">
        <v>385</v>
      </c>
      <c r="B109" s="708"/>
      <c r="C109" s="708"/>
      <c r="D109" s="708"/>
      <c r="E109" s="708"/>
      <c r="F109" s="708"/>
      <c r="G109" s="708"/>
      <c r="H109" s="708"/>
      <c r="I109" s="708"/>
      <c r="J109" s="709"/>
    </row>
    <row r="110" spans="1:10" s="228" customFormat="1" ht="16.25" customHeight="1">
      <c r="A110" s="710" t="s">
        <v>377</v>
      </c>
      <c r="B110" s="711"/>
      <c r="C110" s="711"/>
      <c r="D110" s="711"/>
      <c r="E110" s="712"/>
      <c r="F110" s="713"/>
      <c r="G110" s="713"/>
      <c r="H110" s="713"/>
      <c r="I110" s="713"/>
      <c r="J110" s="714"/>
    </row>
    <row r="111" spans="1:10" ht="29.5" customHeight="1">
      <c r="A111" s="695" t="s">
        <v>386</v>
      </c>
      <c r="B111" s="696"/>
      <c r="C111" s="696"/>
      <c r="D111" s="696"/>
      <c r="E111" s="696"/>
      <c r="F111" s="696"/>
      <c r="G111" s="696"/>
      <c r="H111" s="696"/>
      <c r="I111" s="696"/>
      <c r="J111" s="697"/>
    </row>
    <row r="112" spans="1:10" ht="30" customHeight="1">
      <c r="A112" s="698" t="s">
        <v>380</v>
      </c>
      <c r="B112" s="699"/>
      <c r="C112" s="699"/>
      <c r="D112" s="699"/>
      <c r="E112" s="699"/>
      <c r="F112" s="699"/>
      <c r="G112" s="699"/>
      <c r="H112" s="699"/>
      <c r="I112" s="699"/>
      <c r="J112" s="700"/>
    </row>
    <row r="113" spans="1:10" ht="12.75" customHeight="1">
      <c r="A113" s="701"/>
      <c r="B113" s="702"/>
      <c r="C113" s="702"/>
      <c r="D113" s="702"/>
      <c r="E113" s="702"/>
      <c r="F113" s="702"/>
      <c r="G113" s="702"/>
      <c r="H113" s="702"/>
      <c r="I113" s="702"/>
      <c r="J113" s="703"/>
    </row>
    <row r="114" spans="1:10" ht="12.75" customHeight="1">
      <c r="A114" s="701"/>
      <c r="B114" s="702"/>
      <c r="C114" s="702"/>
      <c r="D114" s="702"/>
      <c r="E114" s="702"/>
      <c r="F114" s="702"/>
      <c r="G114" s="702"/>
      <c r="H114" s="702"/>
      <c r="I114" s="702"/>
      <c r="J114" s="703"/>
    </row>
    <row r="115" spans="1:10" ht="12.75" customHeight="1">
      <c r="A115" s="701"/>
      <c r="B115" s="702"/>
      <c r="C115" s="702"/>
      <c r="D115" s="702"/>
      <c r="E115" s="702"/>
      <c r="F115" s="702"/>
      <c r="G115" s="702"/>
      <c r="H115" s="702"/>
      <c r="I115" s="702"/>
      <c r="J115" s="703"/>
    </row>
    <row r="116" spans="1:10" ht="12.75" customHeight="1">
      <c r="A116" s="701"/>
      <c r="B116" s="702"/>
      <c r="C116" s="702"/>
      <c r="D116" s="702"/>
      <c r="E116" s="702"/>
      <c r="F116" s="702"/>
      <c r="G116" s="702"/>
      <c r="H116" s="702"/>
      <c r="I116" s="702"/>
      <c r="J116" s="703"/>
    </row>
    <row r="117" spans="1:10" ht="12.75" customHeight="1">
      <c r="A117" s="701"/>
      <c r="B117" s="702"/>
      <c r="C117" s="702"/>
      <c r="D117" s="702"/>
      <c r="E117" s="702"/>
      <c r="F117" s="702"/>
      <c r="G117" s="702"/>
      <c r="H117" s="702"/>
      <c r="I117" s="702"/>
      <c r="J117" s="703"/>
    </row>
    <row r="118" spans="1:10" ht="12.75" customHeight="1">
      <c r="A118" s="701"/>
      <c r="B118" s="702"/>
      <c r="C118" s="702"/>
      <c r="D118" s="702"/>
      <c r="E118" s="702"/>
      <c r="F118" s="702"/>
      <c r="G118" s="702"/>
      <c r="H118" s="702"/>
      <c r="I118" s="702"/>
      <c r="J118" s="703"/>
    </row>
    <row r="119" spans="1:10" ht="12.75" customHeight="1">
      <c r="A119" s="701"/>
      <c r="B119" s="702"/>
      <c r="C119" s="702"/>
      <c r="D119" s="702"/>
      <c r="E119" s="702"/>
      <c r="F119" s="702"/>
      <c r="G119" s="702"/>
      <c r="H119" s="702"/>
      <c r="I119" s="702"/>
      <c r="J119" s="703"/>
    </row>
    <row r="120" spans="1:10" ht="12.75" customHeight="1">
      <c r="A120" s="701"/>
      <c r="B120" s="702"/>
      <c r="C120" s="702"/>
      <c r="D120" s="702"/>
      <c r="E120" s="702"/>
      <c r="F120" s="702"/>
      <c r="G120" s="702"/>
      <c r="H120" s="702"/>
      <c r="I120" s="702"/>
      <c r="J120" s="703"/>
    </row>
    <row r="121" spans="1:10" ht="12.75" customHeight="1">
      <c r="A121" s="701"/>
      <c r="B121" s="702"/>
      <c r="C121" s="702"/>
      <c r="D121" s="702"/>
      <c r="E121" s="702"/>
      <c r="F121" s="702"/>
      <c r="G121" s="702"/>
      <c r="H121" s="702"/>
      <c r="I121" s="702"/>
      <c r="J121" s="703"/>
    </row>
    <row r="122" spans="1:10" ht="12.75" customHeight="1">
      <c r="A122" s="701"/>
      <c r="B122" s="702"/>
      <c r="C122" s="702"/>
      <c r="D122" s="702"/>
      <c r="E122" s="702"/>
      <c r="F122" s="702"/>
      <c r="G122" s="702"/>
      <c r="H122" s="702"/>
      <c r="I122" s="702"/>
      <c r="J122" s="703"/>
    </row>
    <row r="123" spans="1:10" ht="12.75" customHeight="1">
      <c r="A123" s="701"/>
      <c r="B123" s="702"/>
      <c r="C123" s="702"/>
      <c r="D123" s="702"/>
      <c r="E123" s="702"/>
      <c r="F123" s="702"/>
      <c r="G123" s="702"/>
      <c r="H123" s="702"/>
      <c r="I123" s="702"/>
      <c r="J123" s="703"/>
    </row>
    <row r="124" spans="1:10" ht="12.75" customHeight="1">
      <c r="A124" s="701"/>
      <c r="B124" s="702"/>
      <c r="C124" s="702"/>
      <c r="D124" s="702"/>
      <c r="E124" s="702"/>
      <c r="F124" s="702"/>
      <c r="G124" s="702"/>
      <c r="H124" s="702"/>
      <c r="I124" s="702"/>
      <c r="J124" s="703"/>
    </row>
    <row r="125" spans="1:10" ht="12.75" customHeight="1">
      <c r="A125" s="701"/>
      <c r="B125" s="702"/>
      <c r="C125" s="702"/>
      <c r="D125" s="702"/>
      <c r="E125" s="702"/>
      <c r="F125" s="702"/>
      <c r="G125" s="702"/>
      <c r="H125" s="702"/>
      <c r="I125" s="702"/>
      <c r="J125" s="703"/>
    </row>
    <row r="126" spans="1:10" ht="12.75" customHeight="1">
      <c r="A126" s="701"/>
      <c r="B126" s="702"/>
      <c r="C126" s="702"/>
      <c r="D126" s="702"/>
      <c r="E126" s="702"/>
      <c r="F126" s="702"/>
      <c r="G126" s="702"/>
      <c r="H126" s="702"/>
      <c r="I126" s="702"/>
      <c r="J126" s="703"/>
    </row>
    <row r="127" spans="1:10" ht="12.75" customHeight="1">
      <c r="A127" s="701"/>
      <c r="B127" s="702"/>
      <c r="C127" s="702"/>
      <c r="D127" s="702"/>
      <c r="E127" s="702"/>
      <c r="F127" s="702"/>
      <c r="G127" s="702"/>
      <c r="H127" s="702"/>
      <c r="I127" s="702"/>
      <c r="J127" s="703"/>
    </row>
    <row r="128" spans="1:10" ht="12.75" customHeight="1">
      <c r="A128" s="701"/>
      <c r="B128" s="702"/>
      <c r="C128" s="702"/>
      <c r="D128" s="702"/>
      <c r="E128" s="702"/>
      <c r="F128" s="702"/>
      <c r="G128" s="702"/>
      <c r="H128" s="702"/>
      <c r="I128" s="702"/>
      <c r="J128" s="703"/>
    </row>
    <row r="129" spans="1:10" ht="12.75" customHeight="1">
      <c r="A129" s="701"/>
      <c r="B129" s="702"/>
      <c r="C129" s="702"/>
      <c r="D129" s="702"/>
      <c r="E129" s="702"/>
      <c r="F129" s="702"/>
      <c r="G129" s="702"/>
      <c r="H129" s="702"/>
      <c r="I129" s="702"/>
      <c r="J129" s="703"/>
    </row>
    <row r="130" spans="1:10" ht="12.75" customHeight="1">
      <c r="A130" s="701"/>
      <c r="B130" s="702"/>
      <c r="C130" s="702"/>
      <c r="D130" s="702"/>
      <c r="E130" s="702"/>
      <c r="F130" s="702"/>
      <c r="G130" s="702"/>
      <c r="H130" s="702"/>
      <c r="I130" s="702"/>
      <c r="J130" s="703"/>
    </row>
    <row r="131" spans="1:10" ht="12.75" customHeight="1">
      <c r="A131" s="701"/>
      <c r="B131" s="702"/>
      <c r="C131" s="702"/>
      <c r="D131" s="702"/>
      <c r="E131" s="702"/>
      <c r="F131" s="702"/>
      <c r="G131" s="702"/>
      <c r="H131" s="702"/>
      <c r="I131" s="702"/>
      <c r="J131" s="703"/>
    </row>
    <row r="132" spans="1:10" ht="12.75" customHeight="1">
      <c r="A132" s="701"/>
      <c r="B132" s="702"/>
      <c r="C132" s="702"/>
      <c r="D132" s="702"/>
      <c r="E132" s="702"/>
      <c r="F132" s="702"/>
      <c r="G132" s="702"/>
      <c r="H132" s="702"/>
      <c r="I132" s="702"/>
      <c r="J132" s="703"/>
    </row>
    <row r="133" spans="1:10" ht="12.75" customHeight="1">
      <c r="A133" s="701"/>
      <c r="B133" s="702"/>
      <c r="C133" s="702"/>
      <c r="D133" s="702"/>
      <c r="E133" s="702"/>
      <c r="F133" s="702"/>
      <c r="G133" s="702"/>
      <c r="H133" s="702"/>
      <c r="I133" s="702"/>
      <c r="J133" s="703"/>
    </row>
    <row r="134" spans="1:10" ht="12.75" customHeight="1">
      <c r="A134" s="701"/>
      <c r="B134" s="702"/>
      <c r="C134" s="702"/>
      <c r="D134" s="702"/>
      <c r="E134" s="702"/>
      <c r="F134" s="702"/>
      <c r="G134" s="702"/>
      <c r="H134" s="702"/>
      <c r="I134" s="702"/>
      <c r="J134" s="703"/>
    </row>
    <row r="135" spans="1:10" ht="12.75" customHeight="1">
      <c r="A135" s="701"/>
      <c r="B135" s="702"/>
      <c r="C135" s="702"/>
      <c r="D135" s="702"/>
      <c r="E135" s="702"/>
      <c r="F135" s="702"/>
      <c r="G135" s="702"/>
      <c r="H135" s="702"/>
      <c r="I135" s="702"/>
      <c r="J135" s="703"/>
    </row>
    <row r="136" spans="1:10" ht="12.75" customHeight="1">
      <c r="A136" s="701"/>
      <c r="B136" s="702"/>
      <c r="C136" s="702"/>
      <c r="D136" s="702"/>
      <c r="E136" s="702"/>
      <c r="F136" s="702"/>
      <c r="G136" s="702"/>
      <c r="H136" s="702"/>
      <c r="I136" s="702"/>
      <c r="J136" s="703"/>
    </row>
    <row r="137" spans="1:10" ht="12.75" customHeight="1">
      <c r="A137" s="701"/>
      <c r="B137" s="702"/>
      <c r="C137" s="702"/>
      <c r="D137" s="702"/>
      <c r="E137" s="702"/>
      <c r="F137" s="702"/>
      <c r="G137" s="702"/>
      <c r="H137" s="702"/>
      <c r="I137" s="702"/>
      <c r="J137" s="703"/>
    </row>
    <row r="138" spans="1:10" ht="12.75" customHeight="1">
      <c r="A138" s="701"/>
      <c r="B138" s="702"/>
      <c r="C138" s="702"/>
      <c r="D138" s="702"/>
      <c r="E138" s="702"/>
      <c r="F138" s="702"/>
      <c r="G138" s="702"/>
      <c r="H138" s="702"/>
      <c r="I138" s="702"/>
      <c r="J138" s="703"/>
    </row>
    <row r="139" spans="1:10" ht="12.75" customHeight="1">
      <c r="A139" s="701"/>
      <c r="B139" s="702"/>
      <c r="C139" s="702"/>
      <c r="D139" s="702"/>
      <c r="E139" s="702"/>
      <c r="F139" s="702"/>
      <c r="G139" s="702"/>
      <c r="H139" s="702"/>
      <c r="I139" s="702"/>
      <c r="J139" s="703"/>
    </row>
    <row r="140" spans="1:10" ht="12.75" customHeight="1">
      <c r="A140" s="701"/>
      <c r="B140" s="702"/>
      <c r="C140" s="702"/>
      <c r="D140" s="702"/>
      <c r="E140" s="702"/>
      <c r="F140" s="702"/>
      <c r="G140" s="702"/>
      <c r="H140" s="702"/>
      <c r="I140" s="702"/>
      <c r="J140" s="703"/>
    </row>
    <row r="141" spans="1:10" ht="12.75" customHeight="1">
      <c r="A141" s="701"/>
      <c r="B141" s="702"/>
      <c r="C141" s="702"/>
      <c r="D141" s="702"/>
      <c r="E141" s="702"/>
      <c r="F141" s="702"/>
      <c r="G141" s="702"/>
      <c r="H141" s="702"/>
      <c r="I141" s="702"/>
      <c r="J141" s="703"/>
    </row>
    <row r="142" spans="1:10" ht="12.75" customHeight="1">
      <c r="A142" s="701"/>
      <c r="B142" s="702"/>
      <c r="C142" s="702"/>
      <c r="D142" s="702"/>
      <c r="E142" s="702"/>
      <c r="F142" s="702"/>
      <c r="G142" s="702"/>
      <c r="H142" s="702"/>
      <c r="I142" s="702"/>
      <c r="J142" s="703"/>
    </row>
    <row r="143" spans="1:10" ht="12.75" customHeight="1">
      <c r="A143" s="701"/>
      <c r="B143" s="702"/>
      <c r="C143" s="702"/>
      <c r="D143" s="702"/>
      <c r="E143" s="702"/>
      <c r="F143" s="702"/>
      <c r="G143" s="702"/>
      <c r="H143" s="702"/>
      <c r="I143" s="702"/>
      <c r="J143" s="703"/>
    </row>
    <row r="144" spans="1:10" ht="12.75" customHeight="1">
      <c r="A144" s="701"/>
      <c r="B144" s="702"/>
      <c r="C144" s="702"/>
      <c r="D144" s="702"/>
      <c r="E144" s="702"/>
      <c r="F144" s="702"/>
      <c r="G144" s="702"/>
      <c r="H144" s="702"/>
      <c r="I144" s="702"/>
      <c r="J144" s="703"/>
    </row>
    <row r="145" spans="1:10" ht="12.75" customHeight="1">
      <c r="A145" s="701"/>
      <c r="B145" s="702"/>
      <c r="C145" s="702"/>
      <c r="D145" s="702"/>
      <c r="E145" s="702"/>
      <c r="F145" s="702"/>
      <c r="G145" s="702"/>
      <c r="H145" s="702"/>
      <c r="I145" s="702"/>
      <c r="J145" s="703"/>
    </row>
    <row r="146" spans="1:10" ht="12.75" customHeight="1">
      <c r="A146" s="701"/>
      <c r="B146" s="702"/>
      <c r="C146" s="702"/>
      <c r="D146" s="702"/>
      <c r="E146" s="702"/>
      <c r="F146" s="702"/>
      <c r="G146" s="702"/>
      <c r="H146" s="702"/>
      <c r="I146" s="702"/>
      <c r="J146" s="703"/>
    </row>
    <row r="147" spans="1:10" ht="12.75" customHeight="1">
      <c r="A147" s="701"/>
      <c r="B147" s="702"/>
      <c r="C147" s="702"/>
      <c r="D147" s="702"/>
      <c r="E147" s="702"/>
      <c r="F147" s="702"/>
      <c r="G147" s="702"/>
      <c r="H147" s="702"/>
      <c r="I147" s="702"/>
      <c r="J147" s="703"/>
    </row>
    <row r="148" spans="1:10" s="228" customFormat="1" ht="12">
      <c r="A148" s="222"/>
      <c r="B148" s="223"/>
      <c r="C148" s="224"/>
      <c r="D148" s="225"/>
      <c r="E148" s="225"/>
      <c r="F148" s="225"/>
      <c r="G148" s="225"/>
      <c r="H148" s="226"/>
      <c r="I148" s="224"/>
      <c r="J148" s="227"/>
    </row>
    <row r="149" spans="1:10" s="228" customFormat="1" ht="25.5" customHeight="1">
      <c r="A149" s="707" t="s">
        <v>387</v>
      </c>
      <c r="B149" s="708"/>
      <c r="C149" s="708"/>
      <c r="D149" s="708"/>
      <c r="E149" s="708"/>
      <c r="F149" s="708"/>
      <c r="G149" s="708"/>
      <c r="H149" s="708"/>
      <c r="I149" s="708"/>
      <c r="J149" s="709"/>
    </row>
    <row r="150" spans="1:10" s="228" customFormat="1" ht="16.25" customHeight="1">
      <c r="A150" s="710" t="s">
        <v>377</v>
      </c>
      <c r="B150" s="711"/>
      <c r="C150" s="711"/>
      <c r="D150" s="711"/>
      <c r="E150" s="712"/>
      <c r="F150" s="713"/>
      <c r="G150" s="713"/>
      <c r="H150" s="713"/>
      <c r="I150" s="713"/>
      <c r="J150" s="714"/>
    </row>
    <row r="151" spans="1:10" ht="29.5" customHeight="1">
      <c r="A151" s="695" t="s">
        <v>388</v>
      </c>
      <c r="B151" s="696"/>
      <c r="C151" s="696"/>
      <c r="D151" s="696"/>
      <c r="E151" s="696"/>
      <c r="F151" s="696"/>
      <c r="G151" s="696"/>
      <c r="H151" s="696"/>
      <c r="I151" s="696"/>
      <c r="J151" s="697"/>
    </row>
    <row r="152" spans="1:10" ht="30" customHeight="1">
      <c r="A152" s="698" t="s">
        <v>380</v>
      </c>
      <c r="B152" s="699"/>
      <c r="C152" s="699"/>
      <c r="D152" s="699"/>
      <c r="E152" s="699"/>
      <c r="F152" s="699"/>
      <c r="G152" s="699"/>
      <c r="H152" s="699"/>
      <c r="I152" s="699"/>
      <c r="J152" s="700"/>
    </row>
    <row r="153" spans="1:10" ht="12.75" customHeight="1">
      <c r="A153" s="701"/>
      <c r="B153" s="702"/>
      <c r="C153" s="702"/>
      <c r="D153" s="702"/>
      <c r="E153" s="702"/>
      <c r="F153" s="702"/>
      <c r="G153" s="702"/>
      <c r="H153" s="702"/>
      <c r="I153" s="702"/>
      <c r="J153" s="703"/>
    </row>
    <row r="154" spans="1:10" ht="12.75" customHeight="1">
      <c r="A154" s="701"/>
      <c r="B154" s="702"/>
      <c r="C154" s="702"/>
      <c r="D154" s="702"/>
      <c r="E154" s="702"/>
      <c r="F154" s="702"/>
      <c r="G154" s="702"/>
      <c r="H154" s="702"/>
      <c r="I154" s="702"/>
      <c r="J154" s="703"/>
    </row>
    <row r="155" spans="1:10" ht="12.75" customHeight="1">
      <c r="A155" s="701"/>
      <c r="B155" s="702"/>
      <c r="C155" s="702"/>
      <c r="D155" s="702"/>
      <c r="E155" s="702"/>
      <c r="F155" s="702"/>
      <c r="G155" s="702"/>
      <c r="H155" s="702"/>
      <c r="I155" s="702"/>
      <c r="J155" s="703"/>
    </row>
    <row r="156" spans="1:10" ht="12.75" customHeight="1">
      <c r="A156" s="701"/>
      <c r="B156" s="702"/>
      <c r="C156" s="702"/>
      <c r="D156" s="702"/>
      <c r="E156" s="702"/>
      <c r="F156" s="702"/>
      <c r="G156" s="702"/>
      <c r="H156" s="702"/>
      <c r="I156" s="702"/>
      <c r="J156" s="703"/>
    </row>
    <row r="157" spans="1:10" ht="12.75" customHeight="1">
      <c r="A157" s="701"/>
      <c r="B157" s="702"/>
      <c r="C157" s="702"/>
      <c r="D157" s="702"/>
      <c r="E157" s="702"/>
      <c r="F157" s="702"/>
      <c r="G157" s="702"/>
      <c r="H157" s="702"/>
      <c r="I157" s="702"/>
      <c r="J157" s="703"/>
    </row>
    <row r="158" spans="1:10" ht="12.75" customHeight="1">
      <c r="A158" s="701"/>
      <c r="B158" s="702"/>
      <c r="C158" s="702"/>
      <c r="D158" s="702"/>
      <c r="E158" s="702"/>
      <c r="F158" s="702"/>
      <c r="G158" s="702"/>
      <c r="H158" s="702"/>
      <c r="I158" s="702"/>
      <c r="J158" s="703"/>
    </row>
    <row r="159" spans="1:10" ht="12.75" customHeight="1">
      <c r="A159" s="701"/>
      <c r="B159" s="702"/>
      <c r="C159" s="702"/>
      <c r="D159" s="702"/>
      <c r="E159" s="702"/>
      <c r="F159" s="702"/>
      <c r="G159" s="702"/>
      <c r="H159" s="702"/>
      <c r="I159" s="702"/>
      <c r="J159" s="703"/>
    </row>
    <row r="160" spans="1:10" ht="12.75" customHeight="1">
      <c r="A160" s="701"/>
      <c r="B160" s="702"/>
      <c r="C160" s="702"/>
      <c r="D160" s="702"/>
      <c r="E160" s="702"/>
      <c r="F160" s="702"/>
      <c r="G160" s="702"/>
      <c r="H160" s="702"/>
      <c r="I160" s="702"/>
      <c r="J160" s="703"/>
    </row>
    <row r="161" spans="1:10" ht="12.75" customHeight="1">
      <c r="A161" s="701"/>
      <c r="B161" s="702"/>
      <c r="C161" s="702"/>
      <c r="D161" s="702"/>
      <c r="E161" s="702"/>
      <c r="F161" s="702"/>
      <c r="G161" s="702"/>
      <c r="H161" s="702"/>
      <c r="I161" s="702"/>
      <c r="J161" s="703"/>
    </row>
    <row r="162" spans="1:10" ht="12.75" customHeight="1">
      <c r="A162" s="701"/>
      <c r="B162" s="702"/>
      <c r="C162" s="702"/>
      <c r="D162" s="702"/>
      <c r="E162" s="702"/>
      <c r="F162" s="702"/>
      <c r="G162" s="702"/>
      <c r="H162" s="702"/>
      <c r="I162" s="702"/>
      <c r="J162" s="703"/>
    </row>
    <row r="163" spans="1:10" ht="12.75" customHeight="1">
      <c r="A163" s="701"/>
      <c r="B163" s="702"/>
      <c r="C163" s="702"/>
      <c r="D163" s="702"/>
      <c r="E163" s="702"/>
      <c r="F163" s="702"/>
      <c r="G163" s="702"/>
      <c r="H163" s="702"/>
      <c r="I163" s="702"/>
      <c r="J163" s="703"/>
    </row>
    <row r="164" spans="1:10" ht="12.75" customHeight="1">
      <c r="A164" s="701"/>
      <c r="B164" s="702"/>
      <c r="C164" s="702"/>
      <c r="D164" s="702"/>
      <c r="E164" s="702"/>
      <c r="F164" s="702"/>
      <c r="G164" s="702"/>
      <c r="H164" s="702"/>
      <c r="I164" s="702"/>
      <c r="J164" s="703"/>
    </row>
    <row r="165" spans="1:10" ht="12.75" customHeight="1">
      <c r="A165" s="701"/>
      <c r="B165" s="702"/>
      <c r="C165" s="702"/>
      <c r="D165" s="702"/>
      <c r="E165" s="702"/>
      <c r="F165" s="702"/>
      <c r="G165" s="702"/>
      <c r="H165" s="702"/>
      <c r="I165" s="702"/>
      <c r="J165" s="703"/>
    </row>
    <row r="166" spans="1:10" ht="12.75" customHeight="1">
      <c r="A166" s="701"/>
      <c r="B166" s="702"/>
      <c r="C166" s="702"/>
      <c r="D166" s="702"/>
      <c r="E166" s="702"/>
      <c r="F166" s="702"/>
      <c r="G166" s="702"/>
      <c r="H166" s="702"/>
      <c r="I166" s="702"/>
      <c r="J166" s="703"/>
    </row>
    <row r="167" spans="1:10" ht="12.75" customHeight="1">
      <c r="A167" s="701"/>
      <c r="B167" s="702"/>
      <c r="C167" s="702"/>
      <c r="D167" s="702"/>
      <c r="E167" s="702"/>
      <c r="F167" s="702"/>
      <c r="G167" s="702"/>
      <c r="H167" s="702"/>
      <c r="I167" s="702"/>
      <c r="J167" s="703"/>
    </row>
    <row r="168" spans="1:10" ht="12.75" customHeight="1">
      <c r="A168" s="701"/>
      <c r="B168" s="702"/>
      <c r="C168" s="702"/>
      <c r="D168" s="702"/>
      <c r="E168" s="702"/>
      <c r="F168" s="702"/>
      <c r="G168" s="702"/>
      <c r="H168" s="702"/>
      <c r="I168" s="702"/>
      <c r="J168" s="703"/>
    </row>
    <row r="169" spans="1:10" ht="12.75" customHeight="1">
      <c r="A169" s="701"/>
      <c r="B169" s="702"/>
      <c r="C169" s="702"/>
      <c r="D169" s="702"/>
      <c r="E169" s="702"/>
      <c r="F169" s="702"/>
      <c r="G169" s="702"/>
      <c r="H169" s="702"/>
      <c r="I169" s="702"/>
      <c r="J169" s="703"/>
    </row>
    <row r="170" spans="1:10" ht="12.75" customHeight="1">
      <c r="A170" s="701"/>
      <c r="B170" s="702"/>
      <c r="C170" s="702"/>
      <c r="D170" s="702"/>
      <c r="E170" s="702"/>
      <c r="F170" s="702"/>
      <c r="G170" s="702"/>
      <c r="H170" s="702"/>
      <c r="I170" s="702"/>
      <c r="J170" s="703"/>
    </row>
    <row r="171" spans="1:10" ht="12.75" customHeight="1">
      <c r="A171" s="701"/>
      <c r="B171" s="702"/>
      <c r="C171" s="702"/>
      <c r="D171" s="702"/>
      <c r="E171" s="702"/>
      <c r="F171" s="702"/>
      <c r="G171" s="702"/>
      <c r="H171" s="702"/>
      <c r="I171" s="702"/>
      <c r="J171" s="703"/>
    </row>
    <row r="172" spans="1:10" ht="12.75" customHeight="1">
      <c r="A172" s="701"/>
      <c r="B172" s="702"/>
      <c r="C172" s="702"/>
      <c r="D172" s="702"/>
      <c r="E172" s="702"/>
      <c r="F172" s="702"/>
      <c r="G172" s="702"/>
      <c r="H172" s="702"/>
      <c r="I172" s="702"/>
      <c r="J172" s="703"/>
    </row>
    <row r="173" spans="1:10" ht="12.75" customHeight="1">
      <c r="A173" s="701"/>
      <c r="B173" s="702"/>
      <c r="C173" s="702"/>
      <c r="D173" s="702"/>
      <c r="E173" s="702"/>
      <c r="F173" s="702"/>
      <c r="G173" s="702"/>
      <c r="H173" s="702"/>
      <c r="I173" s="702"/>
      <c r="J173" s="703"/>
    </row>
    <row r="174" spans="1:10" ht="12.75" customHeight="1">
      <c r="A174" s="701"/>
      <c r="B174" s="702"/>
      <c r="C174" s="702"/>
      <c r="D174" s="702"/>
      <c r="E174" s="702"/>
      <c r="F174" s="702"/>
      <c r="G174" s="702"/>
      <c r="H174" s="702"/>
      <c r="I174" s="702"/>
      <c r="J174" s="703"/>
    </row>
    <row r="175" spans="1:10" ht="12.75" customHeight="1">
      <c r="A175" s="701"/>
      <c r="B175" s="702"/>
      <c r="C175" s="702"/>
      <c r="D175" s="702"/>
      <c r="E175" s="702"/>
      <c r="F175" s="702"/>
      <c r="G175" s="702"/>
      <c r="H175" s="702"/>
      <c r="I175" s="702"/>
      <c r="J175" s="703"/>
    </row>
    <row r="176" spans="1:10" ht="12.75" customHeight="1">
      <c r="A176" s="701"/>
      <c r="B176" s="702"/>
      <c r="C176" s="702"/>
      <c r="D176" s="702"/>
      <c r="E176" s="702"/>
      <c r="F176" s="702"/>
      <c r="G176" s="702"/>
      <c r="H176" s="702"/>
      <c r="I176" s="702"/>
      <c r="J176" s="703"/>
    </row>
    <row r="177" spans="1:10" ht="12.75" customHeight="1">
      <c r="A177" s="701"/>
      <c r="B177" s="702"/>
      <c r="C177" s="702"/>
      <c r="D177" s="702"/>
      <c r="E177" s="702"/>
      <c r="F177" s="702"/>
      <c r="G177" s="702"/>
      <c r="H177" s="702"/>
      <c r="I177" s="702"/>
      <c r="J177" s="703"/>
    </row>
    <row r="178" spans="1:10" ht="12.75" customHeight="1">
      <c r="A178" s="701"/>
      <c r="B178" s="702"/>
      <c r="C178" s="702"/>
      <c r="D178" s="702"/>
      <c r="E178" s="702"/>
      <c r="F178" s="702"/>
      <c r="G178" s="702"/>
      <c r="H178" s="702"/>
      <c r="I178" s="702"/>
      <c r="J178" s="703"/>
    </row>
    <row r="179" spans="1:10" ht="12.75" customHeight="1">
      <c r="A179" s="701"/>
      <c r="B179" s="702"/>
      <c r="C179" s="702"/>
      <c r="D179" s="702"/>
      <c r="E179" s="702"/>
      <c r="F179" s="702"/>
      <c r="G179" s="702"/>
      <c r="H179" s="702"/>
      <c r="I179" s="702"/>
      <c r="J179" s="703"/>
    </row>
    <row r="180" spans="1:10" ht="12.75" customHeight="1">
      <c r="A180" s="701"/>
      <c r="B180" s="702"/>
      <c r="C180" s="702"/>
      <c r="D180" s="702"/>
      <c r="E180" s="702"/>
      <c r="F180" s="702"/>
      <c r="G180" s="702"/>
      <c r="H180" s="702"/>
      <c r="I180" s="702"/>
      <c r="J180" s="703"/>
    </row>
    <row r="181" spans="1:10" ht="12.75" customHeight="1">
      <c r="A181" s="701"/>
      <c r="B181" s="702"/>
      <c r="C181" s="702"/>
      <c r="D181" s="702"/>
      <c r="E181" s="702"/>
      <c r="F181" s="702"/>
      <c r="G181" s="702"/>
      <c r="H181" s="702"/>
      <c r="I181" s="702"/>
      <c r="J181" s="703"/>
    </row>
    <row r="182" spans="1:10" ht="12.75" customHeight="1">
      <c r="A182" s="701"/>
      <c r="B182" s="702"/>
      <c r="C182" s="702"/>
      <c r="D182" s="702"/>
      <c r="E182" s="702"/>
      <c r="F182" s="702"/>
      <c r="G182" s="702"/>
      <c r="H182" s="702"/>
      <c r="I182" s="702"/>
      <c r="J182" s="703"/>
    </row>
    <row r="183" spans="1:10" ht="12.75" customHeight="1">
      <c r="A183" s="701"/>
      <c r="B183" s="702"/>
      <c r="C183" s="702"/>
      <c r="D183" s="702"/>
      <c r="E183" s="702"/>
      <c r="F183" s="702"/>
      <c r="G183" s="702"/>
      <c r="H183" s="702"/>
      <c r="I183" s="702"/>
      <c r="J183" s="703"/>
    </row>
    <row r="184" spans="1:10" ht="12.75" customHeight="1">
      <c r="A184" s="701"/>
      <c r="B184" s="702"/>
      <c r="C184" s="702"/>
      <c r="D184" s="702"/>
      <c r="E184" s="702"/>
      <c r="F184" s="702"/>
      <c r="G184" s="702"/>
      <c r="H184" s="702"/>
      <c r="I184" s="702"/>
      <c r="J184" s="703"/>
    </row>
    <row r="185" spans="1:10" ht="12.75" customHeight="1">
      <c r="A185" s="701"/>
      <c r="B185" s="702"/>
      <c r="C185" s="702"/>
      <c r="D185" s="702"/>
      <c r="E185" s="702"/>
      <c r="F185" s="702"/>
      <c r="G185" s="702"/>
      <c r="H185" s="702"/>
      <c r="I185" s="702"/>
      <c r="J185" s="703"/>
    </row>
    <row r="186" spans="1:10" ht="12.75" customHeight="1">
      <c r="A186" s="701"/>
      <c r="B186" s="702"/>
      <c r="C186" s="702"/>
      <c r="D186" s="702"/>
      <c r="E186" s="702"/>
      <c r="F186" s="702"/>
      <c r="G186" s="702"/>
      <c r="H186" s="702"/>
      <c r="I186" s="702"/>
      <c r="J186" s="703"/>
    </row>
    <row r="187" spans="1:10" ht="12.75" customHeight="1">
      <c r="A187" s="701"/>
      <c r="B187" s="702"/>
      <c r="C187" s="702"/>
      <c r="D187" s="702"/>
      <c r="E187" s="702"/>
      <c r="F187" s="702"/>
      <c r="G187" s="702"/>
      <c r="H187" s="702"/>
      <c r="I187" s="702"/>
      <c r="J187" s="703"/>
    </row>
    <row r="188" spans="1:10" s="228" customFormat="1" ht="12">
      <c r="A188" s="222"/>
      <c r="B188" s="223"/>
      <c r="C188" s="224"/>
      <c r="D188" s="225"/>
      <c r="E188" s="225"/>
      <c r="F188" s="225"/>
      <c r="G188" s="225"/>
      <c r="H188" s="226"/>
      <c r="I188" s="224"/>
      <c r="J188" s="227"/>
    </row>
    <row r="189" spans="1:10" s="228" customFormat="1" ht="25.5" customHeight="1">
      <c r="A189" s="707" t="s">
        <v>389</v>
      </c>
      <c r="B189" s="708"/>
      <c r="C189" s="708"/>
      <c r="D189" s="708"/>
      <c r="E189" s="708"/>
      <c r="F189" s="708"/>
      <c r="G189" s="708"/>
      <c r="H189" s="708"/>
      <c r="I189" s="708"/>
      <c r="J189" s="709"/>
    </row>
    <row r="190" spans="1:10" s="228" customFormat="1" ht="16.25" customHeight="1">
      <c r="A190" s="710" t="s">
        <v>377</v>
      </c>
      <c r="B190" s="711"/>
      <c r="C190" s="711"/>
      <c r="D190" s="711"/>
      <c r="E190" s="712"/>
      <c r="F190" s="713"/>
      <c r="G190" s="713"/>
      <c r="H190" s="713"/>
      <c r="I190" s="713"/>
      <c r="J190" s="714"/>
    </row>
    <row r="191" spans="1:10" ht="29.5" customHeight="1">
      <c r="A191" s="695" t="s">
        <v>390</v>
      </c>
      <c r="B191" s="696"/>
      <c r="C191" s="696"/>
      <c r="D191" s="696"/>
      <c r="E191" s="696"/>
      <c r="F191" s="696"/>
      <c r="G191" s="696"/>
      <c r="H191" s="696"/>
      <c r="I191" s="696"/>
      <c r="J191" s="697"/>
    </row>
    <row r="192" spans="1:10" ht="30" customHeight="1">
      <c r="A192" s="698" t="s">
        <v>380</v>
      </c>
      <c r="B192" s="699"/>
      <c r="C192" s="699"/>
      <c r="D192" s="699"/>
      <c r="E192" s="699"/>
      <c r="F192" s="699"/>
      <c r="G192" s="699"/>
      <c r="H192" s="699"/>
      <c r="I192" s="699"/>
      <c r="J192" s="700"/>
    </row>
    <row r="193" spans="1:10" ht="12.75" customHeight="1">
      <c r="A193" s="701"/>
      <c r="B193" s="702"/>
      <c r="C193" s="702"/>
      <c r="D193" s="702"/>
      <c r="E193" s="702"/>
      <c r="F193" s="702"/>
      <c r="G193" s="702"/>
      <c r="H193" s="702"/>
      <c r="I193" s="702"/>
      <c r="J193" s="703"/>
    </row>
    <row r="194" spans="1:10" ht="12.75" customHeight="1">
      <c r="A194" s="701"/>
      <c r="B194" s="702"/>
      <c r="C194" s="702"/>
      <c r="D194" s="702"/>
      <c r="E194" s="702"/>
      <c r="F194" s="702"/>
      <c r="G194" s="702"/>
      <c r="H194" s="702"/>
      <c r="I194" s="702"/>
      <c r="J194" s="703"/>
    </row>
    <row r="195" spans="1:10" ht="12.75" customHeight="1">
      <c r="A195" s="701"/>
      <c r="B195" s="702"/>
      <c r="C195" s="702"/>
      <c r="D195" s="702"/>
      <c r="E195" s="702"/>
      <c r="F195" s="702"/>
      <c r="G195" s="702"/>
      <c r="H195" s="702"/>
      <c r="I195" s="702"/>
      <c r="J195" s="703"/>
    </row>
    <row r="196" spans="1:10" ht="12.75" customHeight="1">
      <c r="A196" s="701"/>
      <c r="B196" s="702"/>
      <c r="C196" s="702"/>
      <c r="D196" s="702"/>
      <c r="E196" s="702"/>
      <c r="F196" s="702"/>
      <c r="G196" s="702"/>
      <c r="H196" s="702"/>
      <c r="I196" s="702"/>
      <c r="J196" s="703"/>
    </row>
    <row r="197" spans="1:10" ht="12.75" customHeight="1">
      <c r="A197" s="701"/>
      <c r="B197" s="702"/>
      <c r="C197" s="702"/>
      <c r="D197" s="702"/>
      <c r="E197" s="702"/>
      <c r="F197" s="702"/>
      <c r="G197" s="702"/>
      <c r="H197" s="702"/>
      <c r="I197" s="702"/>
      <c r="J197" s="703"/>
    </row>
    <row r="198" spans="1:10" ht="12.75" customHeight="1">
      <c r="A198" s="701"/>
      <c r="B198" s="702"/>
      <c r="C198" s="702"/>
      <c r="D198" s="702"/>
      <c r="E198" s="702"/>
      <c r="F198" s="702"/>
      <c r="G198" s="702"/>
      <c r="H198" s="702"/>
      <c r="I198" s="702"/>
      <c r="J198" s="703"/>
    </row>
    <row r="199" spans="1:10" ht="12.75" customHeight="1">
      <c r="A199" s="701"/>
      <c r="B199" s="702"/>
      <c r="C199" s="702"/>
      <c r="D199" s="702"/>
      <c r="E199" s="702"/>
      <c r="F199" s="702"/>
      <c r="G199" s="702"/>
      <c r="H199" s="702"/>
      <c r="I199" s="702"/>
      <c r="J199" s="703"/>
    </row>
    <row r="200" spans="1:10" ht="12.75" customHeight="1">
      <c r="A200" s="701"/>
      <c r="B200" s="702"/>
      <c r="C200" s="702"/>
      <c r="D200" s="702"/>
      <c r="E200" s="702"/>
      <c r="F200" s="702"/>
      <c r="G200" s="702"/>
      <c r="H200" s="702"/>
      <c r="I200" s="702"/>
      <c r="J200" s="703"/>
    </row>
    <row r="201" spans="1:10" ht="12.75" customHeight="1">
      <c r="A201" s="701"/>
      <c r="B201" s="702"/>
      <c r="C201" s="702"/>
      <c r="D201" s="702"/>
      <c r="E201" s="702"/>
      <c r="F201" s="702"/>
      <c r="G201" s="702"/>
      <c r="H201" s="702"/>
      <c r="I201" s="702"/>
      <c r="J201" s="703"/>
    </row>
    <row r="202" spans="1:10" ht="12.75" customHeight="1">
      <c r="A202" s="701"/>
      <c r="B202" s="702"/>
      <c r="C202" s="702"/>
      <c r="D202" s="702"/>
      <c r="E202" s="702"/>
      <c r="F202" s="702"/>
      <c r="G202" s="702"/>
      <c r="H202" s="702"/>
      <c r="I202" s="702"/>
      <c r="J202" s="703"/>
    </row>
    <row r="203" spans="1:10" ht="12.75" customHeight="1">
      <c r="A203" s="701"/>
      <c r="B203" s="702"/>
      <c r="C203" s="702"/>
      <c r="D203" s="702"/>
      <c r="E203" s="702"/>
      <c r="F203" s="702"/>
      <c r="G203" s="702"/>
      <c r="H203" s="702"/>
      <c r="I203" s="702"/>
      <c r="J203" s="703"/>
    </row>
    <row r="204" spans="1:10" ht="12.75" customHeight="1">
      <c r="A204" s="701"/>
      <c r="B204" s="702"/>
      <c r="C204" s="702"/>
      <c r="D204" s="702"/>
      <c r="E204" s="702"/>
      <c r="F204" s="702"/>
      <c r="G204" s="702"/>
      <c r="H204" s="702"/>
      <c r="I204" s="702"/>
      <c r="J204" s="703"/>
    </row>
    <row r="205" spans="1:10" ht="12.75" customHeight="1">
      <c r="A205" s="701"/>
      <c r="B205" s="702"/>
      <c r="C205" s="702"/>
      <c r="D205" s="702"/>
      <c r="E205" s="702"/>
      <c r="F205" s="702"/>
      <c r="G205" s="702"/>
      <c r="H205" s="702"/>
      <c r="I205" s="702"/>
      <c r="J205" s="703"/>
    </row>
    <row r="206" spans="1:10" ht="12.75" customHeight="1">
      <c r="A206" s="701"/>
      <c r="B206" s="702"/>
      <c r="C206" s="702"/>
      <c r="D206" s="702"/>
      <c r="E206" s="702"/>
      <c r="F206" s="702"/>
      <c r="G206" s="702"/>
      <c r="H206" s="702"/>
      <c r="I206" s="702"/>
      <c r="J206" s="703"/>
    </row>
    <row r="207" spans="1:10" ht="12.75" customHeight="1">
      <c r="A207" s="701"/>
      <c r="B207" s="702"/>
      <c r="C207" s="702"/>
      <c r="D207" s="702"/>
      <c r="E207" s="702"/>
      <c r="F207" s="702"/>
      <c r="G207" s="702"/>
      <c r="H207" s="702"/>
      <c r="I207" s="702"/>
      <c r="J207" s="703"/>
    </row>
    <row r="208" spans="1:10" ht="12.75" customHeight="1">
      <c r="A208" s="701"/>
      <c r="B208" s="702"/>
      <c r="C208" s="702"/>
      <c r="D208" s="702"/>
      <c r="E208" s="702"/>
      <c r="F208" s="702"/>
      <c r="G208" s="702"/>
      <c r="H208" s="702"/>
      <c r="I208" s="702"/>
      <c r="J208" s="703"/>
    </row>
    <row r="209" spans="1:10" ht="12.75" customHeight="1">
      <c r="A209" s="701"/>
      <c r="B209" s="702"/>
      <c r="C209" s="702"/>
      <c r="D209" s="702"/>
      <c r="E209" s="702"/>
      <c r="F209" s="702"/>
      <c r="G209" s="702"/>
      <c r="H209" s="702"/>
      <c r="I209" s="702"/>
      <c r="J209" s="703"/>
    </row>
    <row r="210" spans="1:10" ht="12.75" customHeight="1">
      <c r="A210" s="701"/>
      <c r="B210" s="702"/>
      <c r="C210" s="702"/>
      <c r="D210" s="702"/>
      <c r="E210" s="702"/>
      <c r="F210" s="702"/>
      <c r="G210" s="702"/>
      <c r="H210" s="702"/>
      <c r="I210" s="702"/>
      <c r="J210" s="703"/>
    </row>
    <row r="211" spans="1:10" ht="12.75" customHeight="1">
      <c r="A211" s="701"/>
      <c r="B211" s="702"/>
      <c r="C211" s="702"/>
      <c r="D211" s="702"/>
      <c r="E211" s="702"/>
      <c r="F211" s="702"/>
      <c r="G211" s="702"/>
      <c r="H211" s="702"/>
      <c r="I211" s="702"/>
      <c r="J211" s="703"/>
    </row>
    <row r="212" spans="1:10" ht="12.75" customHeight="1">
      <c r="A212" s="701"/>
      <c r="B212" s="702"/>
      <c r="C212" s="702"/>
      <c r="D212" s="702"/>
      <c r="E212" s="702"/>
      <c r="F212" s="702"/>
      <c r="G212" s="702"/>
      <c r="H212" s="702"/>
      <c r="I212" s="702"/>
      <c r="J212" s="703"/>
    </row>
    <row r="213" spans="1:10" ht="12.75" customHeight="1">
      <c r="A213" s="701"/>
      <c r="B213" s="702"/>
      <c r="C213" s="702"/>
      <c r="D213" s="702"/>
      <c r="E213" s="702"/>
      <c r="F213" s="702"/>
      <c r="G213" s="702"/>
      <c r="H213" s="702"/>
      <c r="I213" s="702"/>
      <c r="J213" s="703"/>
    </row>
    <row r="214" spans="1:10" ht="12.75" customHeight="1">
      <c r="A214" s="701"/>
      <c r="B214" s="702"/>
      <c r="C214" s="702"/>
      <c r="D214" s="702"/>
      <c r="E214" s="702"/>
      <c r="F214" s="702"/>
      <c r="G214" s="702"/>
      <c r="H214" s="702"/>
      <c r="I214" s="702"/>
      <c r="J214" s="703"/>
    </row>
    <row r="215" spans="1:10" ht="12.75" customHeight="1">
      <c r="A215" s="701"/>
      <c r="B215" s="702"/>
      <c r="C215" s="702"/>
      <c r="D215" s="702"/>
      <c r="E215" s="702"/>
      <c r="F215" s="702"/>
      <c r="G215" s="702"/>
      <c r="H215" s="702"/>
      <c r="I215" s="702"/>
      <c r="J215" s="703"/>
    </row>
    <row r="216" spans="1:10" ht="12.75" customHeight="1">
      <c r="A216" s="701"/>
      <c r="B216" s="702"/>
      <c r="C216" s="702"/>
      <c r="D216" s="702"/>
      <c r="E216" s="702"/>
      <c r="F216" s="702"/>
      <c r="G216" s="702"/>
      <c r="H216" s="702"/>
      <c r="I216" s="702"/>
      <c r="J216" s="703"/>
    </row>
    <row r="217" spans="1:10" ht="12.75" customHeight="1">
      <c r="A217" s="701"/>
      <c r="B217" s="702"/>
      <c r="C217" s="702"/>
      <c r="D217" s="702"/>
      <c r="E217" s="702"/>
      <c r="F217" s="702"/>
      <c r="G217" s="702"/>
      <c r="H217" s="702"/>
      <c r="I217" s="702"/>
      <c r="J217" s="703"/>
    </row>
    <row r="218" spans="1:10" ht="12.75" customHeight="1">
      <c r="A218" s="701"/>
      <c r="B218" s="702"/>
      <c r="C218" s="702"/>
      <c r="D218" s="702"/>
      <c r="E218" s="702"/>
      <c r="F218" s="702"/>
      <c r="G218" s="702"/>
      <c r="H218" s="702"/>
      <c r="I218" s="702"/>
      <c r="J218" s="703"/>
    </row>
    <row r="219" spans="1:10" ht="12.75" customHeight="1">
      <c r="A219" s="701"/>
      <c r="B219" s="702"/>
      <c r="C219" s="702"/>
      <c r="D219" s="702"/>
      <c r="E219" s="702"/>
      <c r="F219" s="702"/>
      <c r="G219" s="702"/>
      <c r="H219" s="702"/>
      <c r="I219" s="702"/>
      <c r="J219" s="703"/>
    </row>
    <row r="220" spans="1:10" ht="12.75" customHeight="1">
      <c r="A220" s="701"/>
      <c r="B220" s="702"/>
      <c r="C220" s="702"/>
      <c r="D220" s="702"/>
      <c r="E220" s="702"/>
      <c r="F220" s="702"/>
      <c r="G220" s="702"/>
      <c r="H220" s="702"/>
      <c r="I220" s="702"/>
      <c r="J220" s="703"/>
    </row>
    <row r="221" spans="1:10" ht="12.75" customHeight="1">
      <c r="A221" s="701"/>
      <c r="B221" s="702"/>
      <c r="C221" s="702"/>
      <c r="D221" s="702"/>
      <c r="E221" s="702"/>
      <c r="F221" s="702"/>
      <c r="G221" s="702"/>
      <c r="H221" s="702"/>
      <c r="I221" s="702"/>
      <c r="J221" s="703"/>
    </row>
    <row r="222" spans="1:10" ht="12.75" customHeight="1">
      <c r="A222" s="701"/>
      <c r="B222" s="702"/>
      <c r="C222" s="702"/>
      <c r="D222" s="702"/>
      <c r="E222" s="702"/>
      <c r="F222" s="702"/>
      <c r="G222" s="702"/>
      <c r="H222" s="702"/>
      <c r="I222" s="702"/>
      <c r="J222" s="703"/>
    </row>
    <row r="223" spans="1:10" ht="12.75" customHeight="1">
      <c r="A223" s="701"/>
      <c r="B223" s="702"/>
      <c r="C223" s="702"/>
      <c r="D223" s="702"/>
      <c r="E223" s="702"/>
      <c r="F223" s="702"/>
      <c r="G223" s="702"/>
      <c r="H223" s="702"/>
      <c r="I223" s="702"/>
      <c r="J223" s="703"/>
    </row>
    <row r="224" spans="1:10" ht="12.75" customHeight="1">
      <c r="A224" s="701"/>
      <c r="B224" s="702"/>
      <c r="C224" s="702"/>
      <c r="D224" s="702"/>
      <c r="E224" s="702"/>
      <c r="F224" s="702"/>
      <c r="G224" s="702"/>
      <c r="H224" s="702"/>
      <c r="I224" s="702"/>
      <c r="J224" s="703"/>
    </row>
    <row r="225" spans="1:10" ht="12.75" customHeight="1">
      <c r="A225" s="701"/>
      <c r="B225" s="702"/>
      <c r="C225" s="702"/>
      <c r="D225" s="702"/>
      <c r="E225" s="702"/>
      <c r="F225" s="702"/>
      <c r="G225" s="702"/>
      <c r="H225" s="702"/>
      <c r="I225" s="702"/>
      <c r="J225" s="703"/>
    </row>
    <row r="226" spans="1:10" ht="12.75" customHeight="1">
      <c r="A226" s="701"/>
      <c r="B226" s="702"/>
      <c r="C226" s="702"/>
      <c r="D226" s="702"/>
      <c r="E226" s="702"/>
      <c r="F226" s="702"/>
      <c r="G226" s="702"/>
      <c r="H226" s="702"/>
      <c r="I226" s="702"/>
      <c r="J226" s="703"/>
    </row>
    <row r="227" spans="1:10" ht="12.75" customHeight="1">
      <c r="A227" s="701"/>
      <c r="B227" s="702"/>
      <c r="C227" s="702"/>
      <c r="D227" s="702"/>
      <c r="E227" s="702"/>
      <c r="F227" s="702"/>
      <c r="G227" s="702"/>
      <c r="H227" s="702"/>
      <c r="I227" s="702"/>
      <c r="J227" s="703"/>
    </row>
    <row r="228" spans="1:10" s="228" customFormat="1" ht="12">
      <c r="A228" s="222"/>
      <c r="B228" s="223"/>
      <c r="C228" s="224"/>
      <c r="D228" s="225"/>
      <c r="E228" s="225"/>
      <c r="F228" s="225"/>
      <c r="G228" s="225"/>
      <c r="H228" s="226"/>
      <c r="I228" s="224"/>
      <c r="J228" s="227"/>
    </row>
    <row r="229" spans="1:10" s="228" customFormat="1" ht="25.5" customHeight="1">
      <c r="A229" s="707" t="s">
        <v>421</v>
      </c>
      <c r="B229" s="708"/>
      <c r="C229" s="708"/>
      <c r="D229" s="708"/>
      <c r="E229" s="708"/>
      <c r="F229" s="708"/>
      <c r="G229" s="708"/>
      <c r="H229" s="708"/>
      <c r="I229" s="708"/>
      <c r="J229" s="709"/>
    </row>
    <row r="230" spans="1:10" s="228" customFormat="1" ht="16.25" customHeight="1">
      <c r="A230" s="710" t="s">
        <v>377</v>
      </c>
      <c r="B230" s="711"/>
      <c r="C230" s="711"/>
      <c r="D230" s="711"/>
      <c r="E230" s="712"/>
      <c r="F230" s="713"/>
      <c r="G230" s="713"/>
      <c r="H230" s="713"/>
      <c r="I230" s="713"/>
      <c r="J230" s="714"/>
    </row>
    <row r="231" spans="1:10" ht="29.5" customHeight="1">
      <c r="A231" s="695" t="s">
        <v>448</v>
      </c>
      <c r="B231" s="696"/>
      <c r="C231" s="696"/>
      <c r="D231" s="696"/>
      <c r="E231" s="696"/>
      <c r="F231" s="696"/>
      <c r="G231" s="696"/>
      <c r="H231" s="696"/>
      <c r="I231" s="696"/>
      <c r="J231" s="697"/>
    </row>
    <row r="232" spans="1:10" ht="30" customHeight="1">
      <c r="A232" s="698" t="s">
        <v>380</v>
      </c>
      <c r="B232" s="699"/>
      <c r="C232" s="699"/>
      <c r="D232" s="699"/>
      <c r="E232" s="699"/>
      <c r="F232" s="699"/>
      <c r="G232" s="699"/>
      <c r="H232" s="699"/>
      <c r="I232" s="699"/>
      <c r="J232" s="700"/>
    </row>
    <row r="233" spans="1:10" ht="12.75" customHeight="1">
      <c r="A233" s="701"/>
      <c r="B233" s="702"/>
      <c r="C233" s="702"/>
      <c r="D233" s="702"/>
      <c r="E233" s="702"/>
      <c r="F233" s="702"/>
      <c r="G233" s="702"/>
      <c r="H233" s="702"/>
      <c r="I233" s="702"/>
      <c r="J233" s="703"/>
    </row>
    <row r="234" spans="1:10" ht="12.75" customHeight="1">
      <c r="A234" s="701"/>
      <c r="B234" s="702"/>
      <c r="C234" s="702"/>
      <c r="D234" s="702"/>
      <c r="E234" s="702"/>
      <c r="F234" s="702"/>
      <c r="G234" s="702"/>
      <c r="H234" s="702"/>
      <c r="I234" s="702"/>
      <c r="J234" s="703"/>
    </row>
    <row r="235" spans="1:10" ht="12.75" customHeight="1">
      <c r="A235" s="701"/>
      <c r="B235" s="702"/>
      <c r="C235" s="702"/>
      <c r="D235" s="702"/>
      <c r="E235" s="702"/>
      <c r="F235" s="702"/>
      <c r="G235" s="702"/>
      <c r="H235" s="702"/>
      <c r="I235" s="702"/>
      <c r="J235" s="703"/>
    </row>
    <row r="236" spans="1:10" ht="12.75" customHeight="1">
      <c r="A236" s="701"/>
      <c r="B236" s="702"/>
      <c r="C236" s="702"/>
      <c r="D236" s="702"/>
      <c r="E236" s="702"/>
      <c r="F236" s="702"/>
      <c r="G236" s="702"/>
      <c r="H236" s="702"/>
      <c r="I236" s="702"/>
      <c r="J236" s="703"/>
    </row>
    <row r="237" spans="1:10" ht="12.75" customHeight="1">
      <c r="A237" s="701"/>
      <c r="B237" s="702"/>
      <c r="C237" s="702"/>
      <c r="D237" s="702"/>
      <c r="E237" s="702"/>
      <c r="F237" s="702"/>
      <c r="G237" s="702"/>
      <c r="H237" s="702"/>
      <c r="I237" s="702"/>
      <c r="J237" s="703"/>
    </row>
    <row r="238" spans="1:10" ht="12.75" customHeight="1">
      <c r="A238" s="701"/>
      <c r="B238" s="702"/>
      <c r="C238" s="702"/>
      <c r="D238" s="702"/>
      <c r="E238" s="702"/>
      <c r="F238" s="702"/>
      <c r="G238" s="702"/>
      <c r="H238" s="702"/>
      <c r="I238" s="702"/>
      <c r="J238" s="703"/>
    </row>
    <row r="239" spans="1:10" ht="12.75" customHeight="1">
      <c r="A239" s="701"/>
      <c r="B239" s="702"/>
      <c r="C239" s="702"/>
      <c r="D239" s="702"/>
      <c r="E239" s="702"/>
      <c r="F239" s="702"/>
      <c r="G239" s="702"/>
      <c r="H239" s="702"/>
      <c r="I239" s="702"/>
      <c r="J239" s="703"/>
    </row>
    <row r="240" spans="1:10" ht="12.75" customHeight="1">
      <c r="A240" s="701"/>
      <c r="B240" s="702"/>
      <c r="C240" s="702"/>
      <c r="D240" s="702"/>
      <c r="E240" s="702"/>
      <c r="F240" s="702"/>
      <c r="G240" s="702"/>
      <c r="H240" s="702"/>
      <c r="I240" s="702"/>
      <c r="J240" s="703"/>
    </row>
    <row r="241" spans="1:10" ht="12.75" customHeight="1">
      <c r="A241" s="701"/>
      <c r="B241" s="702"/>
      <c r="C241" s="702"/>
      <c r="D241" s="702"/>
      <c r="E241" s="702"/>
      <c r="F241" s="702"/>
      <c r="G241" s="702"/>
      <c r="H241" s="702"/>
      <c r="I241" s="702"/>
      <c r="J241" s="703"/>
    </row>
    <row r="242" spans="1:10" ht="12.75" customHeight="1">
      <c r="A242" s="701"/>
      <c r="B242" s="702"/>
      <c r="C242" s="702"/>
      <c r="D242" s="702"/>
      <c r="E242" s="702"/>
      <c r="F242" s="702"/>
      <c r="G242" s="702"/>
      <c r="H242" s="702"/>
      <c r="I242" s="702"/>
      <c r="J242" s="703"/>
    </row>
    <row r="243" spans="1:10" ht="12.75" customHeight="1">
      <c r="A243" s="701"/>
      <c r="B243" s="702"/>
      <c r="C243" s="702"/>
      <c r="D243" s="702"/>
      <c r="E243" s="702"/>
      <c r="F243" s="702"/>
      <c r="G243" s="702"/>
      <c r="H243" s="702"/>
      <c r="I243" s="702"/>
      <c r="J243" s="703"/>
    </row>
    <row r="244" spans="1:10" ht="12.75" customHeight="1">
      <c r="A244" s="701"/>
      <c r="B244" s="702"/>
      <c r="C244" s="702"/>
      <c r="D244" s="702"/>
      <c r="E244" s="702"/>
      <c r="F244" s="702"/>
      <c r="G244" s="702"/>
      <c r="H244" s="702"/>
      <c r="I244" s="702"/>
      <c r="J244" s="703"/>
    </row>
    <row r="245" spans="1:10" ht="12.75" customHeight="1">
      <c r="A245" s="701"/>
      <c r="B245" s="702"/>
      <c r="C245" s="702"/>
      <c r="D245" s="702"/>
      <c r="E245" s="702"/>
      <c r="F245" s="702"/>
      <c r="G245" s="702"/>
      <c r="H245" s="702"/>
      <c r="I245" s="702"/>
      <c r="J245" s="703"/>
    </row>
    <row r="246" spans="1:10" ht="12.75" customHeight="1">
      <c r="A246" s="701"/>
      <c r="B246" s="702"/>
      <c r="C246" s="702"/>
      <c r="D246" s="702"/>
      <c r="E246" s="702"/>
      <c r="F246" s="702"/>
      <c r="G246" s="702"/>
      <c r="H246" s="702"/>
      <c r="I246" s="702"/>
      <c r="J246" s="703"/>
    </row>
    <row r="247" spans="1:10" ht="12.75" customHeight="1">
      <c r="A247" s="701"/>
      <c r="B247" s="702"/>
      <c r="C247" s="702"/>
      <c r="D247" s="702"/>
      <c r="E247" s="702"/>
      <c r="F247" s="702"/>
      <c r="G247" s="702"/>
      <c r="H247" s="702"/>
      <c r="I247" s="702"/>
      <c r="J247" s="703"/>
    </row>
    <row r="248" spans="1:10" ht="12.75" customHeight="1">
      <c r="A248" s="701"/>
      <c r="B248" s="702"/>
      <c r="C248" s="702"/>
      <c r="D248" s="702"/>
      <c r="E248" s="702"/>
      <c r="F248" s="702"/>
      <c r="G248" s="702"/>
      <c r="H248" s="702"/>
      <c r="I248" s="702"/>
      <c r="J248" s="703"/>
    </row>
    <row r="249" spans="1:10" ht="12.75" customHeight="1">
      <c r="A249" s="701"/>
      <c r="B249" s="702"/>
      <c r="C249" s="702"/>
      <c r="D249" s="702"/>
      <c r="E249" s="702"/>
      <c r="F249" s="702"/>
      <c r="G249" s="702"/>
      <c r="H249" s="702"/>
      <c r="I249" s="702"/>
      <c r="J249" s="703"/>
    </row>
    <row r="250" spans="1:10" ht="12.75" customHeight="1">
      <c r="A250" s="701"/>
      <c r="B250" s="702"/>
      <c r="C250" s="702"/>
      <c r="D250" s="702"/>
      <c r="E250" s="702"/>
      <c r="F250" s="702"/>
      <c r="G250" s="702"/>
      <c r="H250" s="702"/>
      <c r="I250" s="702"/>
      <c r="J250" s="703"/>
    </row>
    <row r="251" spans="1:10" ht="12.75" customHeight="1">
      <c r="A251" s="701"/>
      <c r="B251" s="702"/>
      <c r="C251" s="702"/>
      <c r="D251" s="702"/>
      <c r="E251" s="702"/>
      <c r="F251" s="702"/>
      <c r="G251" s="702"/>
      <c r="H251" s="702"/>
      <c r="I251" s="702"/>
      <c r="J251" s="703"/>
    </row>
    <row r="252" spans="1:10" ht="12.75" customHeight="1">
      <c r="A252" s="701"/>
      <c r="B252" s="702"/>
      <c r="C252" s="702"/>
      <c r="D252" s="702"/>
      <c r="E252" s="702"/>
      <c r="F252" s="702"/>
      <c r="G252" s="702"/>
      <c r="H252" s="702"/>
      <c r="I252" s="702"/>
      <c r="J252" s="703"/>
    </row>
    <row r="253" spans="1:10" ht="12.75" customHeight="1">
      <c r="A253" s="701"/>
      <c r="B253" s="702"/>
      <c r="C253" s="702"/>
      <c r="D253" s="702"/>
      <c r="E253" s="702"/>
      <c r="F253" s="702"/>
      <c r="G253" s="702"/>
      <c r="H253" s="702"/>
      <c r="I253" s="702"/>
      <c r="J253" s="703"/>
    </row>
    <row r="254" spans="1:10" ht="12.75" customHeight="1">
      <c r="A254" s="701"/>
      <c r="B254" s="702"/>
      <c r="C254" s="702"/>
      <c r="D254" s="702"/>
      <c r="E254" s="702"/>
      <c r="F254" s="702"/>
      <c r="G254" s="702"/>
      <c r="H254" s="702"/>
      <c r="I254" s="702"/>
      <c r="J254" s="703"/>
    </row>
    <row r="255" spans="1:10" ht="12.75" customHeight="1">
      <c r="A255" s="701"/>
      <c r="B255" s="702"/>
      <c r="C255" s="702"/>
      <c r="D255" s="702"/>
      <c r="E255" s="702"/>
      <c r="F255" s="702"/>
      <c r="G255" s="702"/>
      <c r="H255" s="702"/>
      <c r="I255" s="702"/>
      <c r="J255" s="703"/>
    </row>
    <row r="256" spans="1:10" ht="12.75" customHeight="1">
      <c r="A256" s="701"/>
      <c r="B256" s="702"/>
      <c r="C256" s="702"/>
      <c r="D256" s="702"/>
      <c r="E256" s="702"/>
      <c r="F256" s="702"/>
      <c r="G256" s="702"/>
      <c r="H256" s="702"/>
      <c r="I256" s="702"/>
      <c r="J256" s="703"/>
    </row>
    <row r="257" spans="1:10" ht="12.75" customHeight="1">
      <c r="A257" s="701"/>
      <c r="B257" s="702"/>
      <c r="C257" s="702"/>
      <c r="D257" s="702"/>
      <c r="E257" s="702"/>
      <c r="F257" s="702"/>
      <c r="G257" s="702"/>
      <c r="H257" s="702"/>
      <c r="I257" s="702"/>
      <c r="J257" s="703"/>
    </row>
    <row r="258" spans="1:10" ht="12.75" customHeight="1">
      <c r="A258" s="701"/>
      <c r="B258" s="702"/>
      <c r="C258" s="702"/>
      <c r="D258" s="702"/>
      <c r="E258" s="702"/>
      <c r="F258" s="702"/>
      <c r="G258" s="702"/>
      <c r="H258" s="702"/>
      <c r="I258" s="702"/>
      <c r="J258" s="703"/>
    </row>
    <row r="259" spans="1:10" ht="12.75" customHeight="1">
      <c r="A259" s="701"/>
      <c r="B259" s="702"/>
      <c r="C259" s="702"/>
      <c r="D259" s="702"/>
      <c r="E259" s="702"/>
      <c r="F259" s="702"/>
      <c r="G259" s="702"/>
      <c r="H259" s="702"/>
      <c r="I259" s="702"/>
      <c r="J259" s="703"/>
    </row>
    <row r="260" spans="1:10" ht="12.75" customHeight="1">
      <c r="A260" s="701"/>
      <c r="B260" s="702"/>
      <c r="C260" s="702"/>
      <c r="D260" s="702"/>
      <c r="E260" s="702"/>
      <c r="F260" s="702"/>
      <c r="G260" s="702"/>
      <c r="H260" s="702"/>
      <c r="I260" s="702"/>
      <c r="J260" s="703"/>
    </row>
    <row r="261" spans="1:10" ht="12.75" customHeight="1">
      <c r="A261" s="701"/>
      <c r="B261" s="702"/>
      <c r="C261" s="702"/>
      <c r="D261" s="702"/>
      <c r="E261" s="702"/>
      <c r="F261" s="702"/>
      <c r="G261" s="702"/>
      <c r="H261" s="702"/>
      <c r="I261" s="702"/>
      <c r="J261" s="703"/>
    </row>
    <row r="262" spans="1:10" ht="12.75" customHeight="1">
      <c r="A262" s="701"/>
      <c r="B262" s="702"/>
      <c r="C262" s="702"/>
      <c r="D262" s="702"/>
      <c r="E262" s="702"/>
      <c r="F262" s="702"/>
      <c r="G262" s="702"/>
      <c r="H262" s="702"/>
      <c r="I262" s="702"/>
      <c r="J262" s="703"/>
    </row>
    <row r="263" spans="1:10" ht="12.75" customHeight="1">
      <c r="A263" s="701"/>
      <c r="B263" s="702"/>
      <c r="C263" s="702"/>
      <c r="D263" s="702"/>
      <c r="E263" s="702"/>
      <c r="F263" s="702"/>
      <c r="G263" s="702"/>
      <c r="H263" s="702"/>
      <c r="I263" s="702"/>
      <c r="J263" s="703"/>
    </row>
    <row r="264" spans="1:10" ht="12.75" customHeight="1">
      <c r="A264" s="701"/>
      <c r="B264" s="702"/>
      <c r="C264" s="702"/>
      <c r="D264" s="702"/>
      <c r="E264" s="702"/>
      <c r="F264" s="702"/>
      <c r="G264" s="702"/>
      <c r="H264" s="702"/>
      <c r="I264" s="702"/>
      <c r="J264" s="703"/>
    </row>
    <row r="265" spans="1:10" ht="12.75" customHeight="1">
      <c r="A265" s="701"/>
      <c r="B265" s="702"/>
      <c r="C265" s="702"/>
      <c r="D265" s="702"/>
      <c r="E265" s="702"/>
      <c r="F265" s="702"/>
      <c r="G265" s="702"/>
      <c r="H265" s="702"/>
      <c r="I265" s="702"/>
      <c r="J265" s="703"/>
    </row>
    <row r="266" spans="1:10" ht="12.75" customHeight="1">
      <c r="A266" s="701"/>
      <c r="B266" s="702"/>
      <c r="C266" s="702"/>
      <c r="D266" s="702"/>
      <c r="E266" s="702"/>
      <c r="F266" s="702"/>
      <c r="G266" s="702"/>
      <c r="H266" s="702"/>
      <c r="I266" s="702"/>
      <c r="J266" s="703"/>
    </row>
    <row r="267" spans="1:10" ht="12.75" customHeight="1">
      <c r="A267" s="701"/>
      <c r="B267" s="702"/>
      <c r="C267" s="702"/>
      <c r="D267" s="702"/>
      <c r="E267" s="702"/>
      <c r="F267" s="702"/>
      <c r="G267" s="702"/>
      <c r="H267" s="702"/>
      <c r="I267" s="702"/>
      <c r="J267" s="703"/>
    </row>
    <row r="268" spans="1:10" s="228" customFormat="1" ht="12">
      <c r="A268" s="222"/>
      <c r="B268" s="223"/>
      <c r="C268" s="224"/>
      <c r="D268" s="225"/>
      <c r="E268" s="225"/>
      <c r="F268" s="225"/>
      <c r="G268" s="225"/>
      <c r="H268" s="226"/>
      <c r="I268" s="224"/>
      <c r="J268" s="227"/>
    </row>
    <row r="269" spans="1:10" s="228" customFormat="1" ht="25.5" customHeight="1">
      <c r="A269" s="707" t="s">
        <v>391</v>
      </c>
      <c r="B269" s="708"/>
      <c r="C269" s="708"/>
      <c r="D269" s="708"/>
      <c r="E269" s="708"/>
      <c r="F269" s="708"/>
      <c r="G269" s="708"/>
      <c r="H269" s="708"/>
      <c r="I269" s="708"/>
      <c r="J269" s="709"/>
    </row>
    <row r="270" spans="1:10" s="228" customFormat="1" ht="16.25" customHeight="1">
      <c r="A270" s="710" t="s">
        <v>377</v>
      </c>
      <c r="B270" s="711"/>
      <c r="C270" s="711"/>
      <c r="D270" s="711"/>
      <c r="E270" s="712"/>
      <c r="F270" s="713"/>
      <c r="G270" s="713"/>
      <c r="H270" s="713"/>
      <c r="I270" s="713"/>
      <c r="J270" s="714"/>
    </row>
    <row r="271" spans="1:10" ht="47.5" customHeight="1">
      <c r="A271" s="695" t="s">
        <v>392</v>
      </c>
      <c r="B271" s="696"/>
      <c r="C271" s="696"/>
      <c r="D271" s="696"/>
      <c r="E271" s="696"/>
      <c r="F271" s="696"/>
      <c r="G271" s="696"/>
      <c r="H271" s="696"/>
      <c r="I271" s="696"/>
      <c r="J271" s="697"/>
    </row>
    <row r="272" spans="1:10" ht="30" customHeight="1">
      <c r="A272" s="698" t="s">
        <v>380</v>
      </c>
      <c r="B272" s="699"/>
      <c r="C272" s="699"/>
      <c r="D272" s="699"/>
      <c r="E272" s="699"/>
      <c r="F272" s="699"/>
      <c r="G272" s="699"/>
      <c r="H272" s="699"/>
      <c r="I272" s="699"/>
      <c r="J272" s="700"/>
    </row>
    <row r="273" spans="1:10" ht="12.75" customHeight="1">
      <c r="A273" s="701"/>
      <c r="B273" s="702"/>
      <c r="C273" s="702"/>
      <c r="D273" s="702"/>
      <c r="E273" s="702"/>
      <c r="F273" s="702"/>
      <c r="G273" s="702"/>
      <c r="H273" s="702"/>
      <c r="I273" s="702"/>
      <c r="J273" s="703"/>
    </row>
    <row r="274" spans="1:10" ht="12.75" customHeight="1">
      <c r="A274" s="701"/>
      <c r="B274" s="702"/>
      <c r="C274" s="702"/>
      <c r="D274" s="702"/>
      <c r="E274" s="702"/>
      <c r="F274" s="702"/>
      <c r="G274" s="702"/>
      <c r="H274" s="702"/>
      <c r="I274" s="702"/>
      <c r="J274" s="703"/>
    </row>
    <row r="275" spans="1:10" ht="12.75" customHeight="1">
      <c r="A275" s="701"/>
      <c r="B275" s="702"/>
      <c r="C275" s="702"/>
      <c r="D275" s="702"/>
      <c r="E275" s="702"/>
      <c r="F275" s="702"/>
      <c r="G275" s="702"/>
      <c r="H275" s="702"/>
      <c r="I275" s="702"/>
      <c r="J275" s="703"/>
    </row>
    <row r="276" spans="1:10" ht="12.75" customHeight="1">
      <c r="A276" s="701"/>
      <c r="B276" s="702"/>
      <c r="C276" s="702"/>
      <c r="D276" s="702"/>
      <c r="E276" s="702"/>
      <c r="F276" s="702"/>
      <c r="G276" s="702"/>
      <c r="H276" s="702"/>
      <c r="I276" s="702"/>
      <c r="J276" s="703"/>
    </row>
    <row r="277" spans="1:10" ht="12.75" customHeight="1">
      <c r="A277" s="701"/>
      <c r="B277" s="702"/>
      <c r="C277" s="702"/>
      <c r="D277" s="702"/>
      <c r="E277" s="702"/>
      <c r="F277" s="702"/>
      <c r="G277" s="702"/>
      <c r="H277" s="702"/>
      <c r="I277" s="702"/>
      <c r="J277" s="703"/>
    </row>
    <row r="278" spans="1:10" ht="12.75" customHeight="1">
      <c r="A278" s="701"/>
      <c r="B278" s="702"/>
      <c r="C278" s="702"/>
      <c r="D278" s="702"/>
      <c r="E278" s="702"/>
      <c r="F278" s="702"/>
      <c r="G278" s="702"/>
      <c r="H278" s="702"/>
      <c r="I278" s="702"/>
      <c r="J278" s="703"/>
    </row>
    <row r="279" spans="1:10" ht="12.75" customHeight="1">
      <c r="A279" s="701"/>
      <c r="B279" s="702"/>
      <c r="C279" s="702"/>
      <c r="D279" s="702"/>
      <c r="E279" s="702"/>
      <c r="F279" s="702"/>
      <c r="G279" s="702"/>
      <c r="H279" s="702"/>
      <c r="I279" s="702"/>
      <c r="J279" s="703"/>
    </row>
    <row r="280" spans="1:10" ht="12.75" customHeight="1">
      <c r="A280" s="701"/>
      <c r="B280" s="702"/>
      <c r="C280" s="702"/>
      <c r="D280" s="702"/>
      <c r="E280" s="702"/>
      <c r="F280" s="702"/>
      <c r="G280" s="702"/>
      <c r="H280" s="702"/>
      <c r="I280" s="702"/>
      <c r="J280" s="703"/>
    </row>
    <row r="281" spans="1:10" ht="12.75" customHeight="1">
      <c r="A281" s="701"/>
      <c r="B281" s="702"/>
      <c r="C281" s="702"/>
      <c r="D281" s="702"/>
      <c r="E281" s="702"/>
      <c r="F281" s="702"/>
      <c r="G281" s="702"/>
      <c r="H281" s="702"/>
      <c r="I281" s="702"/>
      <c r="J281" s="703"/>
    </row>
    <row r="282" spans="1:10" ht="12.75" customHeight="1">
      <c r="A282" s="701"/>
      <c r="B282" s="702"/>
      <c r="C282" s="702"/>
      <c r="D282" s="702"/>
      <c r="E282" s="702"/>
      <c r="F282" s="702"/>
      <c r="G282" s="702"/>
      <c r="H282" s="702"/>
      <c r="I282" s="702"/>
      <c r="J282" s="703"/>
    </row>
    <row r="283" spans="1:10" ht="12.75" customHeight="1">
      <c r="A283" s="701"/>
      <c r="B283" s="702"/>
      <c r="C283" s="702"/>
      <c r="D283" s="702"/>
      <c r="E283" s="702"/>
      <c r="F283" s="702"/>
      <c r="G283" s="702"/>
      <c r="H283" s="702"/>
      <c r="I283" s="702"/>
      <c r="J283" s="703"/>
    </row>
    <row r="284" spans="1:10" ht="12.75" customHeight="1">
      <c r="A284" s="701"/>
      <c r="B284" s="702"/>
      <c r="C284" s="702"/>
      <c r="D284" s="702"/>
      <c r="E284" s="702"/>
      <c r="F284" s="702"/>
      <c r="G284" s="702"/>
      <c r="H284" s="702"/>
      <c r="I284" s="702"/>
      <c r="J284" s="703"/>
    </row>
    <row r="285" spans="1:10" ht="12.75" customHeight="1">
      <c r="A285" s="701"/>
      <c r="B285" s="702"/>
      <c r="C285" s="702"/>
      <c r="D285" s="702"/>
      <c r="E285" s="702"/>
      <c r="F285" s="702"/>
      <c r="G285" s="702"/>
      <c r="H285" s="702"/>
      <c r="I285" s="702"/>
      <c r="J285" s="703"/>
    </row>
    <row r="286" spans="1:10" ht="12.75" customHeight="1">
      <c r="A286" s="701"/>
      <c r="B286" s="702"/>
      <c r="C286" s="702"/>
      <c r="D286" s="702"/>
      <c r="E286" s="702"/>
      <c r="F286" s="702"/>
      <c r="G286" s="702"/>
      <c r="H286" s="702"/>
      <c r="I286" s="702"/>
      <c r="J286" s="703"/>
    </row>
    <row r="287" spans="1:10" ht="12.75" customHeight="1">
      <c r="A287" s="701"/>
      <c r="B287" s="702"/>
      <c r="C287" s="702"/>
      <c r="D287" s="702"/>
      <c r="E287" s="702"/>
      <c r="F287" s="702"/>
      <c r="G287" s="702"/>
      <c r="H287" s="702"/>
      <c r="I287" s="702"/>
      <c r="J287" s="703"/>
    </row>
    <row r="288" spans="1:10" ht="12.75" customHeight="1">
      <c r="A288" s="701"/>
      <c r="B288" s="702"/>
      <c r="C288" s="702"/>
      <c r="D288" s="702"/>
      <c r="E288" s="702"/>
      <c r="F288" s="702"/>
      <c r="G288" s="702"/>
      <c r="H288" s="702"/>
      <c r="I288" s="702"/>
      <c r="J288" s="703"/>
    </row>
    <row r="289" spans="1:10" ht="12.75" customHeight="1">
      <c r="A289" s="701"/>
      <c r="B289" s="702"/>
      <c r="C289" s="702"/>
      <c r="D289" s="702"/>
      <c r="E289" s="702"/>
      <c r="F289" s="702"/>
      <c r="G289" s="702"/>
      <c r="H289" s="702"/>
      <c r="I289" s="702"/>
      <c r="J289" s="703"/>
    </row>
    <row r="290" spans="1:10" ht="12.75" customHeight="1">
      <c r="A290" s="701"/>
      <c r="B290" s="702"/>
      <c r="C290" s="702"/>
      <c r="D290" s="702"/>
      <c r="E290" s="702"/>
      <c r="F290" s="702"/>
      <c r="G290" s="702"/>
      <c r="H290" s="702"/>
      <c r="I290" s="702"/>
      <c r="J290" s="703"/>
    </row>
    <row r="291" spans="1:10" ht="12.75" customHeight="1">
      <c r="A291" s="701"/>
      <c r="B291" s="702"/>
      <c r="C291" s="702"/>
      <c r="D291" s="702"/>
      <c r="E291" s="702"/>
      <c r="F291" s="702"/>
      <c r="G291" s="702"/>
      <c r="H291" s="702"/>
      <c r="I291" s="702"/>
      <c r="J291" s="703"/>
    </row>
    <row r="292" spans="1:10" ht="12.75" customHeight="1">
      <c r="A292" s="701"/>
      <c r="B292" s="702"/>
      <c r="C292" s="702"/>
      <c r="D292" s="702"/>
      <c r="E292" s="702"/>
      <c r="F292" s="702"/>
      <c r="G292" s="702"/>
      <c r="H292" s="702"/>
      <c r="I292" s="702"/>
      <c r="J292" s="703"/>
    </row>
    <row r="293" spans="1:10" ht="12.75" customHeight="1">
      <c r="A293" s="701"/>
      <c r="B293" s="702"/>
      <c r="C293" s="702"/>
      <c r="D293" s="702"/>
      <c r="E293" s="702"/>
      <c r="F293" s="702"/>
      <c r="G293" s="702"/>
      <c r="H293" s="702"/>
      <c r="I293" s="702"/>
      <c r="J293" s="703"/>
    </row>
    <row r="294" spans="1:10" ht="12.75" customHeight="1">
      <c r="A294" s="701"/>
      <c r="B294" s="702"/>
      <c r="C294" s="702"/>
      <c r="D294" s="702"/>
      <c r="E294" s="702"/>
      <c r="F294" s="702"/>
      <c r="G294" s="702"/>
      <c r="H294" s="702"/>
      <c r="I294" s="702"/>
      <c r="J294" s="703"/>
    </row>
    <row r="295" spans="1:10" ht="12.75" customHeight="1">
      <c r="A295" s="701"/>
      <c r="B295" s="702"/>
      <c r="C295" s="702"/>
      <c r="D295" s="702"/>
      <c r="E295" s="702"/>
      <c r="F295" s="702"/>
      <c r="G295" s="702"/>
      <c r="H295" s="702"/>
      <c r="I295" s="702"/>
      <c r="J295" s="703"/>
    </row>
    <row r="296" spans="1:10" ht="12.75" customHeight="1">
      <c r="A296" s="701"/>
      <c r="B296" s="702"/>
      <c r="C296" s="702"/>
      <c r="D296" s="702"/>
      <c r="E296" s="702"/>
      <c r="F296" s="702"/>
      <c r="G296" s="702"/>
      <c r="H296" s="702"/>
      <c r="I296" s="702"/>
      <c r="J296" s="703"/>
    </row>
    <row r="297" spans="1:10" ht="12.75" customHeight="1">
      <c r="A297" s="701"/>
      <c r="B297" s="702"/>
      <c r="C297" s="702"/>
      <c r="D297" s="702"/>
      <c r="E297" s="702"/>
      <c r="F297" s="702"/>
      <c r="G297" s="702"/>
      <c r="H297" s="702"/>
      <c r="I297" s="702"/>
      <c r="J297" s="703"/>
    </row>
    <row r="298" spans="1:10" ht="12.75" customHeight="1">
      <c r="A298" s="701"/>
      <c r="B298" s="702"/>
      <c r="C298" s="702"/>
      <c r="D298" s="702"/>
      <c r="E298" s="702"/>
      <c r="F298" s="702"/>
      <c r="G298" s="702"/>
      <c r="H298" s="702"/>
      <c r="I298" s="702"/>
      <c r="J298" s="703"/>
    </row>
    <row r="299" spans="1:10" ht="12.75" customHeight="1">
      <c r="A299" s="701"/>
      <c r="B299" s="702"/>
      <c r="C299" s="702"/>
      <c r="D299" s="702"/>
      <c r="E299" s="702"/>
      <c r="F299" s="702"/>
      <c r="G299" s="702"/>
      <c r="H299" s="702"/>
      <c r="I299" s="702"/>
      <c r="J299" s="703"/>
    </row>
    <row r="300" spans="1:10" ht="12.75" customHeight="1">
      <c r="A300" s="701"/>
      <c r="B300" s="702"/>
      <c r="C300" s="702"/>
      <c r="D300" s="702"/>
      <c r="E300" s="702"/>
      <c r="F300" s="702"/>
      <c r="G300" s="702"/>
      <c r="H300" s="702"/>
      <c r="I300" s="702"/>
      <c r="J300" s="703"/>
    </row>
    <row r="301" spans="1:10" ht="12.75" customHeight="1">
      <c r="A301" s="701"/>
      <c r="B301" s="702"/>
      <c r="C301" s="702"/>
      <c r="D301" s="702"/>
      <c r="E301" s="702"/>
      <c r="F301" s="702"/>
      <c r="G301" s="702"/>
      <c r="H301" s="702"/>
      <c r="I301" s="702"/>
      <c r="J301" s="703"/>
    </row>
    <row r="302" spans="1:10" ht="12.75" customHeight="1">
      <c r="A302" s="701"/>
      <c r="B302" s="702"/>
      <c r="C302" s="702"/>
      <c r="D302" s="702"/>
      <c r="E302" s="702"/>
      <c r="F302" s="702"/>
      <c r="G302" s="702"/>
      <c r="H302" s="702"/>
      <c r="I302" s="702"/>
      <c r="J302" s="703"/>
    </row>
    <row r="303" spans="1:10" ht="12.75" customHeight="1">
      <c r="A303" s="701"/>
      <c r="B303" s="702"/>
      <c r="C303" s="702"/>
      <c r="D303" s="702"/>
      <c r="E303" s="702"/>
      <c r="F303" s="702"/>
      <c r="G303" s="702"/>
      <c r="H303" s="702"/>
      <c r="I303" s="702"/>
      <c r="J303" s="703"/>
    </row>
    <row r="304" spans="1:10" ht="12.75" customHeight="1">
      <c r="A304" s="701"/>
      <c r="B304" s="702"/>
      <c r="C304" s="702"/>
      <c r="D304" s="702"/>
      <c r="E304" s="702"/>
      <c r="F304" s="702"/>
      <c r="G304" s="702"/>
      <c r="H304" s="702"/>
      <c r="I304" s="702"/>
      <c r="J304" s="703"/>
    </row>
    <row r="305" spans="1:10" ht="12.75" customHeight="1">
      <c r="A305" s="701"/>
      <c r="B305" s="702"/>
      <c r="C305" s="702"/>
      <c r="D305" s="702"/>
      <c r="E305" s="702"/>
      <c r="F305" s="702"/>
      <c r="G305" s="702"/>
      <c r="H305" s="702"/>
      <c r="I305" s="702"/>
      <c r="J305" s="703"/>
    </row>
    <row r="306" spans="1:10" ht="12.75" customHeight="1">
      <c r="A306" s="701"/>
      <c r="B306" s="702"/>
      <c r="C306" s="702"/>
      <c r="D306" s="702"/>
      <c r="E306" s="702"/>
      <c r="F306" s="702"/>
      <c r="G306" s="702"/>
      <c r="H306" s="702"/>
      <c r="I306" s="702"/>
      <c r="J306" s="703"/>
    </row>
    <row r="307" spans="1:10" ht="12.75" customHeight="1" thickBot="1">
      <c r="A307" s="704"/>
      <c r="B307" s="705"/>
      <c r="C307" s="705"/>
      <c r="D307" s="705"/>
      <c r="E307" s="705"/>
      <c r="F307" s="705"/>
      <c r="G307" s="705"/>
      <c r="H307" s="705"/>
      <c r="I307" s="705"/>
      <c r="J307" s="706"/>
    </row>
    <row r="308" spans="1:10" ht="12.75" customHeight="1" thickTop="1"/>
  </sheetData>
  <sheetProtection password="97E3" sheet="1" objects="1" scenarios="1" formatRows="0"/>
  <mergeCells count="52">
    <mergeCell ref="A1:J2"/>
    <mergeCell ref="A3:J3"/>
    <mergeCell ref="A4:J4"/>
    <mergeCell ref="A5:J5"/>
    <mergeCell ref="A32:J32"/>
    <mergeCell ref="A33:J67"/>
    <mergeCell ref="A8:E8"/>
    <mergeCell ref="F8:J8"/>
    <mergeCell ref="A9:J9"/>
    <mergeCell ref="A11:J27"/>
    <mergeCell ref="A153:J187"/>
    <mergeCell ref="A189:J189"/>
    <mergeCell ref="A190:E190"/>
    <mergeCell ref="F190:J190"/>
    <mergeCell ref="A151:J151"/>
    <mergeCell ref="A152:J152"/>
    <mergeCell ref="A150:E150"/>
    <mergeCell ref="F150:J150"/>
    <mergeCell ref="A7:J7"/>
    <mergeCell ref="A10:J10"/>
    <mergeCell ref="A29:J29"/>
    <mergeCell ref="A31:J31"/>
    <mergeCell ref="A69:J69"/>
    <mergeCell ref="A71:J71"/>
    <mergeCell ref="A70:E70"/>
    <mergeCell ref="F70:J70"/>
    <mergeCell ref="A72:J72"/>
    <mergeCell ref="A73:J107"/>
    <mergeCell ref="A109:J109"/>
    <mergeCell ref="A110:E110"/>
    <mergeCell ref="A30:E30"/>
    <mergeCell ref="F30:J30"/>
    <mergeCell ref="F110:J110"/>
    <mergeCell ref="A111:J111"/>
    <mergeCell ref="A112:J112"/>
    <mergeCell ref="A113:J147"/>
    <mergeCell ref="A149:J149"/>
    <mergeCell ref="A271:J271"/>
    <mergeCell ref="A272:J272"/>
    <mergeCell ref="A273:J307"/>
    <mergeCell ref="A191:J191"/>
    <mergeCell ref="A192:J192"/>
    <mergeCell ref="A193:J227"/>
    <mergeCell ref="A229:J229"/>
    <mergeCell ref="A230:E230"/>
    <mergeCell ref="F230:J230"/>
    <mergeCell ref="A233:J267"/>
    <mergeCell ref="A269:J269"/>
    <mergeCell ref="A270:E270"/>
    <mergeCell ref="F270:J270"/>
    <mergeCell ref="A231:J231"/>
    <mergeCell ref="A232:J232"/>
  </mergeCells>
  <dataValidations count="11">
    <dataValidation type="textLength" operator="lessThan" allowBlank="1" showInputMessage="1" showErrorMessage="1" errorTitle="Too Much Text" error="Provide a brief description using no more than 100 characters here.  A more full description should be included within the narrative (tab 9)." sqref="G33:J67 G11:J27 G73:J107 G113:J147 G153:J187 G193:J227 G233:J267 G273:J307">
      <formula1>101</formula1>
    </dataValidation>
    <dataValidation allowBlank="1" showInputMessage="1" showErrorMessage="1" promptTitle="Total Amount" prompt="Input the total amount of these funds being used to fund this individual's salary and benefits." sqref="F33:F67 F11:F27 F73:F107 F113:F147 F153:F187 F193:F227 F233:F267 F273:F307"/>
    <dataValidation type="list" allowBlank="1" showInputMessage="1" showErrorMessage="1" sqref="E33:E67 E11:E27 E73:E107 E113:E147 E153:E187 E193:E227 E233:E267 E273:E307">
      <formula1>program</formula1>
    </dataValidation>
    <dataValidation allowBlank="1" showInputMessage="1" showErrorMessage="1" promptTitle="Percentage Toward Initiative #1" prompt="Enter an estimated percentage of funds to be dedicated to the student achievement initiative." sqref="F8:J8"/>
    <dataValidation allowBlank="1" showInputMessage="1" showErrorMessage="1" promptTitle="Percentage Toward Initiative #2" prompt="Enter an estimated percentage of funds to be dedicated to the teacher and leader quality and recruitment initiative." sqref="F30:J30"/>
    <dataValidation allowBlank="1" showInputMessage="1" showErrorMessage="1" promptTitle="Percentage Toward Initiative #3" prompt="Enter an estimated percentage of funds to be dedicated to the instructional support initiative." sqref="F70:J70"/>
    <dataValidation allowBlank="1" showInputMessage="1" showErrorMessage="1" promptTitle="Percentage Toward Initiative #4" prompt="Enter an estimated percentage of funds to be dedicated to the technology readiness initiative." sqref="F110:J110"/>
    <dataValidation allowBlank="1" showInputMessage="1" showErrorMessage="1" promptTitle="Percentage Toward Initiative #8" prompt="Enter an estimated percentage of funds to be dedicated to the extending capacity and/or infrastructure initiative." sqref="F270:J270"/>
    <dataValidation allowBlank="1" showInputMessage="1" showErrorMessage="1" promptTitle="Percentage Toward Initiative #7" prompt="Enter an estimated percentage of funds to be dedicated to the out-of-school-time programs initiative." sqref="F230:J230"/>
    <dataValidation allowBlank="1" showInputMessage="1" showErrorMessage="1" promptTitle="Percentage Toward Initiative #6" prompt="Enter an estimated percentage of funds to be dedicated to the extended learning time initiative." sqref="F190:J190"/>
    <dataValidation allowBlank="1" showInputMessage="1" showErrorMessage="1" promptTitle="Percentage Toward Initiative #5" prompt="Enter an estimated percentage of funds to be dedicated to the graduation pathways initiative." sqref="F150:J150"/>
  </dataValidations>
  <pageMargins left="0.75" right="0.75" top="1" bottom="1" header="0.5" footer="0.5"/>
  <pageSetup scale="83" fitToWidth="0" fitToHeight="0" orientation="landscape"/>
  <headerFooter alignWithMargins="0">
    <oddHeader>&amp;LFFY 2012 Consolidated Application&amp;C&amp;A&amp;R&amp;P of &amp;N</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P15"/>
  <sheetViews>
    <sheetView zoomScale="85" zoomScaleNormal="85" zoomScalePageLayoutView="85" workbookViewId="0">
      <selection activeCell="O15" sqref="O15"/>
    </sheetView>
  </sheetViews>
  <sheetFormatPr baseColWidth="10" defaultColWidth="9.1640625" defaultRowHeight="12" x14ac:dyDescent="0"/>
  <cols>
    <col min="1" max="10" width="16.83203125" style="118" customWidth="1"/>
    <col min="11" max="15" width="9.1640625" style="118"/>
    <col min="16" max="17" width="0" style="118" hidden="1" customWidth="1"/>
    <col min="18" max="16384" width="9.1640625" style="118"/>
  </cols>
  <sheetData>
    <row r="1" spans="1:16" ht="36.5" customHeight="1" thickBot="1">
      <c r="A1" s="730" t="s">
        <v>393</v>
      </c>
      <c r="B1" s="730"/>
      <c r="C1" s="730"/>
      <c r="D1" s="730"/>
      <c r="E1" s="730"/>
      <c r="F1" s="730"/>
      <c r="G1" s="730"/>
      <c r="H1" s="730"/>
      <c r="I1" s="730"/>
      <c r="J1" s="731"/>
    </row>
    <row r="2" spans="1:16" ht="49.25" customHeight="1" thickTop="1" thickBot="1">
      <c r="A2" s="753" t="s">
        <v>423</v>
      </c>
      <c r="B2" s="754"/>
      <c r="C2" s="754"/>
      <c r="D2" s="754"/>
      <c r="E2" s="754"/>
      <c r="F2" s="754"/>
      <c r="G2" s="754"/>
      <c r="H2" s="754"/>
      <c r="I2" s="754"/>
      <c r="J2" s="755"/>
    </row>
    <row r="3" spans="1:16" ht="23.5" customHeight="1" thickTop="1" thickBot="1">
      <c r="A3" s="732" t="s">
        <v>264</v>
      </c>
      <c r="B3" s="733"/>
      <c r="C3" s="733"/>
      <c r="D3" s="733"/>
      <c r="E3" s="733"/>
      <c r="F3" s="733"/>
      <c r="G3" s="733"/>
      <c r="H3" s="733"/>
      <c r="I3" s="733"/>
      <c r="J3" s="734"/>
      <c r="P3" s="118" t="s">
        <v>296</v>
      </c>
    </row>
    <row r="4" spans="1:16" ht="39.5" customHeight="1" thickTop="1" thickBot="1">
      <c r="A4" s="735" t="s">
        <v>373</v>
      </c>
      <c r="B4" s="736"/>
      <c r="C4" s="736"/>
      <c r="D4" s="736"/>
      <c r="E4" s="736"/>
      <c r="F4" s="736"/>
      <c r="G4" s="736"/>
      <c r="H4" s="736"/>
      <c r="I4" s="736"/>
      <c r="J4" s="737"/>
      <c r="P4" s="118" t="s">
        <v>297</v>
      </c>
    </row>
    <row r="5" spans="1:16" ht="216" customHeight="1" thickTop="1" thickBot="1">
      <c r="A5" s="738"/>
      <c r="B5" s="739"/>
      <c r="C5" s="739"/>
      <c r="D5" s="739"/>
      <c r="E5" s="739"/>
      <c r="F5" s="739"/>
      <c r="G5" s="739"/>
      <c r="H5" s="739"/>
      <c r="I5" s="739"/>
      <c r="J5" s="740"/>
    </row>
    <row r="6" spans="1:16" ht="20.5" customHeight="1" thickBot="1">
      <c r="A6" s="744" t="s">
        <v>408</v>
      </c>
      <c r="B6" s="745"/>
      <c r="C6" s="745"/>
      <c r="D6" s="745"/>
      <c r="E6" s="745"/>
      <c r="F6" s="745"/>
      <c r="G6" s="745"/>
      <c r="H6" s="745"/>
      <c r="I6" s="745"/>
      <c r="J6" s="746"/>
    </row>
    <row r="7" spans="1:16" ht="54.5" customHeight="1">
      <c r="A7" s="747" t="s">
        <v>455</v>
      </c>
      <c r="B7" s="748"/>
      <c r="C7" s="748"/>
      <c r="D7" s="748"/>
      <c r="E7" s="748"/>
      <c r="F7" s="748"/>
      <c r="G7" s="748"/>
      <c r="H7" s="748"/>
      <c r="I7" s="748"/>
      <c r="J7" s="749"/>
    </row>
    <row r="8" spans="1:16" ht="216" customHeight="1" thickBot="1">
      <c r="A8" s="704"/>
      <c r="B8" s="705"/>
      <c r="C8" s="705"/>
      <c r="D8" s="705"/>
      <c r="E8" s="705"/>
      <c r="F8" s="705"/>
      <c r="G8" s="705"/>
      <c r="H8" s="705"/>
      <c r="I8" s="705"/>
      <c r="J8" s="706"/>
    </row>
    <row r="9" spans="1:16" ht="22.25" customHeight="1" thickTop="1" thickBot="1">
      <c r="A9" s="741" t="s">
        <v>295</v>
      </c>
      <c r="B9" s="742"/>
      <c r="C9" s="742"/>
      <c r="D9" s="742"/>
      <c r="E9" s="742"/>
      <c r="F9" s="742"/>
      <c r="G9" s="742"/>
      <c r="H9" s="742"/>
      <c r="I9" s="742"/>
      <c r="J9" s="743"/>
    </row>
    <row r="10" spans="1:16" ht="38.5" customHeight="1" thickBot="1">
      <c r="A10" s="756" t="s">
        <v>340</v>
      </c>
      <c r="B10" s="757"/>
      <c r="C10" s="757"/>
      <c r="D10" s="757"/>
      <c r="E10" s="757"/>
      <c r="F10" s="757"/>
      <c r="G10" s="757"/>
      <c r="H10" s="757"/>
      <c r="I10" s="757"/>
      <c r="J10" s="758"/>
    </row>
    <row r="11" spans="1:16" ht="216" customHeight="1" thickBot="1">
      <c r="A11" s="759"/>
      <c r="B11" s="760"/>
      <c r="C11" s="760"/>
      <c r="D11" s="760"/>
      <c r="E11" s="760"/>
      <c r="F11" s="760"/>
      <c r="G11" s="760"/>
      <c r="H11" s="760"/>
      <c r="I11" s="760"/>
      <c r="J11" s="761"/>
    </row>
    <row r="12" spans="1:16" ht="18" thickBot="1">
      <c r="A12" s="744" t="s">
        <v>310</v>
      </c>
      <c r="B12" s="745"/>
      <c r="C12" s="745"/>
      <c r="D12" s="745"/>
      <c r="E12" s="745"/>
      <c r="F12" s="745"/>
      <c r="G12" s="745"/>
      <c r="H12" s="745"/>
      <c r="I12" s="745"/>
      <c r="J12" s="746"/>
    </row>
    <row r="13" spans="1:16" ht="79.25" customHeight="1">
      <c r="A13" s="750" t="s">
        <v>341</v>
      </c>
      <c r="B13" s="751"/>
      <c r="C13" s="751"/>
      <c r="D13" s="751"/>
      <c r="E13" s="751"/>
      <c r="F13" s="751"/>
      <c r="G13" s="751"/>
      <c r="H13" s="751"/>
      <c r="I13" s="751"/>
      <c r="J13" s="752"/>
    </row>
    <row r="14" spans="1:16" ht="216" customHeight="1">
      <c r="A14" s="701"/>
      <c r="B14" s="702"/>
      <c r="C14" s="702"/>
      <c r="D14" s="702"/>
      <c r="E14" s="702"/>
      <c r="F14" s="702"/>
      <c r="G14" s="702"/>
      <c r="H14" s="702"/>
      <c r="I14" s="702"/>
      <c r="J14" s="703"/>
    </row>
    <row r="15" spans="1:16">
      <c r="A15" s="124"/>
      <c r="B15" s="125"/>
      <c r="C15" s="126"/>
      <c r="D15" s="127"/>
      <c r="E15" s="127"/>
      <c r="F15" s="127"/>
      <c r="G15" s="127"/>
      <c r="H15" s="128"/>
      <c r="I15" s="126"/>
      <c r="J15" s="129"/>
    </row>
  </sheetData>
  <sheetProtection password="97E3" sheet="1" objects="1" scenarios="1" formatRows="0" insertHyperlinks="0"/>
  <customSheetViews>
    <customSheetView guid="{FEFC15B1-F17C-4CB7-A213-355BB844919A}" hiddenColumns="1" topLeftCell="A152">
      <selection activeCell="B162" sqref="B162:K196"/>
      <pageSetup orientation="portrait"/>
    </customSheetView>
  </customSheetViews>
  <mergeCells count="14">
    <mergeCell ref="A12:J12"/>
    <mergeCell ref="A13:J13"/>
    <mergeCell ref="A14:J14"/>
    <mergeCell ref="A2:J2"/>
    <mergeCell ref="A10:J10"/>
    <mergeCell ref="A11:J11"/>
    <mergeCell ref="A1:J1"/>
    <mergeCell ref="A3:J3"/>
    <mergeCell ref="A4:J4"/>
    <mergeCell ref="A5:J5"/>
    <mergeCell ref="A9:J9"/>
    <mergeCell ref="A6:J6"/>
    <mergeCell ref="A7:J7"/>
    <mergeCell ref="A8:J8"/>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P155"/>
  <sheetViews>
    <sheetView zoomScale="85" zoomScaleNormal="85" zoomScalePageLayoutView="85" workbookViewId="0">
      <selection activeCell="H139" sqref="H139:K139"/>
    </sheetView>
  </sheetViews>
  <sheetFormatPr baseColWidth="10" defaultColWidth="8.83203125" defaultRowHeight="12" x14ac:dyDescent="0"/>
  <cols>
    <col min="1" max="1" width="18" style="230" customWidth="1"/>
    <col min="2" max="2" width="17.5" style="230" customWidth="1"/>
    <col min="3" max="4" width="15.6640625" style="230" customWidth="1"/>
    <col min="5" max="5" width="16.5" style="230" customWidth="1"/>
    <col min="6" max="6" width="15.6640625" style="230" customWidth="1"/>
    <col min="7" max="7" width="22.83203125" style="230" customWidth="1"/>
    <col min="8" max="11" width="15.6640625" style="230" customWidth="1"/>
    <col min="12" max="16" width="4.6640625" style="230" hidden="1" customWidth="1"/>
    <col min="17" max="52" width="4.6640625" style="230" customWidth="1"/>
    <col min="53" max="16384" width="8.83203125" style="230"/>
  </cols>
  <sheetData>
    <row r="1" spans="1:13" ht="15" customHeight="1">
      <c r="A1" s="762" t="s">
        <v>259</v>
      </c>
      <c r="B1" s="762"/>
      <c r="C1" s="762"/>
      <c r="D1" s="762"/>
      <c r="E1" s="762"/>
      <c r="F1" s="762"/>
      <c r="G1" s="762"/>
      <c r="H1" s="762"/>
      <c r="I1" s="762"/>
      <c r="J1" s="762"/>
      <c r="K1" s="762"/>
    </row>
    <row r="2" spans="1:13" ht="15" customHeight="1">
      <c r="A2" s="762"/>
      <c r="B2" s="762"/>
      <c r="C2" s="762"/>
      <c r="D2" s="762"/>
      <c r="E2" s="762"/>
      <c r="F2" s="762"/>
      <c r="G2" s="762"/>
      <c r="H2" s="762"/>
      <c r="I2" s="762"/>
      <c r="J2" s="762"/>
      <c r="K2" s="762"/>
    </row>
    <row r="3" spans="1:13" ht="54" customHeight="1">
      <c r="A3" s="763" t="s">
        <v>444</v>
      </c>
      <c r="B3" s="764"/>
      <c r="C3" s="764"/>
      <c r="D3" s="764"/>
      <c r="E3" s="764"/>
      <c r="F3" s="764"/>
      <c r="G3" s="764"/>
      <c r="H3" s="764"/>
      <c r="I3" s="764"/>
      <c r="J3" s="764"/>
      <c r="K3" s="765"/>
    </row>
    <row r="4" spans="1:13" ht="15" customHeight="1">
      <c r="A4" s="766"/>
      <c r="B4" s="767"/>
      <c r="C4" s="767"/>
      <c r="D4" s="767"/>
      <c r="E4" s="767"/>
      <c r="F4" s="767"/>
      <c r="G4" s="767"/>
      <c r="H4" s="767"/>
      <c r="I4" s="767"/>
      <c r="J4" s="767"/>
      <c r="K4" s="768"/>
    </row>
    <row r="5" spans="1:13" ht="18" customHeight="1">
      <c r="A5" s="769" t="s">
        <v>86</v>
      </c>
      <c r="B5" s="769"/>
      <c r="C5" s="769"/>
      <c r="D5" s="769"/>
      <c r="E5" s="769"/>
      <c r="F5" s="769"/>
      <c r="G5" s="769"/>
      <c r="H5" s="769"/>
      <c r="I5" s="769"/>
      <c r="J5" s="769"/>
      <c r="K5" s="769"/>
    </row>
    <row r="6" spans="1:13" ht="18" customHeight="1">
      <c r="A6" s="769"/>
      <c r="B6" s="769"/>
      <c r="C6" s="769"/>
      <c r="D6" s="769"/>
      <c r="E6" s="769"/>
      <c r="F6" s="769"/>
      <c r="G6" s="769"/>
      <c r="H6" s="769"/>
      <c r="I6" s="769"/>
      <c r="J6" s="769"/>
      <c r="K6" s="769"/>
    </row>
    <row r="7" spans="1:13" ht="15" customHeight="1">
      <c r="A7" s="770" t="s">
        <v>424</v>
      </c>
      <c r="B7" s="771"/>
      <c r="C7" s="776" t="s">
        <v>89</v>
      </c>
      <c r="D7" s="776" t="s">
        <v>425</v>
      </c>
      <c r="E7" s="779" t="s">
        <v>261</v>
      </c>
      <c r="F7" s="779" t="s">
        <v>260</v>
      </c>
      <c r="G7" s="776" t="s">
        <v>443</v>
      </c>
      <c r="H7" s="770" t="s">
        <v>426</v>
      </c>
      <c r="I7" s="780"/>
      <c r="J7" s="780"/>
      <c r="K7" s="771"/>
    </row>
    <row r="8" spans="1:13" ht="15" customHeight="1">
      <c r="A8" s="772"/>
      <c r="B8" s="773"/>
      <c r="C8" s="777"/>
      <c r="D8" s="777"/>
      <c r="E8" s="779"/>
      <c r="F8" s="779"/>
      <c r="G8" s="777"/>
      <c r="H8" s="772"/>
      <c r="I8" s="781"/>
      <c r="J8" s="781"/>
      <c r="K8" s="773"/>
    </row>
    <row r="9" spans="1:13" ht="15" customHeight="1">
      <c r="A9" s="772"/>
      <c r="B9" s="773"/>
      <c r="C9" s="777"/>
      <c r="D9" s="777"/>
      <c r="E9" s="779"/>
      <c r="F9" s="779"/>
      <c r="G9" s="777"/>
      <c r="H9" s="772"/>
      <c r="I9" s="781"/>
      <c r="J9" s="781"/>
      <c r="K9" s="773"/>
    </row>
    <row r="10" spans="1:13" ht="15" customHeight="1">
      <c r="A10" s="772"/>
      <c r="B10" s="773"/>
      <c r="C10" s="777"/>
      <c r="D10" s="777"/>
      <c r="E10" s="779"/>
      <c r="F10" s="779"/>
      <c r="G10" s="777"/>
      <c r="H10" s="772"/>
      <c r="I10" s="781"/>
      <c r="J10" s="781"/>
      <c r="K10" s="773"/>
    </row>
    <row r="11" spans="1:13" ht="15" customHeight="1">
      <c r="A11" s="772"/>
      <c r="B11" s="773"/>
      <c r="C11" s="777"/>
      <c r="D11" s="777"/>
      <c r="E11" s="779"/>
      <c r="F11" s="779"/>
      <c r="G11" s="777"/>
      <c r="H11" s="772"/>
      <c r="I11" s="781"/>
      <c r="J11" s="781"/>
      <c r="K11" s="773"/>
    </row>
    <row r="12" spans="1:13" ht="14.25" customHeight="1">
      <c r="A12" s="774"/>
      <c r="B12" s="775"/>
      <c r="C12" s="778"/>
      <c r="D12" s="778"/>
      <c r="E12" s="779"/>
      <c r="F12" s="779"/>
      <c r="G12" s="778"/>
      <c r="H12" s="774"/>
      <c r="I12" s="782"/>
      <c r="J12" s="782"/>
      <c r="K12" s="775"/>
    </row>
    <row r="13" spans="1:13" ht="15" customHeight="1">
      <c r="A13" s="783"/>
      <c r="B13" s="784"/>
      <c r="C13" s="240"/>
      <c r="D13" s="240"/>
      <c r="E13" s="241"/>
      <c r="F13" s="242"/>
      <c r="G13" s="245"/>
      <c r="H13" s="783"/>
      <c r="I13" s="785"/>
      <c r="J13" s="785"/>
      <c r="K13" s="784"/>
      <c r="L13" s="230">
        <f t="shared" ref="L13:L27" si="0">COUNTBLANK(C13:K13)</f>
        <v>9</v>
      </c>
      <c r="M13" s="230" t="str">
        <f t="shared" ref="M13:M27" si="1">IF(AND(A13&lt;&gt;"",L13&gt;3),"No","Yes")</f>
        <v>Yes</v>
      </c>
    </row>
    <row r="14" spans="1:13" ht="15" customHeight="1">
      <c r="A14" s="783"/>
      <c r="B14" s="784"/>
      <c r="C14" s="240"/>
      <c r="D14" s="240"/>
      <c r="E14" s="241"/>
      <c r="F14" s="242"/>
      <c r="G14" s="245"/>
      <c r="H14" s="783"/>
      <c r="I14" s="785"/>
      <c r="J14" s="785"/>
      <c r="K14" s="784"/>
      <c r="L14" s="230">
        <f t="shared" si="0"/>
        <v>9</v>
      </c>
      <c r="M14" s="230" t="str">
        <f t="shared" si="1"/>
        <v>Yes</v>
      </c>
    </row>
    <row r="15" spans="1:13" ht="15" customHeight="1">
      <c r="A15" s="783"/>
      <c r="B15" s="784"/>
      <c r="C15" s="240"/>
      <c r="D15" s="240"/>
      <c r="E15" s="241"/>
      <c r="F15" s="242"/>
      <c r="G15" s="245"/>
      <c r="H15" s="783"/>
      <c r="I15" s="785"/>
      <c r="J15" s="785"/>
      <c r="K15" s="784"/>
      <c r="L15" s="230">
        <f t="shared" si="0"/>
        <v>9</v>
      </c>
      <c r="M15" s="230" t="str">
        <f t="shared" si="1"/>
        <v>Yes</v>
      </c>
    </row>
    <row r="16" spans="1:13" ht="15" customHeight="1">
      <c r="A16" s="783"/>
      <c r="B16" s="784"/>
      <c r="C16" s="240"/>
      <c r="D16" s="240"/>
      <c r="E16" s="241"/>
      <c r="F16" s="242"/>
      <c r="G16" s="245"/>
      <c r="H16" s="783"/>
      <c r="I16" s="785"/>
      <c r="J16" s="785"/>
      <c r="K16" s="784"/>
      <c r="L16" s="230">
        <f t="shared" si="0"/>
        <v>9</v>
      </c>
      <c r="M16" s="230" t="str">
        <f t="shared" si="1"/>
        <v>Yes</v>
      </c>
    </row>
    <row r="17" spans="1:13" ht="15" customHeight="1">
      <c r="A17" s="783"/>
      <c r="B17" s="784"/>
      <c r="C17" s="240"/>
      <c r="D17" s="240"/>
      <c r="E17" s="241"/>
      <c r="F17" s="242"/>
      <c r="G17" s="245"/>
      <c r="H17" s="783"/>
      <c r="I17" s="785"/>
      <c r="J17" s="785"/>
      <c r="K17" s="784"/>
      <c r="L17" s="230">
        <f t="shared" si="0"/>
        <v>9</v>
      </c>
      <c r="M17" s="230" t="str">
        <f t="shared" si="1"/>
        <v>Yes</v>
      </c>
    </row>
    <row r="18" spans="1:13" ht="15" customHeight="1">
      <c r="A18" s="783"/>
      <c r="B18" s="784"/>
      <c r="C18" s="240"/>
      <c r="D18" s="240"/>
      <c r="E18" s="241"/>
      <c r="F18" s="242"/>
      <c r="G18" s="245"/>
      <c r="H18" s="783"/>
      <c r="I18" s="785"/>
      <c r="J18" s="785"/>
      <c r="K18" s="784"/>
      <c r="L18" s="230">
        <f t="shared" si="0"/>
        <v>9</v>
      </c>
      <c r="M18" s="230" t="str">
        <f t="shared" si="1"/>
        <v>Yes</v>
      </c>
    </row>
    <row r="19" spans="1:13" ht="15" customHeight="1">
      <c r="A19" s="783"/>
      <c r="B19" s="784"/>
      <c r="C19" s="240"/>
      <c r="D19" s="240"/>
      <c r="E19" s="241"/>
      <c r="F19" s="242"/>
      <c r="G19" s="245"/>
      <c r="H19" s="783"/>
      <c r="I19" s="785"/>
      <c r="J19" s="785"/>
      <c r="K19" s="784"/>
      <c r="L19" s="230">
        <f t="shared" si="0"/>
        <v>9</v>
      </c>
      <c r="M19" s="230" t="str">
        <f t="shared" si="1"/>
        <v>Yes</v>
      </c>
    </row>
    <row r="20" spans="1:13" ht="15" customHeight="1">
      <c r="A20" s="783"/>
      <c r="B20" s="784"/>
      <c r="C20" s="240"/>
      <c r="D20" s="240"/>
      <c r="E20" s="241"/>
      <c r="F20" s="242"/>
      <c r="G20" s="245"/>
      <c r="H20" s="783"/>
      <c r="I20" s="785"/>
      <c r="J20" s="785"/>
      <c r="K20" s="784"/>
      <c r="L20" s="230">
        <f t="shared" si="0"/>
        <v>9</v>
      </c>
      <c r="M20" s="230" t="str">
        <f t="shared" si="1"/>
        <v>Yes</v>
      </c>
    </row>
    <row r="21" spans="1:13" ht="15" customHeight="1">
      <c r="A21" s="783"/>
      <c r="B21" s="784"/>
      <c r="C21" s="240"/>
      <c r="D21" s="240"/>
      <c r="E21" s="241"/>
      <c r="F21" s="242"/>
      <c r="G21" s="245"/>
      <c r="H21" s="783"/>
      <c r="I21" s="785"/>
      <c r="J21" s="785"/>
      <c r="K21" s="784"/>
      <c r="L21" s="230">
        <f t="shared" si="0"/>
        <v>9</v>
      </c>
      <c r="M21" s="230" t="str">
        <f t="shared" si="1"/>
        <v>Yes</v>
      </c>
    </row>
    <row r="22" spans="1:13" ht="15" customHeight="1">
      <c r="A22" s="783"/>
      <c r="B22" s="784"/>
      <c r="C22" s="240"/>
      <c r="D22" s="240"/>
      <c r="E22" s="241"/>
      <c r="F22" s="242"/>
      <c r="G22" s="245"/>
      <c r="H22" s="783"/>
      <c r="I22" s="785"/>
      <c r="J22" s="785"/>
      <c r="K22" s="784"/>
      <c r="L22" s="230">
        <f t="shared" si="0"/>
        <v>9</v>
      </c>
      <c r="M22" s="230" t="str">
        <f t="shared" si="1"/>
        <v>Yes</v>
      </c>
    </row>
    <row r="23" spans="1:13" ht="15" customHeight="1">
      <c r="A23" s="783"/>
      <c r="B23" s="784"/>
      <c r="C23" s="240"/>
      <c r="D23" s="240"/>
      <c r="E23" s="241"/>
      <c r="F23" s="242"/>
      <c r="G23" s="245"/>
      <c r="H23" s="783"/>
      <c r="I23" s="785"/>
      <c r="J23" s="785"/>
      <c r="K23" s="784"/>
      <c r="L23" s="230">
        <f t="shared" si="0"/>
        <v>9</v>
      </c>
      <c r="M23" s="230" t="str">
        <f t="shared" si="1"/>
        <v>Yes</v>
      </c>
    </row>
    <row r="24" spans="1:13" ht="15" customHeight="1">
      <c r="A24" s="783"/>
      <c r="B24" s="784"/>
      <c r="C24" s="240"/>
      <c r="D24" s="240"/>
      <c r="E24" s="241"/>
      <c r="F24" s="242"/>
      <c r="G24" s="245"/>
      <c r="H24" s="783"/>
      <c r="I24" s="785"/>
      <c r="J24" s="785"/>
      <c r="K24" s="784"/>
      <c r="L24" s="230">
        <f t="shared" si="0"/>
        <v>9</v>
      </c>
      <c r="M24" s="230" t="str">
        <f t="shared" si="1"/>
        <v>Yes</v>
      </c>
    </row>
    <row r="25" spans="1:13" ht="15" customHeight="1">
      <c r="A25" s="783"/>
      <c r="B25" s="784"/>
      <c r="C25" s="240"/>
      <c r="D25" s="240"/>
      <c r="E25" s="241"/>
      <c r="F25" s="242"/>
      <c r="G25" s="245"/>
      <c r="H25" s="783"/>
      <c r="I25" s="785"/>
      <c r="J25" s="785"/>
      <c r="K25" s="784"/>
      <c r="L25" s="230">
        <f t="shared" si="0"/>
        <v>9</v>
      </c>
      <c r="M25" s="230" t="str">
        <f t="shared" si="1"/>
        <v>Yes</v>
      </c>
    </row>
    <row r="26" spans="1:13" ht="15" customHeight="1">
      <c r="A26" s="783"/>
      <c r="B26" s="784"/>
      <c r="C26" s="240"/>
      <c r="D26" s="240"/>
      <c r="E26" s="241"/>
      <c r="F26" s="242"/>
      <c r="G26" s="245"/>
      <c r="H26" s="783"/>
      <c r="I26" s="785"/>
      <c r="J26" s="785"/>
      <c r="K26" s="784"/>
      <c r="L26" s="230">
        <f t="shared" si="0"/>
        <v>9</v>
      </c>
      <c r="M26" s="230" t="str">
        <f t="shared" si="1"/>
        <v>Yes</v>
      </c>
    </row>
    <row r="27" spans="1:13" ht="15" customHeight="1">
      <c r="A27" s="783"/>
      <c r="B27" s="784"/>
      <c r="C27" s="240"/>
      <c r="D27" s="240"/>
      <c r="E27" s="241"/>
      <c r="F27" s="242"/>
      <c r="G27" s="245"/>
      <c r="H27" s="783"/>
      <c r="I27" s="785"/>
      <c r="J27" s="785"/>
      <c r="K27" s="784"/>
      <c r="L27" s="230">
        <f t="shared" si="0"/>
        <v>9</v>
      </c>
      <c r="M27" s="230" t="str">
        <f t="shared" si="1"/>
        <v>Yes</v>
      </c>
    </row>
    <row r="28" spans="1:13" ht="15" customHeight="1">
      <c r="A28" s="786" t="s">
        <v>262</v>
      </c>
      <c r="B28" s="786"/>
      <c r="C28" s="786"/>
      <c r="D28" s="786"/>
      <c r="E28" s="243">
        <f>SUM(E13:E27)</f>
        <v>0</v>
      </c>
      <c r="F28" s="787" t="s">
        <v>263</v>
      </c>
      <c r="G28" s="787"/>
      <c r="H28" s="787"/>
      <c r="I28" s="787"/>
      <c r="J28" s="787"/>
      <c r="K28" s="244">
        <f>SUM(F13:F27)</f>
        <v>0</v>
      </c>
      <c r="M28" s="230">
        <f>COUNTIF(M13:M27,"Yes")</f>
        <v>15</v>
      </c>
    </row>
    <row r="29" spans="1:13" s="91" customFormat="1" ht="14.25" customHeight="1">
      <c r="A29" s="788"/>
      <c r="B29" s="789"/>
      <c r="C29" s="789"/>
      <c r="D29" s="789"/>
      <c r="E29" s="789"/>
      <c r="F29" s="789"/>
      <c r="G29" s="789"/>
      <c r="H29" s="789"/>
      <c r="I29" s="789"/>
      <c r="J29" s="789"/>
      <c r="K29" s="790"/>
    </row>
    <row r="30" spans="1:13" s="91" customFormat="1" ht="18" customHeight="1">
      <c r="A30" s="791" t="s">
        <v>102</v>
      </c>
      <c r="B30" s="792"/>
      <c r="C30" s="792"/>
      <c r="D30" s="792"/>
      <c r="E30" s="792"/>
      <c r="F30" s="792"/>
      <c r="G30" s="792"/>
      <c r="H30" s="792"/>
      <c r="I30" s="792"/>
      <c r="J30" s="792"/>
      <c r="K30" s="793"/>
    </row>
    <row r="31" spans="1:13" s="91" customFormat="1" ht="18" customHeight="1">
      <c r="A31" s="791" t="s">
        <v>332</v>
      </c>
      <c r="B31" s="792"/>
      <c r="C31" s="792"/>
      <c r="D31" s="792"/>
      <c r="E31" s="792"/>
      <c r="F31" s="792"/>
      <c r="G31" s="792"/>
      <c r="H31" s="792"/>
      <c r="I31" s="792"/>
      <c r="J31" s="792"/>
      <c r="K31" s="793"/>
    </row>
    <row r="32" spans="1:13" s="91" customFormat="1" ht="15" customHeight="1">
      <c r="A32" s="796" t="s">
        <v>161</v>
      </c>
      <c r="B32" s="797"/>
      <c r="C32" s="797"/>
      <c r="D32" s="798"/>
      <c r="E32" s="805" t="s">
        <v>427</v>
      </c>
      <c r="F32" s="808" t="s">
        <v>162</v>
      </c>
      <c r="G32" s="776" t="s">
        <v>434</v>
      </c>
      <c r="H32" s="809" t="s">
        <v>428</v>
      </c>
      <c r="I32" s="797"/>
      <c r="J32" s="797"/>
      <c r="K32" s="810"/>
    </row>
    <row r="33" spans="1:13" s="91" customFormat="1" ht="15" customHeight="1">
      <c r="A33" s="799"/>
      <c r="B33" s="800"/>
      <c r="C33" s="800"/>
      <c r="D33" s="801"/>
      <c r="E33" s="806"/>
      <c r="F33" s="806"/>
      <c r="G33" s="777"/>
      <c r="H33" s="811"/>
      <c r="I33" s="800"/>
      <c r="J33" s="800"/>
      <c r="K33" s="812"/>
    </row>
    <row r="34" spans="1:13" s="91" customFormat="1" ht="15" customHeight="1">
      <c r="A34" s="799"/>
      <c r="B34" s="800"/>
      <c r="C34" s="800"/>
      <c r="D34" s="801"/>
      <c r="E34" s="806"/>
      <c r="F34" s="806"/>
      <c r="G34" s="777"/>
      <c r="H34" s="811"/>
      <c r="I34" s="800"/>
      <c r="J34" s="800"/>
      <c r="K34" s="812"/>
    </row>
    <row r="35" spans="1:13" s="91" customFormat="1" ht="15" customHeight="1">
      <c r="A35" s="799"/>
      <c r="B35" s="800"/>
      <c r="C35" s="800"/>
      <c r="D35" s="801"/>
      <c r="E35" s="806"/>
      <c r="F35" s="806"/>
      <c r="G35" s="777"/>
      <c r="H35" s="811"/>
      <c r="I35" s="800"/>
      <c r="J35" s="800"/>
      <c r="K35" s="812"/>
    </row>
    <row r="36" spans="1:13" s="91" customFormat="1" ht="15" customHeight="1">
      <c r="A36" s="799"/>
      <c r="B36" s="800"/>
      <c r="C36" s="800"/>
      <c r="D36" s="801"/>
      <c r="E36" s="806"/>
      <c r="F36" s="806"/>
      <c r="G36" s="777"/>
      <c r="H36" s="811"/>
      <c r="I36" s="800"/>
      <c r="J36" s="800"/>
      <c r="K36" s="812"/>
    </row>
    <row r="37" spans="1:13" s="91" customFormat="1" ht="14.25" customHeight="1">
      <c r="A37" s="802"/>
      <c r="B37" s="803"/>
      <c r="C37" s="803"/>
      <c r="D37" s="804"/>
      <c r="E37" s="807"/>
      <c r="F37" s="807"/>
      <c r="G37" s="778"/>
      <c r="H37" s="813"/>
      <c r="I37" s="803"/>
      <c r="J37" s="803"/>
      <c r="K37" s="814"/>
    </row>
    <row r="38" spans="1:13" s="91" customFormat="1" ht="15" customHeight="1">
      <c r="A38" s="794"/>
      <c r="B38" s="785"/>
      <c r="C38" s="785"/>
      <c r="D38" s="784"/>
      <c r="E38" s="240"/>
      <c r="F38" s="242"/>
      <c r="G38" s="245"/>
      <c r="H38" s="783"/>
      <c r="I38" s="785"/>
      <c r="J38" s="785"/>
      <c r="K38" s="795"/>
      <c r="L38" s="91">
        <f t="shared" ref="L38:L52" si="2">COUNTBLANK(E38:K38)</f>
        <v>7</v>
      </c>
      <c r="M38" s="91" t="str">
        <f t="shared" ref="M38:M52" si="3">IF(AND(A38&lt;&gt;"",L38&gt;3),"No","Yes")</f>
        <v>Yes</v>
      </c>
    </row>
    <row r="39" spans="1:13" s="91" customFormat="1" ht="15" customHeight="1">
      <c r="A39" s="794"/>
      <c r="B39" s="785"/>
      <c r="C39" s="785"/>
      <c r="D39" s="784"/>
      <c r="E39" s="240"/>
      <c r="F39" s="242"/>
      <c r="G39" s="245"/>
      <c r="H39" s="783"/>
      <c r="I39" s="785"/>
      <c r="J39" s="785"/>
      <c r="K39" s="795"/>
      <c r="L39" s="91">
        <f t="shared" si="2"/>
        <v>7</v>
      </c>
      <c r="M39" s="91" t="str">
        <f t="shared" si="3"/>
        <v>Yes</v>
      </c>
    </row>
    <row r="40" spans="1:13" s="91" customFormat="1" ht="15" customHeight="1">
      <c r="A40" s="794"/>
      <c r="B40" s="785"/>
      <c r="C40" s="785"/>
      <c r="D40" s="784"/>
      <c r="E40" s="240"/>
      <c r="F40" s="242"/>
      <c r="G40" s="245"/>
      <c r="H40" s="783"/>
      <c r="I40" s="785"/>
      <c r="J40" s="785"/>
      <c r="K40" s="795"/>
      <c r="L40" s="91">
        <f t="shared" si="2"/>
        <v>7</v>
      </c>
      <c r="M40" s="91" t="str">
        <f t="shared" si="3"/>
        <v>Yes</v>
      </c>
    </row>
    <row r="41" spans="1:13" s="91" customFormat="1" ht="15" customHeight="1">
      <c r="A41" s="794"/>
      <c r="B41" s="785"/>
      <c r="C41" s="785"/>
      <c r="D41" s="784"/>
      <c r="E41" s="240"/>
      <c r="F41" s="242"/>
      <c r="G41" s="245"/>
      <c r="H41" s="783"/>
      <c r="I41" s="785"/>
      <c r="J41" s="785"/>
      <c r="K41" s="795"/>
      <c r="L41" s="91">
        <f t="shared" si="2"/>
        <v>7</v>
      </c>
      <c r="M41" s="91" t="str">
        <f t="shared" si="3"/>
        <v>Yes</v>
      </c>
    </row>
    <row r="42" spans="1:13" s="91" customFormat="1" ht="15" customHeight="1">
      <c r="A42" s="794"/>
      <c r="B42" s="785"/>
      <c r="C42" s="785"/>
      <c r="D42" s="784"/>
      <c r="E42" s="240"/>
      <c r="F42" s="242"/>
      <c r="G42" s="245"/>
      <c r="H42" s="783"/>
      <c r="I42" s="785"/>
      <c r="J42" s="785"/>
      <c r="K42" s="795"/>
      <c r="L42" s="91">
        <f t="shared" si="2"/>
        <v>7</v>
      </c>
      <c r="M42" s="91" t="str">
        <f t="shared" si="3"/>
        <v>Yes</v>
      </c>
    </row>
    <row r="43" spans="1:13" s="91" customFormat="1" ht="15" customHeight="1">
      <c r="A43" s="794"/>
      <c r="B43" s="785"/>
      <c r="C43" s="785"/>
      <c r="D43" s="784"/>
      <c r="E43" s="240"/>
      <c r="F43" s="242"/>
      <c r="G43" s="245"/>
      <c r="H43" s="783"/>
      <c r="I43" s="785"/>
      <c r="J43" s="785"/>
      <c r="K43" s="795"/>
      <c r="L43" s="91">
        <f t="shared" si="2"/>
        <v>7</v>
      </c>
      <c r="M43" s="91" t="str">
        <f t="shared" si="3"/>
        <v>Yes</v>
      </c>
    </row>
    <row r="44" spans="1:13" s="91" customFormat="1" ht="15" customHeight="1">
      <c r="A44" s="794"/>
      <c r="B44" s="785"/>
      <c r="C44" s="785"/>
      <c r="D44" s="784"/>
      <c r="E44" s="240"/>
      <c r="F44" s="242"/>
      <c r="G44" s="245"/>
      <c r="H44" s="783"/>
      <c r="I44" s="785"/>
      <c r="J44" s="785"/>
      <c r="K44" s="795"/>
      <c r="L44" s="91">
        <f t="shared" si="2"/>
        <v>7</v>
      </c>
      <c r="M44" s="91" t="str">
        <f t="shared" si="3"/>
        <v>Yes</v>
      </c>
    </row>
    <row r="45" spans="1:13" s="91" customFormat="1" ht="15" customHeight="1">
      <c r="A45" s="794"/>
      <c r="B45" s="785"/>
      <c r="C45" s="785"/>
      <c r="D45" s="784"/>
      <c r="E45" s="240"/>
      <c r="F45" s="242"/>
      <c r="G45" s="245"/>
      <c r="H45" s="783"/>
      <c r="I45" s="785"/>
      <c r="J45" s="785"/>
      <c r="K45" s="795"/>
      <c r="L45" s="91">
        <f t="shared" si="2"/>
        <v>7</v>
      </c>
      <c r="M45" s="91" t="str">
        <f t="shared" si="3"/>
        <v>Yes</v>
      </c>
    </row>
    <row r="46" spans="1:13" s="91" customFormat="1" ht="15" customHeight="1">
      <c r="A46" s="794"/>
      <c r="B46" s="785"/>
      <c r="C46" s="785"/>
      <c r="D46" s="784"/>
      <c r="E46" s="240"/>
      <c r="F46" s="242"/>
      <c r="G46" s="245"/>
      <c r="H46" s="783"/>
      <c r="I46" s="785"/>
      <c r="J46" s="785"/>
      <c r="K46" s="795"/>
      <c r="L46" s="91">
        <f t="shared" si="2"/>
        <v>7</v>
      </c>
      <c r="M46" s="91" t="str">
        <f t="shared" si="3"/>
        <v>Yes</v>
      </c>
    </row>
    <row r="47" spans="1:13" s="91" customFormat="1" ht="15" customHeight="1">
      <c r="A47" s="794"/>
      <c r="B47" s="785"/>
      <c r="C47" s="785"/>
      <c r="D47" s="784"/>
      <c r="E47" s="240"/>
      <c r="F47" s="242"/>
      <c r="G47" s="245"/>
      <c r="H47" s="783"/>
      <c r="I47" s="785"/>
      <c r="J47" s="785"/>
      <c r="K47" s="795"/>
      <c r="L47" s="91">
        <f t="shared" si="2"/>
        <v>7</v>
      </c>
      <c r="M47" s="91" t="str">
        <f t="shared" si="3"/>
        <v>Yes</v>
      </c>
    </row>
    <row r="48" spans="1:13" s="91" customFormat="1" ht="15" customHeight="1">
      <c r="A48" s="794"/>
      <c r="B48" s="785"/>
      <c r="C48" s="785"/>
      <c r="D48" s="784"/>
      <c r="E48" s="240"/>
      <c r="F48" s="242"/>
      <c r="G48" s="245"/>
      <c r="H48" s="783"/>
      <c r="I48" s="785"/>
      <c r="J48" s="785"/>
      <c r="K48" s="795"/>
      <c r="L48" s="91">
        <f t="shared" si="2"/>
        <v>7</v>
      </c>
      <c r="M48" s="91" t="str">
        <f t="shared" si="3"/>
        <v>Yes</v>
      </c>
    </row>
    <row r="49" spans="1:13" s="91" customFormat="1" ht="15" customHeight="1">
      <c r="A49" s="794"/>
      <c r="B49" s="785"/>
      <c r="C49" s="785"/>
      <c r="D49" s="784"/>
      <c r="E49" s="240"/>
      <c r="F49" s="242"/>
      <c r="G49" s="245"/>
      <c r="H49" s="783"/>
      <c r="I49" s="785"/>
      <c r="J49" s="785"/>
      <c r="K49" s="795"/>
      <c r="L49" s="91">
        <f t="shared" si="2"/>
        <v>7</v>
      </c>
      <c r="M49" s="91" t="str">
        <f t="shared" si="3"/>
        <v>Yes</v>
      </c>
    </row>
    <row r="50" spans="1:13" s="91" customFormat="1" ht="15" customHeight="1">
      <c r="A50" s="794"/>
      <c r="B50" s="785"/>
      <c r="C50" s="785"/>
      <c r="D50" s="784"/>
      <c r="E50" s="240"/>
      <c r="F50" s="242"/>
      <c r="G50" s="245"/>
      <c r="H50" s="783"/>
      <c r="I50" s="785"/>
      <c r="J50" s="785"/>
      <c r="K50" s="795"/>
      <c r="L50" s="91">
        <f t="shared" si="2"/>
        <v>7</v>
      </c>
      <c r="M50" s="91" t="str">
        <f t="shared" si="3"/>
        <v>Yes</v>
      </c>
    </row>
    <row r="51" spans="1:13" s="91" customFormat="1" ht="15" customHeight="1">
      <c r="A51" s="794"/>
      <c r="B51" s="785"/>
      <c r="C51" s="785"/>
      <c r="D51" s="784"/>
      <c r="E51" s="240"/>
      <c r="F51" s="242"/>
      <c r="G51" s="245"/>
      <c r="H51" s="783"/>
      <c r="I51" s="785"/>
      <c r="J51" s="785"/>
      <c r="K51" s="795"/>
      <c r="L51" s="91">
        <f t="shared" si="2"/>
        <v>7</v>
      </c>
      <c r="M51" s="91" t="str">
        <f t="shared" si="3"/>
        <v>Yes</v>
      </c>
    </row>
    <row r="52" spans="1:13" s="91" customFormat="1" ht="15" customHeight="1">
      <c r="A52" s="794"/>
      <c r="B52" s="785"/>
      <c r="C52" s="785"/>
      <c r="D52" s="784"/>
      <c r="E52" s="240"/>
      <c r="F52" s="242"/>
      <c r="G52" s="245"/>
      <c r="H52" s="783"/>
      <c r="I52" s="785"/>
      <c r="J52" s="785"/>
      <c r="K52" s="795"/>
      <c r="L52" s="91">
        <f t="shared" si="2"/>
        <v>7</v>
      </c>
      <c r="M52" s="91" t="str">
        <f t="shared" si="3"/>
        <v>Yes</v>
      </c>
    </row>
    <row r="53" spans="1:13" s="91" customFormat="1" ht="15" customHeight="1">
      <c r="A53" s="815" t="s">
        <v>163</v>
      </c>
      <c r="B53" s="816"/>
      <c r="C53" s="816"/>
      <c r="D53" s="816"/>
      <c r="E53" s="817"/>
      <c r="F53" s="818">
        <f>SUM(F38:F52)</f>
        <v>0</v>
      </c>
      <c r="G53" s="819"/>
      <c r="H53" s="819"/>
      <c r="I53" s="819"/>
      <c r="J53" s="819"/>
      <c r="K53" s="820"/>
      <c r="M53" s="91">
        <f>COUNTIF(M38:M52,"Yes")</f>
        <v>15</v>
      </c>
    </row>
    <row r="54" spans="1:13" s="91" customFormat="1" ht="15" customHeight="1">
      <c r="A54" s="788"/>
      <c r="B54" s="789"/>
      <c r="C54" s="789"/>
      <c r="D54" s="789"/>
      <c r="E54" s="789"/>
      <c r="F54" s="789"/>
      <c r="G54" s="789"/>
      <c r="H54" s="789"/>
      <c r="I54" s="789"/>
      <c r="J54" s="789"/>
      <c r="K54" s="790"/>
    </row>
    <row r="55" spans="1:13" s="91" customFormat="1" ht="18" customHeight="1">
      <c r="A55" s="791" t="s">
        <v>87</v>
      </c>
      <c r="B55" s="792"/>
      <c r="C55" s="792"/>
      <c r="D55" s="792"/>
      <c r="E55" s="792"/>
      <c r="F55" s="792"/>
      <c r="G55" s="792"/>
      <c r="H55" s="792"/>
      <c r="I55" s="792"/>
      <c r="J55" s="792"/>
      <c r="K55" s="793"/>
    </row>
    <row r="56" spans="1:13" s="91" customFormat="1" ht="18" customHeight="1">
      <c r="A56" s="791" t="s">
        <v>332</v>
      </c>
      <c r="B56" s="792"/>
      <c r="C56" s="792"/>
      <c r="D56" s="792"/>
      <c r="E56" s="792"/>
      <c r="F56" s="792"/>
      <c r="G56" s="792"/>
      <c r="H56" s="792"/>
      <c r="I56" s="792"/>
      <c r="J56" s="792"/>
      <c r="K56" s="793"/>
    </row>
    <row r="57" spans="1:13" s="91" customFormat="1" ht="15" customHeight="1">
      <c r="A57" s="796" t="s">
        <v>161</v>
      </c>
      <c r="B57" s="797"/>
      <c r="C57" s="797"/>
      <c r="D57" s="798"/>
      <c r="E57" s="805" t="s">
        <v>427</v>
      </c>
      <c r="F57" s="808" t="s">
        <v>162</v>
      </c>
      <c r="G57" s="776" t="s">
        <v>434</v>
      </c>
      <c r="H57" s="809" t="s">
        <v>429</v>
      </c>
      <c r="I57" s="797"/>
      <c r="J57" s="797"/>
      <c r="K57" s="810"/>
    </row>
    <row r="58" spans="1:13" s="91" customFormat="1" ht="15" customHeight="1">
      <c r="A58" s="799"/>
      <c r="B58" s="800"/>
      <c r="C58" s="800"/>
      <c r="D58" s="801"/>
      <c r="E58" s="806"/>
      <c r="F58" s="806"/>
      <c r="G58" s="777"/>
      <c r="H58" s="811"/>
      <c r="I58" s="800"/>
      <c r="J58" s="800"/>
      <c r="K58" s="812"/>
    </row>
    <row r="59" spans="1:13" s="91" customFormat="1" ht="15" customHeight="1">
      <c r="A59" s="799"/>
      <c r="B59" s="800"/>
      <c r="C59" s="800"/>
      <c r="D59" s="801"/>
      <c r="E59" s="806"/>
      <c r="F59" s="806"/>
      <c r="G59" s="777"/>
      <c r="H59" s="811"/>
      <c r="I59" s="800"/>
      <c r="J59" s="800"/>
      <c r="K59" s="812"/>
    </row>
    <row r="60" spans="1:13" s="91" customFormat="1" ht="15" customHeight="1">
      <c r="A60" s="799"/>
      <c r="B60" s="800"/>
      <c r="C60" s="800"/>
      <c r="D60" s="801"/>
      <c r="E60" s="806"/>
      <c r="F60" s="806"/>
      <c r="G60" s="777"/>
      <c r="H60" s="811"/>
      <c r="I60" s="800"/>
      <c r="J60" s="800"/>
      <c r="K60" s="812"/>
    </row>
    <row r="61" spans="1:13" s="91" customFormat="1" ht="15" customHeight="1">
      <c r="A61" s="799"/>
      <c r="B61" s="800"/>
      <c r="C61" s="800"/>
      <c r="D61" s="801"/>
      <c r="E61" s="806"/>
      <c r="F61" s="806"/>
      <c r="G61" s="777"/>
      <c r="H61" s="811"/>
      <c r="I61" s="800"/>
      <c r="J61" s="800"/>
      <c r="K61" s="812"/>
    </row>
    <row r="62" spans="1:13" s="91" customFormat="1" ht="14.25" customHeight="1">
      <c r="A62" s="802"/>
      <c r="B62" s="803"/>
      <c r="C62" s="803"/>
      <c r="D62" s="804"/>
      <c r="E62" s="807"/>
      <c r="F62" s="807"/>
      <c r="G62" s="778"/>
      <c r="H62" s="813"/>
      <c r="I62" s="803"/>
      <c r="J62" s="803"/>
      <c r="K62" s="814"/>
    </row>
    <row r="63" spans="1:13" s="91" customFormat="1" ht="15" customHeight="1">
      <c r="A63" s="794"/>
      <c r="B63" s="785"/>
      <c r="C63" s="785"/>
      <c r="D63" s="784"/>
      <c r="E63" s="240"/>
      <c r="F63" s="242"/>
      <c r="G63" s="245"/>
      <c r="H63" s="783"/>
      <c r="I63" s="821"/>
      <c r="J63" s="821"/>
      <c r="K63" s="822"/>
      <c r="L63" s="91">
        <f t="shared" ref="L63:L77" si="4">COUNTBLANK(E63:K63)</f>
        <v>7</v>
      </c>
      <c r="M63" s="91" t="str">
        <f t="shared" ref="M63:M77" si="5">IF(AND(A63&lt;&gt;"",L63&gt;3),"No","Yes")</f>
        <v>Yes</v>
      </c>
    </row>
    <row r="64" spans="1:13" s="91" customFormat="1" ht="15" customHeight="1">
      <c r="A64" s="794"/>
      <c r="B64" s="785"/>
      <c r="C64" s="785"/>
      <c r="D64" s="784"/>
      <c r="E64" s="240"/>
      <c r="F64" s="242"/>
      <c r="G64" s="245"/>
      <c r="H64" s="783"/>
      <c r="I64" s="785"/>
      <c r="J64" s="785"/>
      <c r="K64" s="795"/>
      <c r="L64" s="91">
        <f t="shared" si="4"/>
        <v>7</v>
      </c>
      <c r="M64" s="91" t="str">
        <f t="shared" si="5"/>
        <v>Yes</v>
      </c>
    </row>
    <row r="65" spans="1:13" s="91" customFormat="1" ht="15" customHeight="1">
      <c r="A65" s="794"/>
      <c r="B65" s="785"/>
      <c r="C65" s="785"/>
      <c r="D65" s="784"/>
      <c r="E65" s="240"/>
      <c r="F65" s="242"/>
      <c r="G65" s="245"/>
      <c r="H65" s="783"/>
      <c r="I65" s="785"/>
      <c r="J65" s="785"/>
      <c r="K65" s="795"/>
      <c r="L65" s="91">
        <f t="shared" si="4"/>
        <v>7</v>
      </c>
      <c r="M65" s="91" t="str">
        <f t="shared" si="5"/>
        <v>Yes</v>
      </c>
    </row>
    <row r="66" spans="1:13" s="91" customFormat="1" ht="15" customHeight="1">
      <c r="A66" s="794"/>
      <c r="B66" s="785"/>
      <c r="C66" s="785"/>
      <c r="D66" s="784"/>
      <c r="E66" s="240"/>
      <c r="F66" s="242"/>
      <c r="G66" s="245"/>
      <c r="H66" s="783"/>
      <c r="I66" s="785"/>
      <c r="J66" s="785"/>
      <c r="K66" s="795"/>
      <c r="L66" s="91">
        <f t="shared" si="4"/>
        <v>7</v>
      </c>
      <c r="M66" s="91" t="str">
        <f t="shared" si="5"/>
        <v>Yes</v>
      </c>
    </row>
    <row r="67" spans="1:13" s="91" customFormat="1" ht="15" customHeight="1">
      <c r="A67" s="794"/>
      <c r="B67" s="785"/>
      <c r="C67" s="785"/>
      <c r="D67" s="784"/>
      <c r="E67" s="240"/>
      <c r="F67" s="242"/>
      <c r="G67" s="245"/>
      <c r="H67" s="783"/>
      <c r="I67" s="785"/>
      <c r="J67" s="785"/>
      <c r="K67" s="795"/>
      <c r="L67" s="91">
        <f t="shared" si="4"/>
        <v>7</v>
      </c>
      <c r="M67" s="91" t="str">
        <f t="shared" si="5"/>
        <v>Yes</v>
      </c>
    </row>
    <row r="68" spans="1:13" s="91" customFormat="1" ht="15" customHeight="1">
      <c r="A68" s="794"/>
      <c r="B68" s="785"/>
      <c r="C68" s="785"/>
      <c r="D68" s="784"/>
      <c r="E68" s="240"/>
      <c r="F68" s="242"/>
      <c r="G68" s="245"/>
      <c r="H68" s="783"/>
      <c r="I68" s="785"/>
      <c r="J68" s="785"/>
      <c r="K68" s="795"/>
      <c r="L68" s="91">
        <f t="shared" si="4"/>
        <v>7</v>
      </c>
      <c r="M68" s="91" t="str">
        <f t="shared" si="5"/>
        <v>Yes</v>
      </c>
    </row>
    <row r="69" spans="1:13" s="91" customFormat="1" ht="15" customHeight="1">
      <c r="A69" s="794"/>
      <c r="B69" s="785"/>
      <c r="C69" s="785"/>
      <c r="D69" s="784"/>
      <c r="E69" s="240"/>
      <c r="F69" s="242"/>
      <c r="G69" s="245"/>
      <c r="H69" s="783"/>
      <c r="I69" s="785"/>
      <c r="J69" s="785"/>
      <c r="K69" s="795"/>
      <c r="L69" s="91">
        <f t="shared" si="4"/>
        <v>7</v>
      </c>
      <c r="M69" s="91" t="str">
        <f t="shared" si="5"/>
        <v>Yes</v>
      </c>
    </row>
    <row r="70" spans="1:13" s="91" customFormat="1" ht="15" customHeight="1">
      <c r="A70" s="794"/>
      <c r="B70" s="785"/>
      <c r="C70" s="785"/>
      <c r="D70" s="784"/>
      <c r="E70" s="240"/>
      <c r="F70" s="242"/>
      <c r="G70" s="245"/>
      <c r="H70" s="783"/>
      <c r="I70" s="785"/>
      <c r="J70" s="785"/>
      <c r="K70" s="795"/>
      <c r="L70" s="91">
        <f t="shared" si="4"/>
        <v>7</v>
      </c>
      <c r="M70" s="91" t="str">
        <f t="shared" si="5"/>
        <v>Yes</v>
      </c>
    </row>
    <row r="71" spans="1:13" s="91" customFormat="1" ht="15" customHeight="1">
      <c r="A71" s="794"/>
      <c r="B71" s="785"/>
      <c r="C71" s="785"/>
      <c r="D71" s="784"/>
      <c r="E71" s="240"/>
      <c r="F71" s="242"/>
      <c r="G71" s="245"/>
      <c r="H71" s="783"/>
      <c r="I71" s="785"/>
      <c r="J71" s="785"/>
      <c r="K71" s="795"/>
      <c r="L71" s="91">
        <f t="shared" si="4"/>
        <v>7</v>
      </c>
      <c r="M71" s="91" t="str">
        <f t="shared" si="5"/>
        <v>Yes</v>
      </c>
    </row>
    <row r="72" spans="1:13" s="91" customFormat="1" ht="15" customHeight="1">
      <c r="A72" s="794"/>
      <c r="B72" s="785"/>
      <c r="C72" s="785"/>
      <c r="D72" s="784"/>
      <c r="E72" s="240"/>
      <c r="F72" s="242"/>
      <c r="G72" s="245"/>
      <c r="H72" s="783"/>
      <c r="I72" s="785"/>
      <c r="J72" s="785"/>
      <c r="K72" s="795"/>
      <c r="L72" s="91">
        <f t="shared" si="4"/>
        <v>7</v>
      </c>
      <c r="M72" s="91" t="str">
        <f t="shared" si="5"/>
        <v>Yes</v>
      </c>
    </row>
    <row r="73" spans="1:13" s="91" customFormat="1" ht="15" customHeight="1">
      <c r="A73" s="794"/>
      <c r="B73" s="785"/>
      <c r="C73" s="785"/>
      <c r="D73" s="784"/>
      <c r="E73" s="240"/>
      <c r="F73" s="242"/>
      <c r="G73" s="245"/>
      <c r="H73" s="783"/>
      <c r="I73" s="785"/>
      <c r="J73" s="785"/>
      <c r="K73" s="795"/>
      <c r="L73" s="91">
        <f t="shared" si="4"/>
        <v>7</v>
      </c>
      <c r="M73" s="91" t="str">
        <f t="shared" si="5"/>
        <v>Yes</v>
      </c>
    </row>
    <row r="74" spans="1:13" s="91" customFormat="1" ht="15" customHeight="1">
      <c r="A74" s="794"/>
      <c r="B74" s="785"/>
      <c r="C74" s="785"/>
      <c r="D74" s="784"/>
      <c r="E74" s="240"/>
      <c r="F74" s="242"/>
      <c r="G74" s="245"/>
      <c r="H74" s="783"/>
      <c r="I74" s="785"/>
      <c r="J74" s="785"/>
      <c r="K74" s="795"/>
      <c r="L74" s="91">
        <f t="shared" si="4"/>
        <v>7</v>
      </c>
      <c r="M74" s="91" t="str">
        <f t="shared" si="5"/>
        <v>Yes</v>
      </c>
    </row>
    <row r="75" spans="1:13" s="91" customFormat="1" ht="15" customHeight="1">
      <c r="A75" s="794"/>
      <c r="B75" s="785"/>
      <c r="C75" s="785"/>
      <c r="D75" s="784"/>
      <c r="E75" s="240"/>
      <c r="F75" s="242"/>
      <c r="G75" s="245"/>
      <c r="H75" s="783"/>
      <c r="I75" s="785"/>
      <c r="J75" s="785"/>
      <c r="K75" s="795"/>
      <c r="L75" s="91">
        <f t="shared" si="4"/>
        <v>7</v>
      </c>
      <c r="M75" s="91" t="str">
        <f t="shared" si="5"/>
        <v>Yes</v>
      </c>
    </row>
    <row r="76" spans="1:13" s="91" customFormat="1" ht="15" customHeight="1">
      <c r="A76" s="794"/>
      <c r="B76" s="785"/>
      <c r="C76" s="785"/>
      <c r="D76" s="784"/>
      <c r="E76" s="240"/>
      <c r="F76" s="242"/>
      <c r="G76" s="245"/>
      <c r="H76" s="783"/>
      <c r="I76" s="785"/>
      <c r="J76" s="785"/>
      <c r="K76" s="795"/>
      <c r="L76" s="91">
        <f t="shared" si="4"/>
        <v>7</v>
      </c>
      <c r="M76" s="91" t="str">
        <f t="shared" si="5"/>
        <v>Yes</v>
      </c>
    </row>
    <row r="77" spans="1:13" s="91" customFormat="1" ht="15" customHeight="1">
      <c r="A77" s="794"/>
      <c r="B77" s="785"/>
      <c r="C77" s="785"/>
      <c r="D77" s="784"/>
      <c r="E77" s="240"/>
      <c r="F77" s="242"/>
      <c r="G77" s="245"/>
      <c r="H77" s="783"/>
      <c r="I77" s="785"/>
      <c r="J77" s="785"/>
      <c r="K77" s="795"/>
      <c r="L77" s="91">
        <f t="shared" si="4"/>
        <v>7</v>
      </c>
      <c r="M77" s="91" t="str">
        <f t="shared" si="5"/>
        <v>Yes</v>
      </c>
    </row>
    <row r="78" spans="1:13" s="91" customFormat="1" ht="15" customHeight="1">
      <c r="A78" s="815" t="s">
        <v>164</v>
      </c>
      <c r="B78" s="816"/>
      <c r="C78" s="816"/>
      <c r="D78" s="816"/>
      <c r="E78" s="817"/>
      <c r="F78" s="818">
        <f>SUM(F63:F77)</f>
        <v>0</v>
      </c>
      <c r="G78" s="819"/>
      <c r="H78" s="819"/>
      <c r="I78" s="819"/>
      <c r="J78" s="819"/>
      <c r="K78" s="820"/>
      <c r="M78" s="91">
        <f>COUNTIF(M63:M77,"Yes")</f>
        <v>15</v>
      </c>
    </row>
    <row r="79" spans="1:13" s="91" customFormat="1" ht="15" customHeight="1">
      <c r="A79" s="788"/>
      <c r="B79" s="789"/>
      <c r="C79" s="789"/>
      <c r="D79" s="789"/>
      <c r="E79" s="789"/>
      <c r="F79" s="789"/>
      <c r="G79" s="789"/>
      <c r="H79" s="789"/>
      <c r="I79" s="789"/>
      <c r="J79" s="789"/>
      <c r="K79" s="790"/>
    </row>
    <row r="80" spans="1:13" s="91" customFormat="1" ht="18" customHeight="1">
      <c r="A80" s="791" t="s">
        <v>165</v>
      </c>
      <c r="B80" s="792"/>
      <c r="C80" s="792"/>
      <c r="D80" s="792"/>
      <c r="E80" s="792"/>
      <c r="F80" s="792"/>
      <c r="G80" s="792"/>
      <c r="H80" s="792"/>
      <c r="I80" s="792"/>
      <c r="J80" s="792"/>
      <c r="K80" s="793"/>
    </row>
    <row r="81" spans="1:13" s="91" customFormat="1" ht="18" customHeight="1">
      <c r="A81" s="791" t="s">
        <v>332</v>
      </c>
      <c r="B81" s="792"/>
      <c r="C81" s="792"/>
      <c r="D81" s="792"/>
      <c r="E81" s="792"/>
      <c r="F81" s="792"/>
      <c r="G81" s="792"/>
      <c r="H81" s="792"/>
      <c r="I81" s="792"/>
      <c r="J81" s="792"/>
      <c r="K81" s="793"/>
    </row>
    <row r="82" spans="1:13" s="91" customFormat="1" ht="15" customHeight="1">
      <c r="A82" s="796" t="s">
        <v>161</v>
      </c>
      <c r="B82" s="797"/>
      <c r="C82" s="797"/>
      <c r="D82" s="798"/>
      <c r="E82" s="805" t="s">
        <v>430</v>
      </c>
      <c r="F82" s="808" t="s">
        <v>162</v>
      </c>
      <c r="G82" s="776" t="s">
        <v>434</v>
      </c>
      <c r="H82" s="809" t="s">
        <v>431</v>
      </c>
      <c r="I82" s="797"/>
      <c r="J82" s="797"/>
      <c r="K82" s="810"/>
    </row>
    <row r="83" spans="1:13" s="91" customFormat="1" ht="15" customHeight="1">
      <c r="A83" s="799"/>
      <c r="B83" s="800"/>
      <c r="C83" s="800"/>
      <c r="D83" s="801"/>
      <c r="E83" s="806"/>
      <c r="F83" s="806"/>
      <c r="G83" s="777"/>
      <c r="H83" s="811"/>
      <c r="I83" s="800"/>
      <c r="J83" s="800"/>
      <c r="K83" s="812"/>
    </row>
    <row r="84" spans="1:13" s="91" customFormat="1" ht="15" customHeight="1">
      <c r="A84" s="799"/>
      <c r="B84" s="800"/>
      <c r="C84" s="800"/>
      <c r="D84" s="801"/>
      <c r="E84" s="806"/>
      <c r="F84" s="806"/>
      <c r="G84" s="777"/>
      <c r="H84" s="811"/>
      <c r="I84" s="800"/>
      <c r="J84" s="800"/>
      <c r="K84" s="812"/>
    </row>
    <row r="85" spans="1:13" s="91" customFormat="1" ht="15" customHeight="1">
      <c r="A85" s="799"/>
      <c r="B85" s="800"/>
      <c r="C85" s="800"/>
      <c r="D85" s="801"/>
      <c r="E85" s="806"/>
      <c r="F85" s="806"/>
      <c r="G85" s="777"/>
      <c r="H85" s="811"/>
      <c r="I85" s="800"/>
      <c r="J85" s="800"/>
      <c r="K85" s="812"/>
    </row>
    <row r="86" spans="1:13" s="91" customFormat="1" ht="15" customHeight="1">
      <c r="A86" s="799"/>
      <c r="B86" s="800"/>
      <c r="C86" s="800"/>
      <c r="D86" s="801"/>
      <c r="E86" s="806"/>
      <c r="F86" s="806"/>
      <c r="G86" s="777"/>
      <c r="H86" s="811"/>
      <c r="I86" s="800"/>
      <c r="J86" s="800"/>
      <c r="K86" s="812"/>
    </row>
    <row r="87" spans="1:13" s="91" customFormat="1" ht="14.25" customHeight="1">
      <c r="A87" s="802"/>
      <c r="B87" s="803"/>
      <c r="C87" s="803"/>
      <c r="D87" s="804"/>
      <c r="E87" s="807"/>
      <c r="F87" s="807"/>
      <c r="G87" s="778"/>
      <c r="H87" s="813"/>
      <c r="I87" s="803"/>
      <c r="J87" s="803"/>
      <c r="K87" s="814"/>
    </row>
    <row r="88" spans="1:13" s="91" customFormat="1" ht="15" customHeight="1">
      <c r="A88" s="794"/>
      <c r="B88" s="785"/>
      <c r="C88" s="785"/>
      <c r="D88" s="784"/>
      <c r="E88" s="240"/>
      <c r="F88" s="242"/>
      <c r="G88" s="245"/>
      <c r="H88" s="783"/>
      <c r="I88" s="785"/>
      <c r="J88" s="785"/>
      <c r="K88" s="823"/>
      <c r="L88" s="91">
        <f t="shared" ref="L88:L102" si="6">COUNTBLANK(E88:K88)</f>
        <v>7</v>
      </c>
      <c r="M88" s="91" t="str">
        <f t="shared" ref="M88:M102" si="7">IF(AND(A88&lt;&gt;"",L88&gt;3),"No","Yes")</f>
        <v>Yes</v>
      </c>
    </row>
    <row r="89" spans="1:13" s="91" customFormat="1" ht="15" customHeight="1">
      <c r="A89" s="794"/>
      <c r="B89" s="785"/>
      <c r="C89" s="785"/>
      <c r="D89" s="784"/>
      <c r="E89" s="240"/>
      <c r="F89" s="242"/>
      <c r="G89" s="245"/>
      <c r="H89" s="783"/>
      <c r="I89" s="785"/>
      <c r="J89" s="785"/>
      <c r="K89" s="795"/>
      <c r="L89" s="91">
        <f t="shared" si="6"/>
        <v>7</v>
      </c>
      <c r="M89" s="91" t="str">
        <f t="shared" si="7"/>
        <v>Yes</v>
      </c>
    </row>
    <row r="90" spans="1:13" s="91" customFormat="1" ht="15" customHeight="1">
      <c r="A90" s="794"/>
      <c r="B90" s="785"/>
      <c r="C90" s="785"/>
      <c r="D90" s="784"/>
      <c r="E90" s="240"/>
      <c r="F90" s="242"/>
      <c r="G90" s="245"/>
      <c r="H90" s="783"/>
      <c r="I90" s="785"/>
      <c r="J90" s="785"/>
      <c r="K90" s="795"/>
      <c r="L90" s="91">
        <f t="shared" si="6"/>
        <v>7</v>
      </c>
      <c r="M90" s="91" t="str">
        <f t="shared" si="7"/>
        <v>Yes</v>
      </c>
    </row>
    <row r="91" spans="1:13" s="91" customFormat="1" ht="15" customHeight="1">
      <c r="A91" s="794"/>
      <c r="B91" s="785"/>
      <c r="C91" s="785"/>
      <c r="D91" s="784"/>
      <c r="E91" s="240"/>
      <c r="F91" s="242"/>
      <c r="G91" s="245"/>
      <c r="H91" s="783"/>
      <c r="I91" s="785"/>
      <c r="J91" s="785"/>
      <c r="K91" s="795"/>
      <c r="L91" s="91">
        <f t="shared" si="6"/>
        <v>7</v>
      </c>
      <c r="M91" s="91" t="str">
        <f t="shared" si="7"/>
        <v>Yes</v>
      </c>
    </row>
    <row r="92" spans="1:13" s="91" customFormat="1" ht="15" customHeight="1">
      <c r="A92" s="794"/>
      <c r="B92" s="785"/>
      <c r="C92" s="785"/>
      <c r="D92" s="784"/>
      <c r="E92" s="240"/>
      <c r="F92" s="242"/>
      <c r="G92" s="245"/>
      <c r="H92" s="783"/>
      <c r="I92" s="785"/>
      <c r="J92" s="785"/>
      <c r="K92" s="795"/>
      <c r="L92" s="91">
        <f t="shared" si="6"/>
        <v>7</v>
      </c>
      <c r="M92" s="91" t="str">
        <f t="shared" si="7"/>
        <v>Yes</v>
      </c>
    </row>
    <row r="93" spans="1:13" s="91" customFormat="1" ht="15" customHeight="1">
      <c r="A93" s="794"/>
      <c r="B93" s="785"/>
      <c r="C93" s="785"/>
      <c r="D93" s="784"/>
      <c r="E93" s="240"/>
      <c r="F93" s="242"/>
      <c r="G93" s="245"/>
      <c r="H93" s="783"/>
      <c r="I93" s="785"/>
      <c r="J93" s="785"/>
      <c r="K93" s="795"/>
      <c r="L93" s="91">
        <f t="shared" si="6"/>
        <v>7</v>
      </c>
      <c r="M93" s="91" t="str">
        <f t="shared" si="7"/>
        <v>Yes</v>
      </c>
    </row>
    <row r="94" spans="1:13" s="91" customFormat="1" ht="15" customHeight="1">
      <c r="A94" s="794"/>
      <c r="B94" s="785"/>
      <c r="C94" s="785"/>
      <c r="D94" s="784"/>
      <c r="E94" s="240"/>
      <c r="F94" s="242"/>
      <c r="G94" s="245"/>
      <c r="H94" s="783"/>
      <c r="I94" s="785"/>
      <c r="J94" s="785"/>
      <c r="K94" s="795"/>
      <c r="L94" s="91">
        <f t="shared" si="6"/>
        <v>7</v>
      </c>
      <c r="M94" s="91" t="str">
        <f t="shared" si="7"/>
        <v>Yes</v>
      </c>
    </row>
    <row r="95" spans="1:13" s="91" customFormat="1" ht="15" customHeight="1">
      <c r="A95" s="794"/>
      <c r="B95" s="785"/>
      <c r="C95" s="785"/>
      <c r="D95" s="784"/>
      <c r="E95" s="240"/>
      <c r="F95" s="242"/>
      <c r="G95" s="245"/>
      <c r="H95" s="783"/>
      <c r="I95" s="785"/>
      <c r="J95" s="785"/>
      <c r="K95" s="795"/>
      <c r="L95" s="91">
        <f t="shared" si="6"/>
        <v>7</v>
      </c>
      <c r="M95" s="91" t="str">
        <f t="shared" si="7"/>
        <v>Yes</v>
      </c>
    </row>
    <row r="96" spans="1:13" s="91" customFormat="1" ht="15" customHeight="1">
      <c r="A96" s="794"/>
      <c r="B96" s="785"/>
      <c r="C96" s="785"/>
      <c r="D96" s="784"/>
      <c r="E96" s="240"/>
      <c r="F96" s="242"/>
      <c r="G96" s="245"/>
      <c r="H96" s="783"/>
      <c r="I96" s="785"/>
      <c r="J96" s="785"/>
      <c r="K96" s="795"/>
      <c r="L96" s="91">
        <f t="shared" si="6"/>
        <v>7</v>
      </c>
      <c r="M96" s="91" t="str">
        <f t="shared" si="7"/>
        <v>Yes</v>
      </c>
    </row>
    <row r="97" spans="1:13" s="91" customFormat="1" ht="15" customHeight="1">
      <c r="A97" s="794"/>
      <c r="B97" s="785"/>
      <c r="C97" s="785"/>
      <c r="D97" s="784"/>
      <c r="E97" s="240"/>
      <c r="F97" s="242"/>
      <c r="G97" s="245"/>
      <c r="H97" s="783"/>
      <c r="I97" s="785"/>
      <c r="J97" s="785"/>
      <c r="K97" s="795"/>
      <c r="L97" s="91">
        <f t="shared" si="6"/>
        <v>7</v>
      </c>
      <c r="M97" s="91" t="str">
        <f t="shared" si="7"/>
        <v>Yes</v>
      </c>
    </row>
    <row r="98" spans="1:13" s="91" customFormat="1" ht="15" customHeight="1">
      <c r="A98" s="794"/>
      <c r="B98" s="785"/>
      <c r="C98" s="785"/>
      <c r="D98" s="784"/>
      <c r="E98" s="240"/>
      <c r="F98" s="242"/>
      <c r="G98" s="245"/>
      <c r="H98" s="783"/>
      <c r="I98" s="785"/>
      <c r="J98" s="785"/>
      <c r="K98" s="795"/>
      <c r="L98" s="91">
        <f t="shared" si="6"/>
        <v>7</v>
      </c>
      <c r="M98" s="91" t="str">
        <f t="shared" si="7"/>
        <v>Yes</v>
      </c>
    </row>
    <row r="99" spans="1:13" s="91" customFormat="1" ht="15" customHeight="1">
      <c r="A99" s="794"/>
      <c r="B99" s="785"/>
      <c r="C99" s="785"/>
      <c r="D99" s="784"/>
      <c r="E99" s="240"/>
      <c r="F99" s="242"/>
      <c r="G99" s="245"/>
      <c r="H99" s="783"/>
      <c r="I99" s="785"/>
      <c r="J99" s="785"/>
      <c r="K99" s="795"/>
      <c r="L99" s="91">
        <f t="shared" si="6"/>
        <v>7</v>
      </c>
      <c r="M99" s="91" t="str">
        <f t="shared" si="7"/>
        <v>Yes</v>
      </c>
    </row>
    <row r="100" spans="1:13" s="91" customFormat="1" ht="15" customHeight="1">
      <c r="A100" s="794"/>
      <c r="B100" s="785"/>
      <c r="C100" s="785"/>
      <c r="D100" s="784"/>
      <c r="E100" s="240"/>
      <c r="F100" s="242"/>
      <c r="G100" s="245"/>
      <c r="H100" s="783"/>
      <c r="I100" s="785"/>
      <c r="J100" s="785"/>
      <c r="K100" s="795"/>
      <c r="L100" s="91">
        <f t="shared" si="6"/>
        <v>7</v>
      </c>
      <c r="M100" s="91" t="str">
        <f t="shared" si="7"/>
        <v>Yes</v>
      </c>
    </row>
    <row r="101" spans="1:13" s="91" customFormat="1" ht="15" customHeight="1">
      <c r="A101" s="794"/>
      <c r="B101" s="785"/>
      <c r="C101" s="785"/>
      <c r="D101" s="784"/>
      <c r="E101" s="240"/>
      <c r="F101" s="242"/>
      <c r="G101" s="245"/>
      <c r="H101" s="783"/>
      <c r="I101" s="785"/>
      <c r="J101" s="785"/>
      <c r="K101" s="795"/>
      <c r="L101" s="91">
        <f t="shared" si="6"/>
        <v>7</v>
      </c>
      <c r="M101" s="91" t="str">
        <f t="shared" si="7"/>
        <v>Yes</v>
      </c>
    </row>
    <row r="102" spans="1:13" s="91" customFormat="1" ht="15" customHeight="1">
      <c r="A102" s="794"/>
      <c r="B102" s="785"/>
      <c r="C102" s="785"/>
      <c r="D102" s="784"/>
      <c r="E102" s="240"/>
      <c r="F102" s="242"/>
      <c r="G102" s="245"/>
      <c r="H102" s="783"/>
      <c r="I102" s="785"/>
      <c r="J102" s="785"/>
      <c r="K102" s="795"/>
      <c r="L102" s="91">
        <f t="shared" si="6"/>
        <v>7</v>
      </c>
      <c r="M102" s="91" t="str">
        <f t="shared" si="7"/>
        <v>Yes</v>
      </c>
    </row>
    <row r="103" spans="1:13" s="91" customFormat="1" ht="15" customHeight="1">
      <c r="A103" s="815" t="s">
        <v>166</v>
      </c>
      <c r="B103" s="816"/>
      <c r="C103" s="816"/>
      <c r="D103" s="816"/>
      <c r="E103" s="817"/>
      <c r="F103" s="818">
        <f>SUM(F88:F102)</f>
        <v>0</v>
      </c>
      <c r="G103" s="819"/>
      <c r="H103" s="819"/>
      <c r="I103" s="819"/>
      <c r="J103" s="819"/>
      <c r="K103" s="820"/>
      <c r="M103" s="91">
        <f>COUNTIF(M88:M102,"Yes")</f>
        <v>15</v>
      </c>
    </row>
    <row r="104" spans="1:13" s="91" customFormat="1" ht="15" customHeight="1">
      <c r="A104" s="788"/>
      <c r="B104" s="789"/>
      <c r="C104" s="789"/>
      <c r="D104" s="789"/>
      <c r="E104" s="789"/>
      <c r="F104" s="789"/>
      <c r="G104" s="789"/>
      <c r="H104" s="789"/>
      <c r="I104" s="789"/>
      <c r="J104" s="789"/>
      <c r="K104" s="790"/>
    </row>
    <row r="105" spans="1:13" s="91" customFormat="1" ht="34.5" customHeight="1">
      <c r="A105" s="791" t="s">
        <v>349</v>
      </c>
      <c r="B105" s="792"/>
      <c r="C105" s="792"/>
      <c r="D105" s="792"/>
      <c r="E105" s="792"/>
      <c r="F105" s="792"/>
      <c r="G105" s="792"/>
      <c r="H105" s="792"/>
      <c r="I105" s="792"/>
      <c r="J105" s="792"/>
      <c r="K105" s="793"/>
    </row>
    <row r="106" spans="1:13" s="91" customFormat="1" ht="18" customHeight="1">
      <c r="A106" s="791" t="s">
        <v>332</v>
      </c>
      <c r="B106" s="792"/>
      <c r="C106" s="792"/>
      <c r="D106" s="792"/>
      <c r="E106" s="792"/>
      <c r="F106" s="792"/>
      <c r="G106" s="792"/>
      <c r="H106" s="792"/>
      <c r="I106" s="792"/>
      <c r="J106" s="792"/>
      <c r="K106" s="793"/>
    </row>
    <row r="107" spans="1:13" s="91" customFormat="1" ht="15" customHeight="1">
      <c r="A107" s="796" t="s">
        <v>161</v>
      </c>
      <c r="B107" s="797"/>
      <c r="C107" s="797"/>
      <c r="D107" s="798"/>
      <c r="E107" s="805" t="s">
        <v>427</v>
      </c>
      <c r="F107" s="808" t="s">
        <v>162</v>
      </c>
      <c r="G107" s="776" t="s">
        <v>434</v>
      </c>
      <c r="H107" s="809" t="s">
        <v>432</v>
      </c>
      <c r="I107" s="797"/>
      <c r="J107" s="797"/>
      <c r="K107" s="810"/>
    </row>
    <row r="108" spans="1:13" s="91" customFormat="1" ht="15" customHeight="1">
      <c r="A108" s="799"/>
      <c r="B108" s="800"/>
      <c r="C108" s="800"/>
      <c r="D108" s="801"/>
      <c r="E108" s="806"/>
      <c r="F108" s="806"/>
      <c r="G108" s="777"/>
      <c r="H108" s="811"/>
      <c r="I108" s="800"/>
      <c r="J108" s="800"/>
      <c r="K108" s="812"/>
    </row>
    <row r="109" spans="1:13" s="91" customFormat="1" ht="15" customHeight="1">
      <c r="A109" s="799"/>
      <c r="B109" s="800"/>
      <c r="C109" s="800"/>
      <c r="D109" s="801"/>
      <c r="E109" s="806"/>
      <c r="F109" s="806"/>
      <c r="G109" s="777"/>
      <c r="H109" s="811"/>
      <c r="I109" s="800"/>
      <c r="J109" s="800"/>
      <c r="K109" s="812"/>
    </row>
    <row r="110" spans="1:13" s="91" customFormat="1" ht="15" customHeight="1">
      <c r="A110" s="799"/>
      <c r="B110" s="800"/>
      <c r="C110" s="800"/>
      <c r="D110" s="801"/>
      <c r="E110" s="806"/>
      <c r="F110" s="806"/>
      <c r="G110" s="777"/>
      <c r="H110" s="811"/>
      <c r="I110" s="800"/>
      <c r="J110" s="800"/>
      <c r="K110" s="812"/>
    </row>
    <row r="111" spans="1:13" s="91" customFormat="1" ht="15" customHeight="1">
      <c r="A111" s="799"/>
      <c r="B111" s="800"/>
      <c r="C111" s="800"/>
      <c r="D111" s="801"/>
      <c r="E111" s="806"/>
      <c r="F111" s="806"/>
      <c r="G111" s="777"/>
      <c r="H111" s="811"/>
      <c r="I111" s="800"/>
      <c r="J111" s="800"/>
      <c r="K111" s="812"/>
    </row>
    <row r="112" spans="1:13" s="91" customFormat="1" ht="14.25" customHeight="1">
      <c r="A112" s="802"/>
      <c r="B112" s="803"/>
      <c r="C112" s="803"/>
      <c r="D112" s="804"/>
      <c r="E112" s="807"/>
      <c r="F112" s="807"/>
      <c r="G112" s="778"/>
      <c r="H112" s="813"/>
      <c r="I112" s="803"/>
      <c r="J112" s="803"/>
      <c r="K112" s="814"/>
    </row>
    <row r="113" spans="1:13" s="91" customFormat="1" ht="15" customHeight="1">
      <c r="A113" s="794"/>
      <c r="B113" s="785"/>
      <c r="C113" s="785"/>
      <c r="D113" s="784"/>
      <c r="E113" s="240"/>
      <c r="F113" s="242"/>
      <c r="G113" s="245"/>
      <c r="H113" s="783"/>
      <c r="I113" s="785"/>
      <c r="J113" s="785"/>
      <c r="K113" s="795"/>
      <c r="L113" s="91">
        <f t="shared" ref="L113:L127" si="8">COUNTBLANK(E113:K113)</f>
        <v>7</v>
      </c>
      <c r="M113" s="91" t="str">
        <f t="shared" ref="M113:M127" si="9">IF(AND(A113&lt;&gt;"",L113&gt;3),"No","Yes")</f>
        <v>Yes</v>
      </c>
    </row>
    <row r="114" spans="1:13" s="91" customFormat="1" ht="15" customHeight="1">
      <c r="A114" s="794"/>
      <c r="B114" s="785"/>
      <c r="C114" s="785"/>
      <c r="D114" s="784"/>
      <c r="E114" s="240"/>
      <c r="F114" s="242"/>
      <c r="G114" s="245"/>
      <c r="H114" s="783"/>
      <c r="I114" s="785"/>
      <c r="J114" s="785"/>
      <c r="K114" s="795"/>
      <c r="L114" s="91">
        <f t="shared" si="8"/>
        <v>7</v>
      </c>
      <c r="M114" s="91" t="str">
        <f t="shared" si="9"/>
        <v>Yes</v>
      </c>
    </row>
    <row r="115" spans="1:13" s="91" customFormat="1" ht="15" customHeight="1">
      <c r="A115" s="794"/>
      <c r="B115" s="785"/>
      <c r="C115" s="785"/>
      <c r="D115" s="784"/>
      <c r="E115" s="240"/>
      <c r="F115" s="242"/>
      <c r="G115" s="245"/>
      <c r="H115" s="783"/>
      <c r="I115" s="785"/>
      <c r="J115" s="785"/>
      <c r="K115" s="795"/>
      <c r="L115" s="91">
        <f t="shared" si="8"/>
        <v>7</v>
      </c>
      <c r="M115" s="91" t="str">
        <f t="shared" si="9"/>
        <v>Yes</v>
      </c>
    </row>
    <row r="116" spans="1:13" s="91" customFormat="1" ht="15" customHeight="1">
      <c r="A116" s="794"/>
      <c r="B116" s="785"/>
      <c r="C116" s="785"/>
      <c r="D116" s="784"/>
      <c r="E116" s="240"/>
      <c r="F116" s="242"/>
      <c r="G116" s="245"/>
      <c r="H116" s="783"/>
      <c r="I116" s="785"/>
      <c r="J116" s="785"/>
      <c r="K116" s="795"/>
      <c r="L116" s="91">
        <f t="shared" si="8"/>
        <v>7</v>
      </c>
      <c r="M116" s="91" t="str">
        <f t="shared" si="9"/>
        <v>Yes</v>
      </c>
    </row>
    <row r="117" spans="1:13" s="91" customFormat="1" ht="15" customHeight="1">
      <c r="A117" s="794"/>
      <c r="B117" s="785"/>
      <c r="C117" s="785"/>
      <c r="D117" s="784"/>
      <c r="E117" s="240"/>
      <c r="F117" s="242"/>
      <c r="G117" s="245"/>
      <c r="H117" s="783"/>
      <c r="I117" s="785"/>
      <c r="J117" s="785"/>
      <c r="K117" s="795"/>
      <c r="L117" s="91">
        <f t="shared" si="8"/>
        <v>7</v>
      </c>
      <c r="M117" s="91" t="str">
        <f t="shared" si="9"/>
        <v>Yes</v>
      </c>
    </row>
    <row r="118" spans="1:13" s="91" customFormat="1" ht="15" customHeight="1">
      <c r="A118" s="794"/>
      <c r="B118" s="785"/>
      <c r="C118" s="785"/>
      <c r="D118" s="784"/>
      <c r="E118" s="240"/>
      <c r="F118" s="242"/>
      <c r="G118" s="245"/>
      <c r="H118" s="783"/>
      <c r="I118" s="785"/>
      <c r="J118" s="785"/>
      <c r="K118" s="795"/>
      <c r="L118" s="91">
        <f t="shared" si="8"/>
        <v>7</v>
      </c>
      <c r="M118" s="91" t="str">
        <f t="shared" si="9"/>
        <v>Yes</v>
      </c>
    </row>
    <row r="119" spans="1:13" s="91" customFormat="1" ht="15" customHeight="1">
      <c r="A119" s="794"/>
      <c r="B119" s="785"/>
      <c r="C119" s="785"/>
      <c r="D119" s="784"/>
      <c r="E119" s="240"/>
      <c r="F119" s="242"/>
      <c r="G119" s="245"/>
      <c r="H119" s="783"/>
      <c r="I119" s="785"/>
      <c r="J119" s="785"/>
      <c r="K119" s="795"/>
      <c r="L119" s="91">
        <f t="shared" si="8"/>
        <v>7</v>
      </c>
      <c r="M119" s="91" t="str">
        <f t="shared" si="9"/>
        <v>Yes</v>
      </c>
    </row>
    <row r="120" spans="1:13" s="91" customFormat="1" ht="15" customHeight="1">
      <c r="A120" s="794"/>
      <c r="B120" s="785"/>
      <c r="C120" s="785"/>
      <c r="D120" s="784"/>
      <c r="E120" s="240"/>
      <c r="F120" s="242"/>
      <c r="G120" s="245"/>
      <c r="H120" s="783"/>
      <c r="I120" s="785"/>
      <c r="J120" s="785"/>
      <c r="K120" s="795"/>
      <c r="L120" s="91">
        <f t="shared" si="8"/>
        <v>7</v>
      </c>
      <c r="M120" s="91" t="str">
        <f t="shared" si="9"/>
        <v>Yes</v>
      </c>
    </row>
    <row r="121" spans="1:13" s="91" customFormat="1" ht="15" customHeight="1">
      <c r="A121" s="794"/>
      <c r="B121" s="785"/>
      <c r="C121" s="785"/>
      <c r="D121" s="784"/>
      <c r="E121" s="240"/>
      <c r="F121" s="242"/>
      <c r="G121" s="245"/>
      <c r="H121" s="783"/>
      <c r="I121" s="785"/>
      <c r="J121" s="785"/>
      <c r="K121" s="795"/>
      <c r="L121" s="91">
        <f t="shared" si="8"/>
        <v>7</v>
      </c>
      <c r="M121" s="91" t="str">
        <f t="shared" si="9"/>
        <v>Yes</v>
      </c>
    </row>
    <row r="122" spans="1:13" s="91" customFormat="1" ht="15" customHeight="1">
      <c r="A122" s="794"/>
      <c r="B122" s="785"/>
      <c r="C122" s="785"/>
      <c r="D122" s="784"/>
      <c r="E122" s="240"/>
      <c r="F122" s="242"/>
      <c r="G122" s="245"/>
      <c r="H122" s="783"/>
      <c r="I122" s="785"/>
      <c r="J122" s="785"/>
      <c r="K122" s="795"/>
      <c r="L122" s="91">
        <f t="shared" si="8"/>
        <v>7</v>
      </c>
      <c r="M122" s="91" t="str">
        <f t="shared" si="9"/>
        <v>Yes</v>
      </c>
    </row>
    <row r="123" spans="1:13" s="91" customFormat="1" ht="15" customHeight="1">
      <c r="A123" s="794"/>
      <c r="B123" s="785"/>
      <c r="C123" s="785"/>
      <c r="D123" s="784"/>
      <c r="E123" s="240"/>
      <c r="F123" s="242"/>
      <c r="G123" s="245"/>
      <c r="H123" s="783"/>
      <c r="I123" s="785"/>
      <c r="J123" s="785"/>
      <c r="K123" s="795"/>
      <c r="L123" s="91">
        <f t="shared" si="8"/>
        <v>7</v>
      </c>
      <c r="M123" s="91" t="str">
        <f t="shared" si="9"/>
        <v>Yes</v>
      </c>
    </row>
    <row r="124" spans="1:13" s="91" customFormat="1" ht="15" customHeight="1">
      <c r="A124" s="794"/>
      <c r="B124" s="785"/>
      <c r="C124" s="785"/>
      <c r="D124" s="784"/>
      <c r="E124" s="240"/>
      <c r="F124" s="242"/>
      <c r="G124" s="245"/>
      <c r="H124" s="783"/>
      <c r="I124" s="785"/>
      <c r="J124" s="785"/>
      <c r="K124" s="795"/>
      <c r="L124" s="91">
        <f t="shared" si="8"/>
        <v>7</v>
      </c>
      <c r="M124" s="91" t="str">
        <f t="shared" si="9"/>
        <v>Yes</v>
      </c>
    </row>
    <row r="125" spans="1:13" s="91" customFormat="1" ht="15" customHeight="1">
      <c r="A125" s="794"/>
      <c r="B125" s="785"/>
      <c r="C125" s="785"/>
      <c r="D125" s="784"/>
      <c r="E125" s="240"/>
      <c r="F125" s="242"/>
      <c r="G125" s="245"/>
      <c r="H125" s="783"/>
      <c r="I125" s="785"/>
      <c r="J125" s="785"/>
      <c r="K125" s="795"/>
      <c r="L125" s="91">
        <f t="shared" si="8"/>
        <v>7</v>
      </c>
      <c r="M125" s="91" t="str">
        <f t="shared" si="9"/>
        <v>Yes</v>
      </c>
    </row>
    <row r="126" spans="1:13" s="91" customFormat="1" ht="15" customHeight="1">
      <c r="A126" s="794"/>
      <c r="B126" s="785"/>
      <c r="C126" s="785"/>
      <c r="D126" s="784"/>
      <c r="E126" s="240"/>
      <c r="F126" s="242"/>
      <c r="G126" s="245"/>
      <c r="H126" s="783"/>
      <c r="I126" s="785"/>
      <c r="J126" s="785"/>
      <c r="K126" s="795"/>
      <c r="L126" s="91">
        <f t="shared" si="8"/>
        <v>7</v>
      </c>
      <c r="M126" s="91" t="str">
        <f t="shared" si="9"/>
        <v>Yes</v>
      </c>
    </row>
    <row r="127" spans="1:13" s="91" customFormat="1" ht="15" customHeight="1">
      <c r="A127" s="794"/>
      <c r="B127" s="785"/>
      <c r="C127" s="785"/>
      <c r="D127" s="784"/>
      <c r="E127" s="240"/>
      <c r="F127" s="242"/>
      <c r="G127" s="245"/>
      <c r="H127" s="783"/>
      <c r="I127" s="785"/>
      <c r="J127" s="785"/>
      <c r="K127" s="795"/>
      <c r="L127" s="91">
        <f t="shared" si="8"/>
        <v>7</v>
      </c>
      <c r="M127" s="91" t="str">
        <f t="shared" si="9"/>
        <v>Yes</v>
      </c>
    </row>
    <row r="128" spans="1:13" s="91" customFormat="1" ht="15" customHeight="1">
      <c r="A128" s="815" t="s">
        <v>167</v>
      </c>
      <c r="B128" s="816"/>
      <c r="C128" s="816"/>
      <c r="D128" s="816"/>
      <c r="E128" s="817"/>
      <c r="F128" s="818">
        <f>SUM(F113:F127)</f>
        <v>0</v>
      </c>
      <c r="G128" s="819"/>
      <c r="H128" s="819"/>
      <c r="I128" s="819"/>
      <c r="J128" s="819"/>
      <c r="K128" s="820"/>
      <c r="M128" s="91">
        <f>COUNTIF(M113:M127,"Yes")</f>
        <v>15</v>
      </c>
    </row>
    <row r="129" spans="1:13" s="91" customFormat="1" ht="15" customHeight="1">
      <c r="A129" s="788"/>
      <c r="B129" s="789"/>
      <c r="C129" s="789"/>
      <c r="D129" s="789"/>
      <c r="E129" s="789"/>
      <c r="F129" s="789"/>
      <c r="G129" s="789"/>
      <c r="H129" s="789"/>
      <c r="I129" s="789"/>
      <c r="J129" s="789"/>
      <c r="K129" s="790"/>
    </row>
    <row r="130" spans="1:13" s="91" customFormat="1" ht="18" customHeight="1">
      <c r="A130" s="791" t="s">
        <v>88</v>
      </c>
      <c r="B130" s="792"/>
      <c r="C130" s="792"/>
      <c r="D130" s="792"/>
      <c r="E130" s="792"/>
      <c r="F130" s="792"/>
      <c r="G130" s="792"/>
      <c r="H130" s="792"/>
      <c r="I130" s="792"/>
      <c r="J130" s="792"/>
      <c r="K130" s="793"/>
    </row>
    <row r="131" spans="1:13" s="91" customFormat="1" ht="18" customHeight="1">
      <c r="A131" s="791" t="s">
        <v>332</v>
      </c>
      <c r="B131" s="792"/>
      <c r="C131" s="792"/>
      <c r="D131" s="792"/>
      <c r="E131" s="792"/>
      <c r="F131" s="792"/>
      <c r="G131" s="792"/>
      <c r="H131" s="792"/>
      <c r="I131" s="792"/>
      <c r="J131" s="792"/>
      <c r="K131" s="793"/>
    </row>
    <row r="132" spans="1:13" s="91" customFormat="1" ht="15" customHeight="1">
      <c r="A132" s="796" t="s">
        <v>161</v>
      </c>
      <c r="B132" s="797"/>
      <c r="C132" s="797"/>
      <c r="D132" s="798"/>
      <c r="E132" s="805" t="s">
        <v>427</v>
      </c>
      <c r="F132" s="808" t="s">
        <v>162</v>
      </c>
      <c r="G132" s="776" t="s">
        <v>434</v>
      </c>
      <c r="H132" s="809" t="s">
        <v>433</v>
      </c>
      <c r="I132" s="797"/>
      <c r="J132" s="797"/>
      <c r="K132" s="810"/>
    </row>
    <row r="133" spans="1:13" s="91" customFormat="1" ht="15" customHeight="1">
      <c r="A133" s="799"/>
      <c r="B133" s="800"/>
      <c r="C133" s="800"/>
      <c r="D133" s="801"/>
      <c r="E133" s="806"/>
      <c r="F133" s="806"/>
      <c r="G133" s="777"/>
      <c r="H133" s="811"/>
      <c r="I133" s="800"/>
      <c r="J133" s="800"/>
      <c r="K133" s="812"/>
    </row>
    <row r="134" spans="1:13" s="91" customFormat="1" ht="15" customHeight="1">
      <c r="A134" s="799"/>
      <c r="B134" s="800"/>
      <c r="C134" s="800"/>
      <c r="D134" s="801"/>
      <c r="E134" s="806"/>
      <c r="F134" s="806"/>
      <c r="G134" s="777"/>
      <c r="H134" s="811"/>
      <c r="I134" s="800"/>
      <c r="J134" s="800"/>
      <c r="K134" s="812"/>
    </row>
    <row r="135" spans="1:13" s="91" customFormat="1" ht="15" customHeight="1">
      <c r="A135" s="799"/>
      <c r="B135" s="800"/>
      <c r="C135" s="800"/>
      <c r="D135" s="801"/>
      <c r="E135" s="806"/>
      <c r="F135" s="806"/>
      <c r="G135" s="777"/>
      <c r="H135" s="811"/>
      <c r="I135" s="800"/>
      <c r="J135" s="800"/>
      <c r="K135" s="812"/>
    </row>
    <row r="136" spans="1:13" s="91" customFormat="1" ht="15" customHeight="1">
      <c r="A136" s="799"/>
      <c r="B136" s="800"/>
      <c r="C136" s="800"/>
      <c r="D136" s="801"/>
      <c r="E136" s="806"/>
      <c r="F136" s="806"/>
      <c r="G136" s="777"/>
      <c r="H136" s="811"/>
      <c r="I136" s="800"/>
      <c r="J136" s="800"/>
      <c r="K136" s="812"/>
    </row>
    <row r="137" spans="1:13" s="91" customFormat="1" ht="14.25" customHeight="1">
      <c r="A137" s="802"/>
      <c r="B137" s="803"/>
      <c r="C137" s="803"/>
      <c r="D137" s="804"/>
      <c r="E137" s="807"/>
      <c r="F137" s="807"/>
      <c r="G137" s="778"/>
      <c r="H137" s="813"/>
      <c r="I137" s="803"/>
      <c r="J137" s="803"/>
      <c r="K137" s="814"/>
    </row>
    <row r="138" spans="1:13" s="91" customFormat="1" ht="15" customHeight="1">
      <c r="A138" s="794"/>
      <c r="B138" s="785"/>
      <c r="C138" s="785"/>
      <c r="D138" s="784"/>
      <c r="E138" s="240"/>
      <c r="F138" s="242"/>
      <c r="G138" s="245"/>
      <c r="H138" s="783"/>
      <c r="I138" s="785"/>
      <c r="J138" s="785"/>
      <c r="K138" s="795"/>
      <c r="L138" s="91">
        <f t="shared" ref="L138:L152" si="10">COUNTBLANK(E138:K138)</f>
        <v>7</v>
      </c>
      <c r="M138" s="91" t="str">
        <f t="shared" ref="M138:M152" si="11">IF(AND(A138&lt;&gt;"",L138&gt;3),"No","Yes")</f>
        <v>Yes</v>
      </c>
    </row>
    <row r="139" spans="1:13" s="91" customFormat="1" ht="15" customHeight="1">
      <c r="A139" s="794"/>
      <c r="B139" s="785"/>
      <c r="C139" s="785"/>
      <c r="D139" s="784"/>
      <c r="E139" s="240"/>
      <c r="F139" s="242"/>
      <c r="G139" s="245"/>
      <c r="H139" s="783"/>
      <c r="I139" s="785"/>
      <c r="J139" s="785"/>
      <c r="K139" s="795"/>
      <c r="L139" s="91">
        <f t="shared" si="10"/>
        <v>7</v>
      </c>
      <c r="M139" s="91" t="str">
        <f t="shared" si="11"/>
        <v>Yes</v>
      </c>
    </row>
    <row r="140" spans="1:13" s="91" customFormat="1" ht="15" customHeight="1">
      <c r="A140" s="794"/>
      <c r="B140" s="785"/>
      <c r="C140" s="785"/>
      <c r="D140" s="784"/>
      <c r="E140" s="240"/>
      <c r="F140" s="242"/>
      <c r="G140" s="245"/>
      <c r="H140" s="783"/>
      <c r="I140" s="785"/>
      <c r="J140" s="785"/>
      <c r="K140" s="795"/>
      <c r="L140" s="91">
        <f t="shared" si="10"/>
        <v>7</v>
      </c>
      <c r="M140" s="91" t="str">
        <f t="shared" si="11"/>
        <v>Yes</v>
      </c>
    </row>
    <row r="141" spans="1:13" s="91" customFormat="1" ht="15" customHeight="1">
      <c r="A141" s="794"/>
      <c r="B141" s="785"/>
      <c r="C141" s="785"/>
      <c r="D141" s="784"/>
      <c r="E141" s="240"/>
      <c r="F141" s="242"/>
      <c r="G141" s="245"/>
      <c r="H141" s="783"/>
      <c r="I141" s="785"/>
      <c r="J141" s="785"/>
      <c r="K141" s="795"/>
      <c r="L141" s="91">
        <f t="shared" si="10"/>
        <v>7</v>
      </c>
      <c r="M141" s="91" t="str">
        <f t="shared" si="11"/>
        <v>Yes</v>
      </c>
    </row>
    <row r="142" spans="1:13" s="91" customFormat="1" ht="15" customHeight="1">
      <c r="A142" s="794"/>
      <c r="B142" s="785"/>
      <c r="C142" s="785"/>
      <c r="D142" s="784"/>
      <c r="E142" s="240"/>
      <c r="F142" s="242"/>
      <c r="G142" s="245"/>
      <c r="H142" s="783"/>
      <c r="I142" s="785"/>
      <c r="J142" s="785"/>
      <c r="K142" s="795"/>
      <c r="L142" s="91">
        <f t="shared" si="10"/>
        <v>7</v>
      </c>
      <c r="M142" s="91" t="str">
        <f t="shared" si="11"/>
        <v>Yes</v>
      </c>
    </row>
    <row r="143" spans="1:13" s="91" customFormat="1" ht="15" customHeight="1">
      <c r="A143" s="794"/>
      <c r="B143" s="785"/>
      <c r="C143" s="785"/>
      <c r="D143" s="784"/>
      <c r="E143" s="240"/>
      <c r="F143" s="242"/>
      <c r="G143" s="245"/>
      <c r="H143" s="783"/>
      <c r="I143" s="785"/>
      <c r="J143" s="785"/>
      <c r="K143" s="795"/>
      <c r="L143" s="91">
        <f t="shared" si="10"/>
        <v>7</v>
      </c>
      <c r="M143" s="91" t="str">
        <f t="shared" si="11"/>
        <v>Yes</v>
      </c>
    </row>
    <row r="144" spans="1:13" s="91" customFormat="1" ht="15" customHeight="1">
      <c r="A144" s="794"/>
      <c r="B144" s="785"/>
      <c r="C144" s="785"/>
      <c r="D144" s="784"/>
      <c r="E144" s="240"/>
      <c r="F144" s="242"/>
      <c r="G144" s="245"/>
      <c r="H144" s="783"/>
      <c r="I144" s="785"/>
      <c r="J144" s="785"/>
      <c r="K144" s="795"/>
      <c r="L144" s="91">
        <f t="shared" si="10"/>
        <v>7</v>
      </c>
      <c r="M144" s="91" t="str">
        <f t="shared" si="11"/>
        <v>Yes</v>
      </c>
    </row>
    <row r="145" spans="1:13" s="91" customFormat="1" ht="15" customHeight="1">
      <c r="A145" s="794"/>
      <c r="B145" s="785"/>
      <c r="C145" s="785"/>
      <c r="D145" s="784"/>
      <c r="E145" s="240"/>
      <c r="F145" s="242"/>
      <c r="G145" s="245"/>
      <c r="H145" s="783"/>
      <c r="I145" s="785"/>
      <c r="J145" s="785"/>
      <c r="K145" s="795"/>
      <c r="L145" s="91">
        <f t="shared" si="10"/>
        <v>7</v>
      </c>
      <c r="M145" s="91" t="str">
        <f t="shared" si="11"/>
        <v>Yes</v>
      </c>
    </row>
    <row r="146" spans="1:13" s="91" customFormat="1" ht="15" customHeight="1">
      <c r="A146" s="794"/>
      <c r="B146" s="785"/>
      <c r="C146" s="785"/>
      <c r="D146" s="784"/>
      <c r="E146" s="240"/>
      <c r="F146" s="242"/>
      <c r="G146" s="245"/>
      <c r="H146" s="783"/>
      <c r="I146" s="785"/>
      <c r="J146" s="785"/>
      <c r="K146" s="795"/>
      <c r="L146" s="91">
        <f t="shared" si="10"/>
        <v>7</v>
      </c>
      <c r="M146" s="91" t="str">
        <f t="shared" si="11"/>
        <v>Yes</v>
      </c>
    </row>
    <row r="147" spans="1:13" s="91" customFormat="1" ht="15" customHeight="1">
      <c r="A147" s="794"/>
      <c r="B147" s="785"/>
      <c r="C147" s="785"/>
      <c r="D147" s="784"/>
      <c r="E147" s="240"/>
      <c r="F147" s="242"/>
      <c r="G147" s="245"/>
      <c r="H147" s="783"/>
      <c r="I147" s="785"/>
      <c r="J147" s="785"/>
      <c r="K147" s="795"/>
      <c r="L147" s="91">
        <f t="shared" si="10"/>
        <v>7</v>
      </c>
      <c r="M147" s="91" t="str">
        <f t="shared" si="11"/>
        <v>Yes</v>
      </c>
    </row>
    <row r="148" spans="1:13" s="91" customFormat="1" ht="15" customHeight="1">
      <c r="A148" s="794"/>
      <c r="B148" s="785"/>
      <c r="C148" s="785"/>
      <c r="D148" s="784"/>
      <c r="E148" s="240"/>
      <c r="F148" s="242"/>
      <c r="G148" s="245"/>
      <c r="H148" s="783"/>
      <c r="I148" s="785"/>
      <c r="J148" s="785"/>
      <c r="K148" s="795"/>
      <c r="L148" s="91">
        <f t="shared" si="10"/>
        <v>7</v>
      </c>
      <c r="M148" s="91" t="str">
        <f t="shared" si="11"/>
        <v>Yes</v>
      </c>
    </row>
    <row r="149" spans="1:13" s="91" customFormat="1" ht="15" customHeight="1">
      <c r="A149" s="794"/>
      <c r="B149" s="785"/>
      <c r="C149" s="785"/>
      <c r="D149" s="784"/>
      <c r="E149" s="240"/>
      <c r="F149" s="242"/>
      <c r="G149" s="245"/>
      <c r="H149" s="783"/>
      <c r="I149" s="785"/>
      <c r="J149" s="785"/>
      <c r="K149" s="795"/>
      <c r="L149" s="91">
        <f t="shared" si="10"/>
        <v>7</v>
      </c>
      <c r="M149" s="91" t="str">
        <f t="shared" si="11"/>
        <v>Yes</v>
      </c>
    </row>
    <row r="150" spans="1:13" s="91" customFormat="1" ht="15" customHeight="1">
      <c r="A150" s="794"/>
      <c r="B150" s="785"/>
      <c r="C150" s="785"/>
      <c r="D150" s="784"/>
      <c r="E150" s="240"/>
      <c r="F150" s="242"/>
      <c r="G150" s="245"/>
      <c r="H150" s="783"/>
      <c r="I150" s="785"/>
      <c r="J150" s="785"/>
      <c r="K150" s="795"/>
      <c r="L150" s="91">
        <f t="shared" si="10"/>
        <v>7</v>
      </c>
      <c r="M150" s="91" t="str">
        <f t="shared" si="11"/>
        <v>Yes</v>
      </c>
    </row>
    <row r="151" spans="1:13" s="91" customFormat="1" ht="15" customHeight="1">
      <c r="A151" s="794"/>
      <c r="B151" s="785"/>
      <c r="C151" s="785"/>
      <c r="D151" s="784"/>
      <c r="E151" s="240"/>
      <c r="F151" s="242"/>
      <c r="G151" s="245"/>
      <c r="H151" s="783"/>
      <c r="I151" s="785"/>
      <c r="J151" s="785"/>
      <c r="K151" s="795"/>
      <c r="L151" s="91">
        <f t="shared" si="10"/>
        <v>7</v>
      </c>
      <c r="M151" s="91" t="str">
        <f t="shared" si="11"/>
        <v>Yes</v>
      </c>
    </row>
    <row r="152" spans="1:13" s="91" customFormat="1" ht="15" customHeight="1">
      <c r="A152" s="794"/>
      <c r="B152" s="785"/>
      <c r="C152" s="785"/>
      <c r="D152" s="784"/>
      <c r="E152" s="240"/>
      <c r="F152" s="242"/>
      <c r="G152" s="245"/>
      <c r="H152" s="783"/>
      <c r="I152" s="785"/>
      <c r="J152" s="785"/>
      <c r="K152" s="795"/>
      <c r="L152" s="91">
        <f t="shared" si="10"/>
        <v>7</v>
      </c>
      <c r="M152" s="91" t="str">
        <f t="shared" si="11"/>
        <v>Yes</v>
      </c>
    </row>
    <row r="153" spans="1:13" s="91" customFormat="1" ht="15" customHeight="1" thickBot="1">
      <c r="A153" s="824" t="s">
        <v>168</v>
      </c>
      <c r="B153" s="825"/>
      <c r="C153" s="825"/>
      <c r="D153" s="825"/>
      <c r="E153" s="826"/>
      <c r="F153" s="827">
        <f>SUM(F138:F152)</f>
        <v>0</v>
      </c>
      <c r="G153" s="828"/>
      <c r="H153" s="828"/>
      <c r="I153" s="828"/>
      <c r="J153" s="828"/>
      <c r="K153" s="829"/>
      <c r="M153" s="91">
        <f>COUNTIF(M138:M152,"Yes")</f>
        <v>15</v>
      </c>
    </row>
    <row r="154" spans="1:13" s="91" customFormat="1" ht="13" thickTop="1"/>
    <row r="155" spans="1:13" s="91" customFormat="1"/>
  </sheetData>
  <sheetProtection password="97E3" sheet="1" objects="1" scenarios="1"/>
  <mergeCells count="243">
    <mergeCell ref="A153:E153"/>
    <mergeCell ref="F153:K153"/>
    <mergeCell ref="G7:G12"/>
    <mergeCell ref="G32:G37"/>
    <mergeCell ref="G57:G62"/>
    <mergeCell ref="G82:G87"/>
    <mergeCell ref="G107:G112"/>
    <mergeCell ref="G132:G137"/>
    <mergeCell ref="A151:D151"/>
    <mergeCell ref="H151:K151"/>
    <mergeCell ref="A152:D152"/>
    <mergeCell ref="H152:K152"/>
    <mergeCell ref="A148:D148"/>
    <mergeCell ref="H148:K148"/>
    <mergeCell ref="A149:D149"/>
    <mergeCell ref="H149:K149"/>
    <mergeCell ref="A150:D150"/>
    <mergeCell ref="H150:K150"/>
    <mergeCell ref="A145:D145"/>
    <mergeCell ref="H145:K145"/>
    <mergeCell ref="A146:D146"/>
    <mergeCell ref="H146:K146"/>
    <mergeCell ref="A147:D147"/>
    <mergeCell ref="H147:K147"/>
    <mergeCell ref="A142:D142"/>
    <mergeCell ref="H142:K142"/>
    <mergeCell ref="A143:D143"/>
    <mergeCell ref="H143:K143"/>
    <mergeCell ref="A144:D144"/>
    <mergeCell ref="H144:K144"/>
    <mergeCell ref="A139:D139"/>
    <mergeCell ref="H139:K139"/>
    <mergeCell ref="A140:D140"/>
    <mergeCell ref="H140:K140"/>
    <mergeCell ref="A141:D141"/>
    <mergeCell ref="H141:K141"/>
    <mergeCell ref="A131:K131"/>
    <mergeCell ref="A132:D137"/>
    <mergeCell ref="E132:E137"/>
    <mergeCell ref="F132:F137"/>
    <mergeCell ref="H132:K137"/>
    <mergeCell ref="A138:D138"/>
    <mergeCell ref="H138:K138"/>
    <mergeCell ref="A128:E128"/>
    <mergeCell ref="F128:K128"/>
    <mergeCell ref="A129:K129"/>
    <mergeCell ref="A130:K130"/>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19:D119"/>
    <mergeCell ref="H119:K119"/>
    <mergeCell ref="A120:D120"/>
    <mergeCell ref="H120:K120"/>
    <mergeCell ref="A121:D121"/>
    <mergeCell ref="H121:K121"/>
    <mergeCell ref="A116:D116"/>
    <mergeCell ref="H116:K116"/>
    <mergeCell ref="A117:D117"/>
    <mergeCell ref="H117:K117"/>
    <mergeCell ref="A118:D118"/>
    <mergeCell ref="H118:K118"/>
    <mergeCell ref="A113:D113"/>
    <mergeCell ref="H113:K113"/>
    <mergeCell ref="A114:D114"/>
    <mergeCell ref="H114:K114"/>
    <mergeCell ref="A115:D115"/>
    <mergeCell ref="H115:K115"/>
    <mergeCell ref="A103:E103"/>
    <mergeCell ref="F103:K103"/>
    <mergeCell ref="A104:K104"/>
    <mergeCell ref="A105:K105"/>
    <mergeCell ref="A106:K106"/>
    <mergeCell ref="A107:D112"/>
    <mergeCell ref="E107:E112"/>
    <mergeCell ref="F107:F112"/>
    <mergeCell ref="H107:K112"/>
    <mergeCell ref="A101:D101"/>
    <mergeCell ref="H101:K101"/>
    <mergeCell ref="A102:D102"/>
    <mergeCell ref="H102:K102"/>
    <mergeCell ref="A98:D98"/>
    <mergeCell ref="H98:K98"/>
    <mergeCell ref="A99:D99"/>
    <mergeCell ref="H99:K99"/>
    <mergeCell ref="A100:D100"/>
    <mergeCell ref="H100:K100"/>
    <mergeCell ref="A95:D95"/>
    <mergeCell ref="H95:K95"/>
    <mergeCell ref="A96:D96"/>
    <mergeCell ref="H96:K96"/>
    <mergeCell ref="A97:D97"/>
    <mergeCell ref="H97:K97"/>
    <mergeCell ref="A92:D92"/>
    <mergeCell ref="H92:K92"/>
    <mergeCell ref="A93:D93"/>
    <mergeCell ref="H93:K93"/>
    <mergeCell ref="A94:D94"/>
    <mergeCell ref="H94:K94"/>
    <mergeCell ref="A89:D89"/>
    <mergeCell ref="H89:K89"/>
    <mergeCell ref="A90:D90"/>
    <mergeCell ref="H90:K90"/>
    <mergeCell ref="A91:D91"/>
    <mergeCell ref="H91:K91"/>
    <mergeCell ref="A81:K81"/>
    <mergeCell ref="A82:D87"/>
    <mergeCell ref="E82:E87"/>
    <mergeCell ref="F82:F87"/>
    <mergeCell ref="H82:K87"/>
    <mergeCell ref="A88:D88"/>
    <mergeCell ref="H88:K88"/>
    <mergeCell ref="A78:E78"/>
    <mergeCell ref="F78:K78"/>
    <mergeCell ref="A79:K79"/>
    <mergeCell ref="A80:K80"/>
    <mergeCell ref="A75:D75"/>
    <mergeCell ref="H75:K75"/>
    <mergeCell ref="A76:D76"/>
    <mergeCell ref="H76:K76"/>
    <mergeCell ref="A77:D77"/>
    <mergeCell ref="H77:K77"/>
    <mergeCell ref="A72:D72"/>
    <mergeCell ref="H72:K72"/>
    <mergeCell ref="A73:D73"/>
    <mergeCell ref="H73:K73"/>
    <mergeCell ref="A74:D74"/>
    <mergeCell ref="H74:K74"/>
    <mergeCell ref="A69:D69"/>
    <mergeCell ref="H69:K69"/>
    <mergeCell ref="A70:D70"/>
    <mergeCell ref="H70:K70"/>
    <mergeCell ref="A71:D71"/>
    <mergeCell ref="H71:K71"/>
    <mergeCell ref="A66:D66"/>
    <mergeCell ref="H66:K66"/>
    <mergeCell ref="A67:D67"/>
    <mergeCell ref="H67:K67"/>
    <mergeCell ref="A68:D68"/>
    <mergeCell ref="H68:K68"/>
    <mergeCell ref="A63:D63"/>
    <mergeCell ref="H63:K63"/>
    <mergeCell ref="A64:D64"/>
    <mergeCell ref="H64:K64"/>
    <mergeCell ref="A65:D65"/>
    <mergeCell ref="H65:K65"/>
    <mergeCell ref="A53:E53"/>
    <mergeCell ref="F53:K53"/>
    <mergeCell ref="A54:K54"/>
    <mergeCell ref="A55:K55"/>
    <mergeCell ref="A56:K56"/>
    <mergeCell ref="A57:D62"/>
    <mergeCell ref="E57:E62"/>
    <mergeCell ref="F57:F62"/>
    <mergeCell ref="H57:K62"/>
    <mergeCell ref="A51:D51"/>
    <mergeCell ref="H51:K51"/>
    <mergeCell ref="A52:D52"/>
    <mergeCell ref="H52:K52"/>
    <mergeCell ref="A48:D48"/>
    <mergeCell ref="H48:K48"/>
    <mergeCell ref="A49:D49"/>
    <mergeCell ref="H49:K49"/>
    <mergeCell ref="A50:D50"/>
    <mergeCell ref="H50:K50"/>
    <mergeCell ref="A45:D45"/>
    <mergeCell ref="H45:K45"/>
    <mergeCell ref="A46:D46"/>
    <mergeCell ref="H46:K46"/>
    <mergeCell ref="A47:D47"/>
    <mergeCell ref="H47:K47"/>
    <mergeCell ref="A42:D42"/>
    <mergeCell ref="H42:K42"/>
    <mergeCell ref="A43:D43"/>
    <mergeCell ref="H43:K43"/>
    <mergeCell ref="A44:D44"/>
    <mergeCell ref="H44:K44"/>
    <mergeCell ref="A39:D39"/>
    <mergeCell ref="H39:K39"/>
    <mergeCell ref="A40:D40"/>
    <mergeCell ref="H40:K40"/>
    <mergeCell ref="A41:D41"/>
    <mergeCell ref="H41:K41"/>
    <mergeCell ref="A31:K31"/>
    <mergeCell ref="A32:D37"/>
    <mergeCell ref="E32:E37"/>
    <mergeCell ref="F32:F37"/>
    <mergeCell ref="H32:K37"/>
    <mergeCell ref="A38:D38"/>
    <mergeCell ref="H38:K38"/>
    <mergeCell ref="A28:D28"/>
    <mergeCell ref="F28:J28"/>
    <mergeCell ref="A29:K29"/>
    <mergeCell ref="A30:K30"/>
    <mergeCell ref="A25:B25"/>
    <mergeCell ref="H25:K25"/>
    <mergeCell ref="A26:B26"/>
    <mergeCell ref="H26:K26"/>
    <mergeCell ref="A27:B27"/>
    <mergeCell ref="H27:K27"/>
    <mergeCell ref="A22:B22"/>
    <mergeCell ref="H22:K22"/>
    <mergeCell ref="A23:B23"/>
    <mergeCell ref="H23:K23"/>
    <mergeCell ref="A24:B24"/>
    <mergeCell ref="H24:K24"/>
    <mergeCell ref="A19:B19"/>
    <mergeCell ref="H19:K19"/>
    <mergeCell ref="A20:B20"/>
    <mergeCell ref="H20:K20"/>
    <mergeCell ref="A21:B21"/>
    <mergeCell ref="H21:K21"/>
    <mergeCell ref="A16:B16"/>
    <mergeCell ref="H16:K16"/>
    <mergeCell ref="A17:B17"/>
    <mergeCell ref="H17:K17"/>
    <mergeCell ref="A18:B18"/>
    <mergeCell ref="H18:K18"/>
    <mergeCell ref="A13:B13"/>
    <mergeCell ref="H13:K13"/>
    <mergeCell ref="A14:B14"/>
    <mergeCell ref="H14:K14"/>
    <mergeCell ref="A15:B15"/>
    <mergeCell ref="H15:K15"/>
    <mergeCell ref="A1:K2"/>
    <mergeCell ref="A3:K3"/>
    <mergeCell ref="A4:K4"/>
    <mergeCell ref="A5:K6"/>
    <mergeCell ref="A7:B12"/>
    <mergeCell ref="C7:C12"/>
    <mergeCell ref="D7:D12"/>
    <mergeCell ref="E7:E12"/>
    <mergeCell ref="F7:F12"/>
    <mergeCell ref="H7:K12"/>
  </mergeCells>
  <dataValidations count="5">
    <dataValidation allowBlank="1" showErrorMessage="1" sqref="F113:F127 F88:F102 F63:F77 F38:F52 F138:F152"/>
    <dataValidation type="textLength" operator="lessThan" allowBlank="1" showInputMessage="1" showErrorMessage="1" errorTitle="Too Much Text" error="Provide a brief description using no more than 100 characters here.  A more full description should be included on the summary worksheet (tab 5)." sqref="H38:K52 H138:K152 H63:K77 H113:K127 H89:K102">
      <formula1>101</formula1>
    </dataValidation>
    <dataValidation type="textLength" operator="lessThan" allowBlank="1" showInputMessage="1" showErrorMessage="1" errorTitle="Too Much Text" error="Provide a brief description using no more than 100 characters here.  A more full description should be included within the narrative (tab 9)." sqref="H13:K27">
      <formula1>101</formula1>
    </dataValidation>
    <dataValidation allowBlank="1" showInputMessage="1" showErrorMessage="1" promptTitle="% of FTE" prompt="Input a percentage or decimal showing the portion of this individual's total salary and benefits to be paid from these funds." sqref="E13:E27"/>
    <dataValidation allowBlank="1" showInputMessage="1" showErrorMessage="1" promptTitle="Total Amount" prompt="Input the total amount of these funds being used to fund this individual's salary and benefits." sqref="F13:F27"/>
  </dataValidations>
  <pageMargins left="0.75" right="0.75" top="1" bottom="1" header="0.5" footer="0.5"/>
  <pageSetup orientation="portrait" horizontalDpi="4294967292" verticalDpi="4294967292"/>
  <headerFooter alignWithMargins="0">
    <oddHeader>&amp;LTab &amp;A: Page &amp;P of &amp;N</oddHeader>
  </headerFooter>
  <rowBreaks count="1" manualBreakCount="1">
    <brk id="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Title="Link to Strategy" prompt="Select the Guiding Strategy to which this cost aligns.">
          <x14:formula1>
            <xm:f>'OSSE Only'!$A$42:$A$49</xm:f>
          </x14:formula1>
          <xm:sqref>G13:G27 G138:G152 G113:G127 G88:G102 G63:G77 G38:G52</xm:sqref>
        </x14:dataValidation>
        <x14:dataValidation type="list" allowBlank="1" showInputMessage="1" showErrorMessage="1">
          <x14:formula1>
            <xm:f>'OSSE Only'!$B$21:$B$26</xm:f>
          </x14:formula1>
          <xm:sqref>D13:D27 E38:E52 E63:E77 E88:E102 E113:E127 E138:E152</xm:sqref>
        </x14:dataValidation>
      </x14:dataValidation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K75"/>
  <sheetViews>
    <sheetView zoomScale="90" zoomScaleNormal="90" zoomScalePageLayoutView="90" workbookViewId="0">
      <selection sqref="A1:C8"/>
    </sheetView>
  </sheetViews>
  <sheetFormatPr baseColWidth="10" defaultColWidth="8.83203125" defaultRowHeight="12" x14ac:dyDescent="0"/>
  <cols>
    <col min="1" max="11" width="15.6640625" style="91" customWidth="1"/>
    <col min="12" max="256" width="8.83203125" style="91"/>
    <col min="257" max="267" width="15.6640625" style="91" customWidth="1"/>
    <col min="268" max="512" width="8.83203125" style="91"/>
    <col min="513" max="523" width="15.6640625" style="91" customWidth="1"/>
    <col min="524" max="768" width="8.83203125" style="91"/>
    <col min="769" max="779" width="15.6640625" style="91" customWidth="1"/>
    <col min="780" max="1024" width="8.83203125" style="91"/>
    <col min="1025" max="1035" width="15.6640625" style="91" customWidth="1"/>
    <col min="1036" max="1280" width="8.83203125" style="91"/>
    <col min="1281" max="1291" width="15.6640625" style="91" customWidth="1"/>
    <col min="1292" max="1536" width="8.83203125" style="91"/>
    <col min="1537" max="1547" width="15.6640625" style="91" customWidth="1"/>
    <col min="1548" max="1792" width="8.83203125" style="91"/>
    <col min="1793" max="1803" width="15.6640625" style="91" customWidth="1"/>
    <col min="1804" max="2048" width="8.83203125" style="91"/>
    <col min="2049" max="2059" width="15.6640625" style="91" customWidth="1"/>
    <col min="2060" max="2304" width="8.83203125" style="91"/>
    <col min="2305" max="2315" width="15.6640625" style="91" customWidth="1"/>
    <col min="2316" max="2560" width="8.83203125" style="91"/>
    <col min="2561" max="2571" width="15.6640625" style="91" customWidth="1"/>
    <col min="2572" max="2816" width="8.83203125" style="91"/>
    <col min="2817" max="2827" width="15.6640625" style="91" customWidth="1"/>
    <col min="2828" max="3072" width="8.83203125" style="91"/>
    <col min="3073" max="3083" width="15.6640625" style="91" customWidth="1"/>
    <col min="3084" max="3328" width="8.83203125" style="91"/>
    <col min="3329" max="3339" width="15.6640625" style="91" customWidth="1"/>
    <col min="3340" max="3584" width="8.83203125" style="91"/>
    <col min="3585" max="3595" width="15.6640625" style="91" customWidth="1"/>
    <col min="3596" max="3840" width="8.83203125" style="91"/>
    <col min="3841" max="3851" width="15.6640625" style="91" customWidth="1"/>
    <col min="3852" max="4096" width="8.83203125" style="91"/>
    <col min="4097" max="4107" width="15.6640625" style="91" customWidth="1"/>
    <col min="4108" max="4352" width="8.83203125" style="91"/>
    <col min="4353" max="4363" width="15.6640625" style="91" customWidth="1"/>
    <col min="4364" max="4608" width="8.83203125" style="91"/>
    <col min="4609" max="4619" width="15.6640625" style="91" customWidth="1"/>
    <col min="4620" max="4864" width="8.83203125" style="91"/>
    <col min="4865" max="4875" width="15.6640625" style="91" customWidth="1"/>
    <col min="4876" max="5120" width="8.83203125" style="91"/>
    <col min="5121" max="5131" width="15.6640625" style="91" customWidth="1"/>
    <col min="5132" max="5376" width="8.83203125" style="91"/>
    <col min="5377" max="5387" width="15.6640625" style="91" customWidth="1"/>
    <col min="5388" max="5632" width="8.83203125" style="91"/>
    <col min="5633" max="5643" width="15.6640625" style="91" customWidth="1"/>
    <col min="5644" max="5888" width="8.83203125" style="91"/>
    <col min="5889" max="5899" width="15.6640625" style="91" customWidth="1"/>
    <col min="5900" max="6144" width="8.83203125" style="91"/>
    <col min="6145" max="6155" width="15.6640625" style="91" customWidth="1"/>
    <col min="6156" max="6400" width="8.83203125" style="91"/>
    <col min="6401" max="6411" width="15.6640625" style="91" customWidth="1"/>
    <col min="6412" max="6656" width="8.83203125" style="91"/>
    <col min="6657" max="6667" width="15.6640625" style="91" customWidth="1"/>
    <col min="6668" max="6912" width="8.83203125" style="91"/>
    <col min="6913" max="6923" width="15.6640625" style="91" customWidth="1"/>
    <col min="6924" max="7168" width="8.83203125" style="91"/>
    <col min="7169" max="7179" width="15.6640625" style="91" customWidth="1"/>
    <col min="7180" max="7424" width="8.83203125" style="91"/>
    <col min="7425" max="7435" width="15.6640625" style="91" customWidth="1"/>
    <col min="7436" max="7680" width="8.83203125" style="91"/>
    <col min="7681" max="7691" width="15.6640625" style="91" customWidth="1"/>
    <col min="7692" max="7936" width="8.83203125" style="91"/>
    <col min="7937" max="7947" width="15.6640625" style="91" customWidth="1"/>
    <col min="7948" max="8192" width="8.83203125" style="91"/>
    <col min="8193" max="8203" width="15.6640625" style="91" customWidth="1"/>
    <col min="8204" max="8448" width="8.83203125" style="91"/>
    <col min="8449" max="8459" width="15.6640625" style="91" customWidth="1"/>
    <col min="8460" max="8704" width="8.83203125" style="91"/>
    <col min="8705" max="8715" width="15.6640625" style="91" customWidth="1"/>
    <col min="8716" max="8960" width="8.83203125" style="91"/>
    <col min="8961" max="8971" width="15.6640625" style="91" customWidth="1"/>
    <col min="8972" max="9216" width="8.83203125" style="91"/>
    <col min="9217" max="9227" width="15.6640625" style="91" customWidth="1"/>
    <col min="9228" max="9472" width="8.83203125" style="91"/>
    <col min="9473" max="9483" width="15.6640625" style="91" customWidth="1"/>
    <col min="9484" max="9728" width="8.83203125" style="91"/>
    <col min="9729" max="9739" width="15.6640625" style="91" customWidth="1"/>
    <col min="9740" max="9984" width="8.83203125" style="91"/>
    <col min="9985" max="9995" width="15.6640625" style="91" customWidth="1"/>
    <col min="9996" max="10240" width="8.83203125" style="91"/>
    <col min="10241" max="10251" width="15.6640625" style="91" customWidth="1"/>
    <col min="10252" max="10496" width="8.83203125" style="91"/>
    <col min="10497" max="10507" width="15.6640625" style="91" customWidth="1"/>
    <col min="10508" max="10752" width="8.83203125" style="91"/>
    <col min="10753" max="10763" width="15.6640625" style="91" customWidth="1"/>
    <col min="10764" max="11008" width="8.83203125" style="91"/>
    <col min="11009" max="11019" width="15.6640625" style="91" customWidth="1"/>
    <col min="11020" max="11264" width="8.83203125" style="91"/>
    <col min="11265" max="11275" width="15.6640625" style="91" customWidth="1"/>
    <col min="11276" max="11520" width="8.83203125" style="91"/>
    <col min="11521" max="11531" width="15.6640625" style="91" customWidth="1"/>
    <col min="11532" max="11776" width="8.83203125" style="91"/>
    <col min="11777" max="11787" width="15.6640625" style="91" customWidth="1"/>
    <col min="11788" max="12032" width="8.83203125" style="91"/>
    <col min="12033" max="12043" width="15.6640625" style="91" customWidth="1"/>
    <col min="12044" max="12288" width="8.83203125" style="91"/>
    <col min="12289" max="12299" width="15.6640625" style="91" customWidth="1"/>
    <col min="12300" max="12544" width="8.83203125" style="91"/>
    <col min="12545" max="12555" width="15.6640625" style="91" customWidth="1"/>
    <col min="12556" max="12800" width="8.83203125" style="91"/>
    <col min="12801" max="12811" width="15.6640625" style="91" customWidth="1"/>
    <col min="12812" max="13056" width="8.83203125" style="91"/>
    <col min="13057" max="13067" width="15.6640625" style="91" customWidth="1"/>
    <col min="13068" max="13312" width="8.83203125" style="91"/>
    <col min="13313" max="13323" width="15.6640625" style="91" customWidth="1"/>
    <col min="13324" max="13568" width="8.83203125" style="91"/>
    <col min="13569" max="13579" width="15.6640625" style="91" customWidth="1"/>
    <col min="13580" max="13824" width="8.83203125" style="91"/>
    <col min="13825" max="13835" width="15.6640625" style="91" customWidth="1"/>
    <col min="13836" max="14080" width="8.83203125" style="91"/>
    <col min="14081" max="14091" width="15.6640625" style="91" customWidth="1"/>
    <col min="14092" max="14336" width="8.83203125" style="91"/>
    <col min="14337" max="14347" width="15.6640625" style="91" customWidth="1"/>
    <col min="14348" max="14592" width="8.83203125" style="91"/>
    <col min="14593" max="14603" width="15.6640625" style="91" customWidth="1"/>
    <col min="14604" max="14848" width="8.83203125" style="91"/>
    <col min="14849" max="14859" width="15.6640625" style="91" customWidth="1"/>
    <col min="14860" max="15104" width="8.83203125" style="91"/>
    <col min="15105" max="15115" width="15.6640625" style="91" customWidth="1"/>
    <col min="15116" max="15360" width="8.83203125" style="91"/>
    <col min="15361" max="15371" width="15.6640625" style="91" customWidth="1"/>
    <col min="15372" max="15616" width="8.83203125" style="91"/>
    <col min="15617" max="15627" width="15.6640625" style="91" customWidth="1"/>
    <col min="15628" max="15872" width="8.83203125" style="91"/>
    <col min="15873" max="15883" width="15.6640625" style="91" customWidth="1"/>
    <col min="15884" max="16128" width="8.83203125" style="91"/>
    <col min="16129" max="16139" width="15.6640625" style="91" customWidth="1"/>
    <col min="16140" max="16384" width="8.83203125" style="91"/>
  </cols>
  <sheetData>
    <row r="1" spans="1:11" ht="13.5" customHeight="1" thickTop="1">
      <c r="A1" s="830" t="s">
        <v>394</v>
      </c>
      <c r="B1" s="831"/>
      <c r="C1" s="831"/>
      <c r="D1" s="835" t="s">
        <v>0</v>
      </c>
      <c r="E1" s="836"/>
      <c r="F1" s="836"/>
      <c r="G1" s="836"/>
      <c r="H1" s="836"/>
      <c r="I1" s="836"/>
      <c r="J1" s="836"/>
      <c r="K1" s="841"/>
    </row>
    <row r="2" spans="1:11" ht="12.75" customHeight="1">
      <c r="A2" s="832"/>
      <c r="B2" s="833"/>
      <c r="C2" s="833"/>
      <c r="D2" s="837"/>
      <c r="E2" s="838"/>
      <c r="F2" s="838"/>
      <c r="G2" s="838"/>
      <c r="H2" s="838"/>
      <c r="I2" s="838"/>
      <c r="J2" s="838"/>
      <c r="K2" s="842"/>
    </row>
    <row r="3" spans="1:11" ht="12.75" customHeight="1">
      <c r="A3" s="832"/>
      <c r="B3" s="833"/>
      <c r="C3" s="833"/>
      <c r="D3" s="837"/>
      <c r="E3" s="838"/>
      <c r="F3" s="838"/>
      <c r="G3" s="838"/>
      <c r="H3" s="838"/>
      <c r="I3" s="838"/>
      <c r="J3" s="838"/>
      <c r="K3" s="842"/>
    </row>
    <row r="4" spans="1:11" ht="13.5" customHeight="1" thickBot="1">
      <c r="A4" s="832"/>
      <c r="B4" s="833"/>
      <c r="C4" s="833"/>
      <c r="D4" s="839"/>
      <c r="E4" s="840"/>
      <c r="F4" s="840"/>
      <c r="G4" s="840"/>
      <c r="H4" s="840"/>
      <c r="I4" s="840"/>
      <c r="J4" s="840"/>
      <c r="K4" s="842"/>
    </row>
    <row r="5" spans="1:11" ht="12.75" customHeight="1">
      <c r="A5" s="832"/>
      <c r="B5" s="833"/>
      <c r="C5" s="833"/>
      <c r="D5" s="844" t="s">
        <v>1</v>
      </c>
      <c r="E5" s="844" t="s">
        <v>2</v>
      </c>
      <c r="F5" s="844" t="s">
        <v>169</v>
      </c>
      <c r="G5" s="844" t="s">
        <v>170</v>
      </c>
      <c r="H5" s="844" t="s">
        <v>4</v>
      </c>
      <c r="I5" s="844" t="s">
        <v>171</v>
      </c>
      <c r="J5" s="846" t="s">
        <v>172</v>
      </c>
      <c r="K5" s="842"/>
    </row>
    <row r="6" spans="1:11" ht="12.75" customHeight="1">
      <c r="A6" s="832"/>
      <c r="B6" s="833"/>
      <c r="C6" s="833"/>
      <c r="D6" s="845"/>
      <c r="E6" s="845"/>
      <c r="F6" s="845"/>
      <c r="G6" s="845"/>
      <c r="H6" s="845"/>
      <c r="I6" s="845"/>
      <c r="J6" s="803"/>
      <c r="K6" s="842"/>
    </row>
    <row r="7" spans="1:11" ht="12.75" customHeight="1">
      <c r="A7" s="832"/>
      <c r="B7" s="833"/>
      <c r="C7" s="833"/>
      <c r="D7" s="845"/>
      <c r="E7" s="845"/>
      <c r="F7" s="845"/>
      <c r="G7" s="845"/>
      <c r="H7" s="845"/>
      <c r="I7" s="845"/>
      <c r="J7" s="847"/>
      <c r="K7" s="842"/>
    </row>
    <row r="8" spans="1:11" ht="13.5" customHeight="1" thickBot="1">
      <c r="A8" s="834"/>
      <c r="B8" s="833"/>
      <c r="C8" s="833"/>
      <c r="D8" s="845"/>
      <c r="E8" s="845"/>
      <c r="F8" s="845"/>
      <c r="G8" s="845"/>
      <c r="H8" s="845"/>
      <c r="I8" s="845"/>
      <c r="J8" s="797"/>
      <c r="K8" s="842"/>
    </row>
    <row r="9" spans="1:11" ht="12.75" customHeight="1">
      <c r="A9" s="848" t="s">
        <v>5</v>
      </c>
      <c r="B9" s="851" t="s">
        <v>26</v>
      </c>
      <c r="C9" s="852"/>
      <c r="D9" s="855">
        <f>SUMIF('Detailed Planned Expenditures'!$D13:$D27,"Instruction",'Detailed Planned Expenditures'!$F13:$F27)</f>
        <v>0</v>
      </c>
      <c r="E9" s="855">
        <f>SUMIF('Detailed Planned Expenditures'!$E38:$E52,"Instruction",'Detailed Planned Expenditures'!$F38:$F52)</f>
        <v>0</v>
      </c>
      <c r="F9" s="855">
        <f>SUMIF('Detailed Planned Expenditures'!$E63:$E77,"Instruction",'Detailed Planned Expenditures'!$F63:$F77)</f>
        <v>0</v>
      </c>
      <c r="G9" s="855">
        <f>SUMIF('Detailed Planned Expenditures'!$E88:$E102,"Instruction",'Detailed Planned Expenditures'!$F88:$F102)</f>
        <v>0</v>
      </c>
      <c r="H9" s="855">
        <f>SUMIF('Detailed Planned Expenditures'!$E113:$E127,"Instruction",'Detailed Planned Expenditures'!$F113:$F127)</f>
        <v>0</v>
      </c>
      <c r="I9" s="855">
        <f>SUMIF('Detailed Planned Expenditures'!$E138:$E152,"Instruction",'Detailed Planned Expenditures'!$F138:$F152)</f>
        <v>0</v>
      </c>
      <c r="J9" s="858">
        <f t="shared" ref="J9" si="0">SUM(D9:I9)</f>
        <v>0</v>
      </c>
      <c r="K9" s="842"/>
    </row>
    <row r="10" spans="1:11" ht="12.75" customHeight="1">
      <c r="A10" s="849"/>
      <c r="B10" s="853"/>
      <c r="C10" s="854"/>
      <c r="D10" s="856"/>
      <c r="E10" s="856"/>
      <c r="F10" s="856"/>
      <c r="G10" s="856"/>
      <c r="H10" s="856"/>
      <c r="I10" s="856"/>
      <c r="J10" s="859"/>
      <c r="K10" s="842"/>
    </row>
    <row r="11" spans="1:11" ht="12.75" customHeight="1">
      <c r="A11" s="849"/>
      <c r="B11" s="853"/>
      <c r="C11" s="854"/>
      <c r="D11" s="856"/>
      <c r="E11" s="856"/>
      <c r="F11" s="856"/>
      <c r="G11" s="856"/>
      <c r="H11" s="856"/>
      <c r="I11" s="856"/>
      <c r="J11" s="859"/>
      <c r="K11" s="842"/>
    </row>
    <row r="12" spans="1:11" ht="12.75" customHeight="1">
      <c r="A12" s="849"/>
      <c r="B12" s="853"/>
      <c r="C12" s="854"/>
      <c r="D12" s="856"/>
      <c r="E12" s="856"/>
      <c r="F12" s="856"/>
      <c r="G12" s="856"/>
      <c r="H12" s="856"/>
      <c r="I12" s="856"/>
      <c r="J12" s="859"/>
      <c r="K12" s="842"/>
    </row>
    <row r="13" spans="1:11" ht="12.75" customHeight="1">
      <c r="A13" s="849"/>
      <c r="B13" s="853"/>
      <c r="C13" s="854"/>
      <c r="D13" s="856"/>
      <c r="E13" s="856"/>
      <c r="F13" s="856"/>
      <c r="G13" s="856"/>
      <c r="H13" s="856"/>
      <c r="I13" s="856"/>
      <c r="J13" s="859"/>
      <c r="K13" s="842"/>
    </row>
    <row r="14" spans="1:11" ht="12.75" customHeight="1" thickBot="1">
      <c r="A14" s="849"/>
      <c r="B14" s="853"/>
      <c r="C14" s="854"/>
      <c r="D14" s="857"/>
      <c r="E14" s="857"/>
      <c r="F14" s="857"/>
      <c r="G14" s="857"/>
      <c r="H14" s="857"/>
      <c r="I14" s="857"/>
      <c r="J14" s="860"/>
      <c r="K14" s="842"/>
    </row>
    <row r="15" spans="1:11" ht="12.75" customHeight="1">
      <c r="A15" s="849"/>
      <c r="B15" s="851" t="s">
        <v>27</v>
      </c>
      <c r="C15" s="852"/>
      <c r="D15" s="855">
        <f>SUMIF('Detailed Planned Expenditures'!$D13:$D27,"Support Services",'Detailed Planned Expenditures'!$F13:$F27)</f>
        <v>0</v>
      </c>
      <c r="E15" s="855">
        <f>SUMIF('Detailed Planned Expenditures'!$E38:$E52,"Support Services",'Detailed Planned Expenditures'!$F38:$F52)</f>
        <v>0</v>
      </c>
      <c r="F15" s="855">
        <f>SUMIF('Detailed Planned Expenditures'!$E63:$E77,"Support Services",'Detailed Planned Expenditures'!$F63:$F77)</f>
        <v>0</v>
      </c>
      <c r="G15" s="855">
        <f>SUMIF('Detailed Planned Expenditures'!$E88:$E102,"Support Services",'Detailed Planned Expenditures'!$F88:$F102)</f>
        <v>0</v>
      </c>
      <c r="H15" s="855">
        <f>SUMIF('Detailed Planned Expenditures'!$E113:$E127,"Support Services",'Detailed Planned Expenditures'!$F113:$F127)</f>
        <v>0</v>
      </c>
      <c r="I15" s="855">
        <f>SUMIF('Detailed Planned Expenditures'!$E138:$E152,"Support Services",'Detailed Planned Expenditures'!$F138:$F152)</f>
        <v>0</v>
      </c>
      <c r="J15" s="858">
        <f t="shared" ref="J15" si="1">SUM(D15:I15)</f>
        <v>0</v>
      </c>
      <c r="K15" s="842"/>
    </row>
    <row r="16" spans="1:11" ht="12.75" customHeight="1">
      <c r="A16" s="849"/>
      <c r="B16" s="853"/>
      <c r="C16" s="854"/>
      <c r="D16" s="856"/>
      <c r="E16" s="856"/>
      <c r="F16" s="856"/>
      <c r="G16" s="856"/>
      <c r="H16" s="856"/>
      <c r="I16" s="856"/>
      <c r="J16" s="859"/>
      <c r="K16" s="842"/>
    </row>
    <row r="17" spans="1:11" ht="12.75" customHeight="1">
      <c r="A17" s="849"/>
      <c r="B17" s="853"/>
      <c r="C17" s="854"/>
      <c r="D17" s="856"/>
      <c r="E17" s="856"/>
      <c r="F17" s="856"/>
      <c r="G17" s="856"/>
      <c r="H17" s="856"/>
      <c r="I17" s="856"/>
      <c r="J17" s="859"/>
      <c r="K17" s="842"/>
    </row>
    <row r="18" spans="1:11" ht="12.75" customHeight="1">
      <c r="A18" s="849"/>
      <c r="B18" s="853"/>
      <c r="C18" s="854"/>
      <c r="D18" s="856"/>
      <c r="E18" s="856"/>
      <c r="F18" s="856"/>
      <c r="G18" s="856"/>
      <c r="H18" s="856"/>
      <c r="I18" s="856"/>
      <c r="J18" s="859"/>
      <c r="K18" s="842"/>
    </row>
    <row r="19" spans="1:11" ht="12.75" customHeight="1">
      <c r="A19" s="849"/>
      <c r="B19" s="853"/>
      <c r="C19" s="854"/>
      <c r="D19" s="856"/>
      <c r="E19" s="856"/>
      <c r="F19" s="856"/>
      <c r="G19" s="856"/>
      <c r="H19" s="856"/>
      <c r="I19" s="856"/>
      <c r="J19" s="859"/>
      <c r="K19" s="842"/>
    </row>
    <row r="20" spans="1:11" ht="12.75" customHeight="1" thickBot="1">
      <c r="A20" s="849"/>
      <c r="B20" s="853"/>
      <c r="C20" s="854"/>
      <c r="D20" s="857"/>
      <c r="E20" s="857"/>
      <c r="F20" s="857"/>
      <c r="G20" s="857"/>
      <c r="H20" s="857"/>
      <c r="I20" s="857"/>
      <c r="J20" s="860"/>
      <c r="K20" s="842"/>
    </row>
    <row r="21" spans="1:11" ht="12.75" customHeight="1">
      <c r="A21" s="849"/>
      <c r="B21" s="851" t="s">
        <v>90</v>
      </c>
      <c r="C21" s="852"/>
      <c r="D21" s="855">
        <f>SUMIF('Detailed Planned Expenditures'!$D13:$D27,"Administration",'Detailed Planned Expenditures'!$F13:$F27)</f>
        <v>0</v>
      </c>
      <c r="E21" s="855">
        <f>SUMIF('Detailed Planned Expenditures'!$E38:$E52,"Administration",'Detailed Planned Expenditures'!$F38:$F52)</f>
        <v>0</v>
      </c>
      <c r="F21" s="855">
        <f>SUMIF('Detailed Planned Expenditures'!$E63:$E77,"Administration",'Detailed Planned Expenditures'!$F63:$F77)</f>
        <v>0</v>
      </c>
      <c r="G21" s="855">
        <f>SUMIF('Detailed Planned Expenditures'!$E88:$E102,"Administration",'Detailed Planned Expenditures'!$F88:$F102)</f>
        <v>0</v>
      </c>
      <c r="H21" s="855">
        <f>SUMIF('Detailed Planned Expenditures'!$E113:$E127,"Administration",'Detailed Planned Expenditures'!$F113:$F127)</f>
        <v>0</v>
      </c>
      <c r="I21" s="855">
        <f>SUMIF('Detailed Planned Expenditures'!$E138:$E152,"Administration",'Detailed Planned Expenditures'!$F138:$F152)</f>
        <v>0</v>
      </c>
      <c r="J21" s="858">
        <f t="shared" ref="J21" si="2">SUM(D21:I21)</f>
        <v>0</v>
      </c>
      <c r="K21" s="842"/>
    </row>
    <row r="22" spans="1:11" ht="12.75" customHeight="1">
      <c r="A22" s="849"/>
      <c r="B22" s="853"/>
      <c r="C22" s="854"/>
      <c r="D22" s="856"/>
      <c r="E22" s="856"/>
      <c r="F22" s="856"/>
      <c r="G22" s="856"/>
      <c r="H22" s="856"/>
      <c r="I22" s="856"/>
      <c r="J22" s="859"/>
      <c r="K22" s="842"/>
    </row>
    <row r="23" spans="1:11" ht="12.75" customHeight="1">
      <c r="A23" s="849"/>
      <c r="B23" s="853"/>
      <c r="C23" s="854"/>
      <c r="D23" s="856"/>
      <c r="E23" s="856"/>
      <c r="F23" s="856"/>
      <c r="G23" s="856"/>
      <c r="H23" s="856"/>
      <c r="I23" s="856"/>
      <c r="J23" s="859"/>
      <c r="K23" s="842"/>
    </row>
    <row r="24" spans="1:11" ht="12.75" customHeight="1">
      <c r="A24" s="849"/>
      <c r="B24" s="853"/>
      <c r="C24" s="854"/>
      <c r="D24" s="856"/>
      <c r="E24" s="856"/>
      <c r="F24" s="856"/>
      <c r="G24" s="856"/>
      <c r="H24" s="856"/>
      <c r="I24" s="856"/>
      <c r="J24" s="859"/>
      <c r="K24" s="842"/>
    </row>
    <row r="25" spans="1:11" ht="12.75" customHeight="1">
      <c r="A25" s="849"/>
      <c r="B25" s="853"/>
      <c r="C25" s="854"/>
      <c r="D25" s="856"/>
      <c r="E25" s="856"/>
      <c r="F25" s="856"/>
      <c r="G25" s="856"/>
      <c r="H25" s="856"/>
      <c r="I25" s="856"/>
      <c r="J25" s="859"/>
      <c r="K25" s="842"/>
    </row>
    <row r="26" spans="1:11" ht="12.75" customHeight="1" thickBot="1">
      <c r="A26" s="849"/>
      <c r="B26" s="853"/>
      <c r="C26" s="854"/>
      <c r="D26" s="857"/>
      <c r="E26" s="857"/>
      <c r="F26" s="857"/>
      <c r="G26" s="857"/>
      <c r="H26" s="857"/>
      <c r="I26" s="857"/>
      <c r="J26" s="860"/>
      <c r="K26" s="842"/>
    </row>
    <row r="27" spans="1:11" ht="12.75" customHeight="1">
      <c r="A27" s="849"/>
      <c r="B27" s="851" t="s">
        <v>28</v>
      </c>
      <c r="C27" s="852"/>
      <c r="D27" s="855">
        <f>SUMIF('Detailed Planned Expenditures'!$D13:$D27,"Operations",'Detailed Planned Expenditures'!$F13:$F27)</f>
        <v>0</v>
      </c>
      <c r="E27" s="855">
        <f>SUMIF('Detailed Planned Expenditures'!$E38:$E52,"Operations",'Detailed Planned Expenditures'!$F38:$F52)</f>
        <v>0</v>
      </c>
      <c r="F27" s="855">
        <f>SUMIF('Detailed Planned Expenditures'!$E63:$E77,"Operations",'Detailed Planned Expenditures'!$F63:$F77)</f>
        <v>0</v>
      </c>
      <c r="G27" s="855">
        <f>SUMIF('Detailed Planned Expenditures'!$E88:$E102,"Operations",'Detailed Planned Expenditures'!$F88:$F102)</f>
        <v>0</v>
      </c>
      <c r="H27" s="855">
        <f>SUMIF('Detailed Planned Expenditures'!$E113:$E127,"Operations",'Detailed Planned Expenditures'!$F113:$F127)</f>
        <v>0</v>
      </c>
      <c r="I27" s="855">
        <f>SUMIF('Detailed Planned Expenditures'!$E138:$E152,"Operations",'Detailed Planned Expenditures'!$F138:$F152)</f>
        <v>0</v>
      </c>
      <c r="J27" s="858">
        <f t="shared" ref="J27" si="3">SUM(D27:I27)</f>
        <v>0</v>
      </c>
      <c r="K27" s="842"/>
    </row>
    <row r="28" spans="1:11">
      <c r="A28" s="849"/>
      <c r="B28" s="853"/>
      <c r="C28" s="854"/>
      <c r="D28" s="856"/>
      <c r="E28" s="856"/>
      <c r="F28" s="856"/>
      <c r="G28" s="856"/>
      <c r="H28" s="856"/>
      <c r="I28" s="856"/>
      <c r="J28" s="859"/>
      <c r="K28" s="842"/>
    </row>
    <row r="29" spans="1:11">
      <c r="A29" s="849"/>
      <c r="B29" s="853"/>
      <c r="C29" s="854"/>
      <c r="D29" s="856"/>
      <c r="E29" s="856"/>
      <c r="F29" s="856"/>
      <c r="G29" s="856"/>
      <c r="H29" s="856"/>
      <c r="I29" s="856"/>
      <c r="J29" s="859"/>
      <c r="K29" s="842"/>
    </row>
    <row r="30" spans="1:11">
      <c r="A30" s="849"/>
      <c r="B30" s="853"/>
      <c r="C30" s="854"/>
      <c r="D30" s="856"/>
      <c r="E30" s="856"/>
      <c r="F30" s="856"/>
      <c r="G30" s="856"/>
      <c r="H30" s="856"/>
      <c r="I30" s="856"/>
      <c r="J30" s="859"/>
      <c r="K30" s="842"/>
    </row>
    <row r="31" spans="1:11">
      <c r="A31" s="849"/>
      <c r="B31" s="853"/>
      <c r="C31" s="854"/>
      <c r="D31" s="856"/>
      <c r="E31" s="856"/>
      <c r="F31" s="856"/>
      <c r="G31" s="856"/>
      <c r="H31" s="856"/>
      <c r="I31" s="856"/>
      <c r="J31" s="859"/>
      <c r="K31" s="842"/>
    </row>
    <row r="32" spans="1:11" ht="13" thickBot="1">
      <c r="A32" s="849"/>
      <c r="B32" s="853"/>
      <c r="C32" s="854"/>
      <c r="D32" s="857"/>
      <c r="E32" s="857"/>
      <c r="F32" s="857"/>
      <c r="G32" s="857"/>
      <c r="H32" s="857"/>
      <c r="I32" s="857"/>
      <c r="J32" s="860"/>
      <c r="K32" s="842"/>
    </row>
    <row r="33" spans="1:11" ht="12.75" customHeight="1">
      <c r="A33" s="849"/>
      <c r="B33" s="851" t="s">
        <v>173</v>
      </c>
      <c r="C33" s="852"/>
      <c r="D33" s="855">
        <f>SUMIF('Detailed Planned Expenditures'!$D13:$D27,"Transportation",'Detailed Planned Expenditures'!$F13:$F27)</f>
        <v>0</v>
      </c>
      <c r="E33" s="855">
        <f>SUMIF('Detailed Planned Expenditures'!$E38:$E52,"Transportation",'Detailed Planned Expenditures'!$F38:$F52)</f>
        <v>0</v>
      </c>
      <c r="F33" s="855">
        <f>SUMIF('Detailed Planned Expenditures'!$E63:$E77,"Transportation",'Detailed Planned Expenditures'!$F63:$F77)</f>
        <v>0</v>
      </c>
      <c r="G33" s="855">
        <f>SUMIF('Detailed Planned Expenditures'!$E88:$E102,"Transportation",'Detailed Planned Expenditures'!$F88:$F102)</f>
        <v>0</v>
      </c>
      <c r="H33" s="855">
        <f>SUMIF('Detailed Planned Expenditures'!$E113:$E127,"Transportation",'Detailed Planned Expenditures'!$F113:$F127)</f>
        <v>0</v>
      </c>
      <c r="I33" s="855">
        <f>SUMIF('Detailed Planned Expenditures'!$E138:$E152,"Transportation",'Detailed Planned Expenditures'!$F138:$F152)</f>
        <v>0</v>
      </c>
      <c r="J33" s="858">
        <f t="shared" ref="J33" si="4">SUM(D33:I33)</f>
        <v>0</v>
      </c>
      <c r="K33" s="842"/>
    </row>
    <row r="34" spans="1:11">
      <c r="A34" s="849"/>
      <c r="B34" s="853"/>
      <c r="C34" s="854"/>
      <c r="D34" s="856"/>
      <c r="E34" s="856"/>
      <c r="F34" s="856"/>
      <c r="G34" s="856"/>
      <c r="H34" s="856"/>
      <c r="I34" s="856"/>
      <c r="J34" s="859"/>
      <c r="K34" s="842"/>
    </row>
    <row r="35" spans="1:11">
      <c r="A35" s="849"/>
      <c r="B35" s="853"/>
      <c r="C35" s="854"/>
      <c r="D35" s="856"/>
      <c r="E35" s="856"/>
      <c r="F35" s="856"/>
      <c r="G35" s="856"/>
      <c r="H35" s="856"/>
      <c r="I35" s="856"/>
      <c r="J35" s="859"/>
      <c r="K35" s="842"/>
    </row>
    <row r="36" spans="1:11">
      <c r="A36" s="849"/>
      <c r="B36" s="853"/>
      <c r="C36" s="854"/>
      <c r="D36" s="856"/>
      <c r="E36" s="856"/>
      <c r="F36" s="856"/>
      <c r="G36" s="856"/>
      <c r="H36" s="856"/>
      <c r="I36" s="856"/>
      <c r="J36" s="859"/>
      <c r="K36" s="842"/>
    </row>
    <row r="37" spans="1:11">
      <c r="A37" s="849"/>
      <c r="B37" s="853"/>
      <c r="C37" s="854"/>
      <c r="D37" s="856"/>
      <c r="E37" s="856"/>
      <c r="F37" s="856"/>
      <c r="G37" s="856"/>
      <c r="H37" s="856"/>
      <c r="I37" s="856"/>
      <c r="J37" s="859"/>
      <c r="K37" s="842"/>
    </row>
    <row r="38" spans="1:11" ht="13" thickBot="1">
      <c r="A38" s="849"/>
      <c r="B38" s="853"/>
      <c r="C38" s="854"/>
      <c r="D38" s="857"/>
      <c r="E38" s="857"/>
      <c r="F38" s="857"/>
      <c r="G38" s="857"/>
      <c r="H38" s="857"/>
      <c r="I38" s="857"/>
      <c r="J38" s="860"/>
      <c r="K38" s="842"/>
    </row>
    <row r="39" spans="1:11" ht="12.75" customHeight="1">
      <c r="A39" s="849"/>
      <c r="B39" s="851" t="s">
        <v>257</v>
      </c>
      <c r="C39" s="852"/>
      <c r="D39" s="855">
        <f>SUMIF('Detailed Planned Expenditures'!$D13:$D27,"Other",'Detailed Planned Expenditures'!$F13:$F27)</f>
        <v>0</v>
      </c>
      <c r="E39" s="855">
        <f>SUMIF('Detailed Planned Expenditures'!$E38:$E52,"Other",'Detailed Planned Expenditures'!$F38:$F52)</f>
        <v>0</v>
      </c>
      <c r="F39" s="855">
        <f>SUMIF('Detailed Planned Expenditures'!$E63:$E77,"Other",'Detailed Planned Expenditures'!$F63:$F77)</f>
        <v>0</v>
      </c>
      <c r="G39" s="855">
        <f>SUMIF('Detailed Planned Expenditures'!$E88:$E102,"Other",'Detailed Planned Expenditures'!$F88:$F102)</f>
        <v>0</v>
      </c>
      <c r="H39" s="855">
        <f>SUMIF('Detailed Planned Expenditures'!$E113:$E127,"Other",'Detailed Planned Expenditures'!$F113:$F127)</f>
        <v>0</v>
      </c>
      <c r="I39" s="855">
        <f>SUMIF('Detailed Planned Expenditures'!$E138:$E152,"Other",'Detailed Planned Expenditures'!$F138:$F152)</f>
        <v>0</v>
      </c>
      <c r="J39" s="858">
        <f t="shared" ref="J39" si="5">SUM(D39:I39)</f>
        <v>0</v>
      </c>
      <c r="K39" s="842"/>
    </row>
    <row r="40" spans="1:11" ht="12.75" customHeight="1">
      <c r="A40" s="849"/>
      <c r="B40" s="853"/>
      <c r="C40" s="854"/>
      <c r="D40" s="856"/>
      <c r="E40" s="856"/>
      <c r="F40" s="856"/>
      <c r="G40" s="856"/>
      <c r="H40" s="856"/>
      <c r="I40" s="856"/>
      <c r="J40" s="859"/>
      <c r="K40" s="842"/>
    </row>
    <row r="41" spans="1:11">
      <c r="A41" s="849"/>
      <c r="B41" s="853"/>
      <c r="C41" s="854"/>
      <c r="D41" s="856"/>
      <c r="E41" s="856"/>
      <c r="F41" s="856"/>
      <c r="G41" s="856"/>
      <c r="H41" s="856"/>
      <c r="I41" s="856"/>
      <c r="J41" s="859"/>
      <c r="K41" s="842"/>
    </row>
    <row r="42" spans="1:11">
      <c r="A42" s="849"/>
      <c r="B42" s="853"/>
      <c r="C42" s="854"/>
      <c r="D42" s="856"/>
      <c r="E42" s="856"/>
      <c r="F42" s="856"/>
      <c r="G42" s="856"/>
      <c r="H42" s="856"/>
      <c r="I42" s="856"/>
      <c r="J42" s="859"/>
      <c r="K42" s="842"/>
    </row>
    <row r="43" spans="1:11">
      <c r="A43" s="849"/>
      <c r="B43" s="853"/>
      <c r="C43" s="854"/>
      <c r="D43" s="856"/>
      <c r="E43" s="856"/>
      <c r="F43" s="856"/>
      <c r="G43" s="856"/>
      <c r="H43" s="856"/>
      <c r="I43" s="856"/>
      <c r="J43" s="859"/>
      <c r="K43" s="842"/>
    </row>
    <row r="44" spans="1:11" ht="13" thickBot="1">
      <c r="A44" s="849"/>
      <c r="B44" s="853"/>
      <c r="C44" s="854"/>
      <c r="D44" s="857"/>
      <c r="E44" s="857"/>
      <c r="F44" s="857"/>
      <c r="G44" s="857"/>
      <c r="H44" s="857"/>
      <c r="I44" s="857"/>
      <c r="J44" s="860"/>
      <c r="K44" s="842"/>
    </row>
    <row r="45" spans="1:11" ht="12.75" hidden="1" customHeight="1">
      <c r="A45" s="849"/>
      <c r="B45" s="851"/>
      <c r="C45" s="852"/>
      <c r="D45" s="855"/>
      <c r="E45" s="855"/>
      <c r="F45" s="855"/>
      <c r="G45" s="855"/>
      <c r="H45" s="855"/>
      <c r="I45" s="855"/>
      <c r="J45" s="858">
        <f t="shared" ref="J45" si="6">SUM(D45:I45)</f>
        <v>0</v>
      </c>
      <c r="K45" s="842"/>
    </row>
    <row r="46" spans="1:11" ht="12.75" hidden="1" customHeight="1">
      <c r="A46" s="849"/>
      <c r="B46" s="853"/>
      <c r="C46" s="854"/>
      <c r="D46" s="856"/>
      <c r="E46" s="856"/>
      <c r="F46" s="856"/>
      <c r="G46" s="856"/>
      <c r="H46" s="856"/>
      <c r="I46" s="856"/>
      <c r="J46" s="859"/>
      <c r="K46" s="842"/>
    </row>
    <row r="47" spans="1:11" ht="13" hidden="1" thickBot="1">
      <c r="A47" s="849"/>
      <c r="B47" s="853"/>
      <c r="C47" s="854"/>
      <c r="D47" s="856"/>
      <c r="E47" s="856"/>
      <c r="F47" s="856"/>
      <c r="G47" s="856"/>
      <c r="H47" s="856"/>
      <c r="I47" s="856"/>
      <c r="J47" s="859"/>
      <c r="K47" s="842"/>
    </row>
    <row r="48" spans="1:11" ht="13" hidden="1" thickBot="1">
      <c r="A48" s="849"/>
      <c r="B48" s="853"/>
      <c r="C48" s="854"/>
      <c r="D48" s="856"/>
      <c r="E48" s="856"/>
      <c r="F48" s="856"/>
      <c r="G48" s="856"/>
      <c r="H48" s="856"/>
      <c r="I48" s="856"/>
      <c r="J48" s="859"/>
      <c r="K48" s="842"/>
    </row>
    <row r="49" spans="1:11" ht="13" hidden="1" thickBot="1">
      <c r="A49" s="849"/>
      <c r="B49" s="853"/>
      <c r="C49" s="854"/>
      <c r="D49" s="856"/>
      <c r="E49" s="856"/>
      <c r="F49" s="856"/>
      <c r="G49" s="856"/>
      <c r="H49" s="856"/>
      <c r="I49" s="856"/>
      <c r="J49" s="859"/>
      <c r="K49" s="842"/>
    </row>
    <row r="50" spans="1:11" ht="13" hidden="1" thickBot="1">
      <c r="A50" s="849"/>
      <c r="B50" s="853"/>
      <c r="C50" s="854"/>
      <c r="D50" s="857"/>
      <c r="E50" s="857"/>
      <c r="F50" s="857"/>
      <c r="G50" s="857"/>
      <c r="H50" s="857"/>
      <c r="I50" s="857"/>
      <c r="J50" s="860"/>
      <c r="K50" s="842"/>
    </row>
    <row r="51" spans="1:11" ht="12.75" hidden="1" customHeight="1">
      <c r="A51" s="849"/>
      <c r="B51" s="851"/>
      <c r="C51" s="852"/>
      <c r="D51" s="855"/>
      <c r="E51" s="855"/>
      <c r="F51" s="855"/>
      <c r="G51" s="855"/>
      <c r="H51" s="855"/>
      <c r="I51" s="855"/>
      <c r="J51" s="858">
        <f>SUM(D51:I51)</f>
        <v>0</v>
      </c>
      <c r="K51" s="842"/>
    </row>
    <row r="52" spans="1:11" ht="12.75" hidden="1" customHeight="1">
      <c r="A52" s="849"/>
      <c r="B52" s="853"/>
      <c r="C52" s="854"/>
      <c r="D52" s="856"/>
      <c r="E52" s="856"/>
      <c r="F52" s="856"/>
      <c r="G52" s="856"/>
      <c r="H52" s="856"/>
      <c r="I52" s="856"/>
      <c r="J52" s="859"/>
      <c r="K52" s="842"/>
    </row>
    <row r="53" spans="1:11" ht="13" hidden="1" thickBot="1">
      <c r="A53" s="849"/>
      <c r="B53" s="853"/>
      <c r="C53" s="854"/>
      <c r="D53" s="856"/>
      <c r="E53" s="856"/>
      <c r="F53" s="856"/>
      <c r="G53" s="856"/>
      <c r="H53" s="856"/>
      <c r="I53" s="856"/>
      <c r="J53" s="859"/>
      <c r="K53" s="842"/>
    </row>
    <row r="54" spans="1:11" ht="13" hidden="1" thickBot="1">
      <c r="A54" s="849"/>
      <c r="B54" s="853"/>
      <c r="C54" s="854"/>
      <c r="D54" s="856"/>
      <c r="E54" s="856"/>
      <c r="F54" s="856"/>
      <c r="G54" s="856"/>
      <c r="H54" s="856"/>
      <c r="I54" s="856"/>
      <c r="J54" s="859"/>
      <c r="K54" s="842"/>
    </row>
    <row r="55" spans="1:11" ht="13" hidden="1" thickBot="1">
      <c r="A55" s="849"/>
      <c r="B55" s="853"/>
      <c r="C55" s="854"/>
      <c r="D55" s="856"/>
      <c r="E55" s="856"/>
      <c r="F55" s="856"/>
      <c r="G55" s="856"/>
      <c r="H55" s="856"/>
      <c r="I55" s="856"/>
      <c r="J55" s="859"/>
      <c r="K55" s="842"/>
    </row>
    <row r="56" spans="1:11" ht="13" hidden="1" thickBot="1">
      <c r="A56" s="849"/>
      <c r="B56" s="853"/>
      <c r="C56" s="854"/>
      <c r="D56" s="857"/>
      <c r="E56" s="857"/>
      <c r="F56" s="857"/>
      <c r="G56" s="857"/>
      <c r="H56" s="857"/>
      <c r="I56" s="857"/>
      <c r="J56" s="860"/>
      <c r="K56" s="842"/>
    </row>
    <row r="57" spans="1:11" ht="12.75" hidden="1" customHeight="1">
      <c r="A57" s="849"/>
      <c r="B57" s="851"/>
      <c r="C57" s="852"/>
      <c r="D57" s="855"/>
      <c r="E57" s="855"/>
      <c r="F57" s="855"/>
      <c r="G57" s="855"/>
      <c r="H57" s="855"/>
      <c r="I57" s="855"/>
      <c r="J57" s="858">
        <f>SUM(D57:I57)</f>
        <v>0</v>
      </c>
      <c r="K57" s="842"/>
    </row>
    <row r="58" spans="1:11" ht="12.75" hidden="1" customHeight="1">
      <c r="A58" s="849"/>
      <c r="B58" s="853"/>
      <c r="C58" s="854"/>
      <c r="D58" s="856"/>
      <c r="E58" s="856"/>
      <c r="F58" s="856"/>
      <c r="G58" s="856"/>
      <c r="H58" s="856"/>
      <c r="I58" s="856"/>
      <c r="J58" s="859"/>
      <c r="K58" s="842"/>
    </row>
    <row r="59" spans="1:11" ht="13" hidden="1" thickBot="1">
      <c r="A59" s="849"/>
      <c r="B59" s="853"/>
      <c r="C59" s="854"/>
      <c r="D59" s="856"/>
      <c r="E59" s="856"/>
      <c r="F59" s="856"/>
      <c r="G59" s="856"/>
      <c r="H59" s="856"/>
      <c r="I59" s="856"/>
      <c r="J59" s="859"/>
      <c r="K59" s="842"/>
    </row>
    <row r="60" spans="1:11" ht="13" hidden="1" thickBot="1">
      <c r="A60" s="849"/>
      <c r="B60" s="853"/>
      <c r="C60" s="854"/>
      <c r="D60" s="856"/>
      <c r="E60" s="856"/>
      <c r="F60" s="856"/>
      <c r="G60" s="856"/>
      <c r="H60" s="856"/>
      <c r="I60" s="856"/>
      <c r="J60" s="859"/>
      <c r="K60" s="842"/>
    </row>
    <row r="61" spans="1:11" ht="13" hidden="1" thickBot="1">
      <c r="A61" s="849"/>
      <c r="B61" s="853"/>
      <c r="C61" s="854"/>
      <c r="D61" s="856"/>
      <c r="E61" s="856"/>
      <c r="F61" s="856"/>
      <c r="G61" s="856"/>
      <c r="H61" s="856"/>
      <c r="I61" s="856"/>
      <c r="J61" s="859"/>
      <c r="K61" s="842"/>
    </row>
    <row r="62" spans="1:11" ht="13" hidden="1" thickBot="1">
      <c r="A62" s="849"/>
      <c r="B62" s="853"/>
      <c r="C62" s="854"/>
      <c r="D62" s="857"/>
      <c r="E62" s="857"/>
      <c r="F62" s="857"/>
      <c r="G62" s="857"/>
      <c r="H62" s="857"/>
      <c r="I62" s="857"/>
      <c r="J62" s="860"/>
      <c r="K62" s="842"/>
    </row>
    <row r="63" spans="1:11" ht="12.75" hidden="1" customHeight="1">
      <c r="A63" s="849"/>
      <c r="B63" s="851" t="s">
        <v>257</v>
      </c>
      <c r="C63" s="852"/>
      <c r="D63" s="855"/>
      <c r="E63" s="855"/>
      <c r="F63" s="855"/>
      <c r="G63" s="855"/>
      <c r="H63" s="855"/>
      <c r="I63" s="855"/>
      <c r="J63" s="858">
        <f>SUM(D63:I63)</f>
        <v>0</v>
      </c>
      <c r="K63" s="842"/>
    </row>
    <row r="64" spans="1:11" ht="12.75" hidden="1" customHeight="1">
      <c r="A64" s="849"/>
      <c r="B64" s="853"/>
      <c r="C64" s="854"/>
      <c r="D64" s="856"/>
      <c r="E64" s="856"/>
      <c r="F64" s="856"/>
      <c r="G64" s="856"/>
      <c r="H64" s="856"/>
      <c r="I64" s="856"/>
      <c r="J64" s="859"/>
      <c r="K64" s="842"/>
    </row>
    <row r="65" spans="1:11" ht="13" hidden="1" thickBot="1">
      <c r="A65" s="849"/>
      <c r="B65" s="853"/>
      <c r="C65" s="854"/>
      <c r="D65" s="856"/>
      <c r="E65" s="856"/>
      <c r="F65" s="856"/>
      <c r="G65" s="856"/>
      <c r="H65" s="856"/>
      <c r="I65" s="856"/>
      <c r="J65" s="859"/>
      <c r="K65" s="842"/>
    </row>
    <row r="66" spans="1:11" ht="13" hidden="1" thickBot="1">
      <c r="A66" s="849"/>
      <c r="B66" s="853"/>
      <c r="C66" s="854"/>
      <c r="D66" s="856"/>
      <c r="E66" s="856"/>
      <c r="F66" s="856"/>
      <c r="G66" s="856"/>
      <c r="H66" s="856"/>
      <c r="I66" s="856"/>
      <c r="J66" s="859"/>
      <c r="K66" s="842"/>
    </row>
    <row r="67" spans="1:11" ht="13" hidden="1" thickBot="1">
      <c r="A67" s="849"/>
      <c r="B67" s="853"/>
      <c r="C67" s="854"/>
      <c r="D67" s="856"/>
      <c r="E67" s="856"/>
      <c r="F67" s="856"/>
      <c r="G67" s="856"/>
      <c r="H67" s="856"/>
      <c r="I67" s="856"/>
      <c r="J67" s="859"/>
      <c r="K67" s="842"/>
    </row>
    <row r="68" spans="1:11" ht="13" hidden="1" thickBot="1">
      <c r="A68" s="849"/>
      <c r="B68" s="853"/>
      <c r="C68" s="854"/>
      <c r="D68" s="857"/>
      <c r="E68" s="857"/>
      <c r="F68" s="857"/>
      <c r="G68" s="857"/>
      <c r="H68" s="857"/>
      <c r="I68" s="857"/>
      <c r="J68" s="860"/>
      <c r="K68" s="842"/>
    </row>
    <row r="69" spans="1:11" ht="12.75" customHeight="1">
      <c r="A69" s="849"/>
      <c r="B69" s="864" t="s">
        <v>174</v>
      </c>
      <c r="C69" s="865"/>
      <c r="D69" s="861">
        <f t="shared" ref="D69:I69" si="7">SUM(D9:D44)</f>
        <v>0</v>
      </c>
      <c r="E69" s="861">
        <f t="shared" si="7"/>
        <v>0</v>
      </c>
      <c r="F69" s="861">
        <f t="shared" si="7"/>
        <v>0</v>
      </c>
      <c r="G69" s="861">
        <f t="shared" si="7"/>
        <v>0</v>
      </c>
      <c r="H69" s="861">
        <f t="shared" si="7"/>
        <v>0</v>
      </c>
      <c r="I69" s="861">
        <f t="shared" si="7"/>
        <v>0</v>
      </c>
      <c r="J69" s="861">
        <f>SUM(D69:I69)</f>
        <v>0</v>
      </c>
      <c r="K69" s="842"/>
    </row>
    <row r="70" spans="1:11">
      <c r="A70" s="849"/>
      <c r="B70" s="866"/>
      <c r="C70" s="867"/>
      <c r="D70" s="862"/>
      <c r="E70" s="862"/>
      <c r="F70" s="862"/>
      <c r="G70" s="862"/>
      <c r="H70" s="862"/>
      <c r="I70" s="862"/>
      <c r="J70" s="862"/>
      <c r="K70" s="842"/>
    </row>
    <row r="71" spans="1:11">
      <c r="A71" s="849"/>
      <c r="B71" s="866"/>
      <c r="C71" s="867"/>
      <c r="D71" s="862"/>
      <c r="E71" s="862"/>
      <c r="F71" s="862"/>
      <c r="G71" s="862"/>
      <c r="H71" s="862"/>
      <c r="I71" s="862"/>
      <c r="J71" s="862"/>
      <c r="K71" s="842"/>
    </row>
    <row r="72" spans="1:11">
      <c r="A72" s="849"/>
      <c r="B72" s="866"/>
      <c r="C72" s="867"/>
      <c r="D72" s="862"/>
      <c r="E72" s="862"/>
      <c r="F72" s="862"/>
      <c r="G72" s="862"/>
      <c r="H72" s="862"/>
      <c r="I72" s="862"/>
      <c r="J72" s="862"/>
      <c r="K72" s="842"/>
    </row>
    <row r="73" spans="1:11">
      <c r="A73" s="849"/>
      <c r="B73" s="866"/>
      <c r="C73" s="867"/>
      <c r="D73" s="862"/>
      <c r="E73" s="862"/>
      <c r="F73" s="862"/>
      <c r="G73" s="862"/>
      <c r="H73" s="862"/>
      <c r="I73" s="862"/>
      <c r="J73" s="862"/>
      <c r="K73" s="842"/>
    </row>
    <row r="74" spans="1:11" ht="13" thickBot="1">
      <c r="A74" s="850"/>
      <c r="B74" s="868"/>
      <c r="C74" s="869"/>
      <c r="D74" s="863"/>
      <c r="E74" s="863"/>
      <c r="F74" s="863"/>
      <c r="G74" s="863"/>
      <c r="H74" s="863"/>
      <c r="I74" s="863"/>
      <c r="J74" s="863"/>
      <c r="K74" s="843"/>
    </row>
    <row r="75" spans="1:11" ht="13" thickTop="1"/>
  </sheetData>
  <sheetProtection password="97E3" sheet="1" objects="1" scenarios="1"/>
  <mergeCells count="99">
    <mergeCell ref="I69:I74"/>
    <mergeCell ref="J69:J74"/>
    <mergeCell ref="B69:C74"/>
    <mergeCell ref="D69:D74"/>
    <mergeCell ref="E69:E74"/>
    <mergeCell ref="F69:F74"/>
    <mergeCell ref="G69:G74"/>
    <mergeCell ref="H69:H74"/>
    <mergeCell ref="I57:I62"/>
    <mergeCell ref="J57:J62"/>
    <mergeCell ref="B63:C68"/>
    <mergeCell ref="D63:D68"/>
    <mergeCell ref="E63:E68"/>
    <mergeCell ref="F63:F68"/>
    <mergeCell ref="G63:G68"/>
    <mergeCell ref="H63:H68"/>
    <mergeCell ref="I63:I68"/>
    <mergeCell ref="J63:J68"/>
    <mergeCell ref="B57:C62"/>
    <mergeCell ref="D57:D62"/>
    <mergeCell ref="E57:E62"/>
    <mergeCell ref="F57:F62"/>
    <mergeCell ref="G57:G62"/>
    <mergeCell ref="H57:H62"/>
    <mergeCell ref="I45:I50"/>
    <mergeCell ref="J45:J50"/>
    <mergeCell ref="B51:C56"/>
    <mergeCell ref="D51:D56"/>
    <mergeCell ref="E51:E56"/>
    <mergeCell ref="F51:F56"/>
    <mergeCell ref="G51:G56"/>
    <mergeCell ref="H51:H56"/>
    <mergeCell ref="I51:I56"/>
    <mergeCell ref="J51:J56"/>
    <mergeCell ref="B45:C50"/>
    <mergeCell ref="D45:D50"/>
    <mergeCell ref="E45:E50"/>
    <mergeCell ref="F45:F50"/>
    <mergeCell ref="G45:G50"/>
    <mergeCell ref="H45:H50"/>
    <mergeCell ref="H33:H38"/>
    <mergeCell ref="I33:I38"/>
    <mergeCell ref="J33:J38"/>
    <mergeCell ref="B39:C44"/>
    <mergeCell ref="D39:D44"/>
    <mergeCell ref="E39:E44"/>
    <mergeCell ref="F39:F44"/>
    <mergeCell ref="G39:G44"/>
    <mergeCell ref="H39:H44"/>
    <mergeCell ref="I39:I44"/>
    <mergeCell ref="J39:J44"/>
    <mergeCell ref="B33:C38"/>
    <mergeCell ref="D33:D38"/>
    <mergeCell ref="E33:E38"/>
    <mergeCell ref="F33:F38"/>
    <mergeCell ref="G33:G38"/>
    <mergeCell ref="J21:J26"/>
    <mergeCell ref="G27:G32"/>
    <mergeCell ref="H27:H32"/>
    <mergeCell ref="I27:I32"/>
    <mergeCell ref="J27:J32"/>
    <mergeCell ref="B21:C26"/>
    <mergeCell ref="D21:D26"/>
    <mergeCell ref="E21:E26"/>
    <mergeCell ref="F21:F26"/>
    <mergeCell ref="G21:G26"/>
    <mergeCell ref="J9:J14"/>
    <mergeCell ref="B15:C20"/>
    <mergeCell ref="D15:D20"/>
    <mergeCell ref="E15:E20"/>
    <mergeCell ref="F15:F20"/>
    <mergeCell ref="G15:G20"/>
    <mergeCell ref="H15:H20"/>
    <mergeCell ref="I15:I20"/>
    <mergeCell ref="G9:G14"/>
    <mergeCell ref="J15:J20"/>
    <mergeCell ref="D27:D32"/>
    <mergeCell ref="E27:E32"/>
    <mergeCell ref="F27:F32"/>
    <mergeCell ref="H9:H14"/>
    <mergeCell ref="I9:I14"/>
    <mergeCell ref="H21:H26"/>
    <mergeCell ref="I21:I26"/>
    <mergeCell ref="A1:C8"/>
    <mergeCell ref="D1:J4"/>
    <mergeCell ref="K1:K74"/>
    <mergeCell ref="D5:D8"/>
    <mergeCell ref="E5:E8"/>
    <mergeCell ref="F5:F8"/>
    <mergeCell ref="G5:G8"/>
    <mergeCell ref="H5:H8"/>
    <mergeCell ref="I5:I8"/>
    <mergeCell ref="J5:J8"/>
    <mergeCell ref="A9:A74"/>
    <mergeCell ref="B9:C14"/>
    <mergeCell ref="D9:D14"/>
    <mergeCell ref="E9:E14"/>
    <mergeCell ref="F9:F14"/>
    <mergeCell ref="B27:C32"/>
  </mergeCells>
  <conditionalFormatting sqref="K1">
    <cfRule type="cellIs" dxfId="0" priority="1" operator="equal">
      <formula>"The total amount for which you have budgeted does not match the total amount of funds from all sources being consolidated in the LEA's consolidated schoolwide program pool of funds."</formula>
    </cfRule>
  </conditionalFormatting>
  <pageMargins left="0.75" right="0.75" top="1" bottom="1" header="0.5" footer="0.5"/>
  <pageSetup scale="57" orientation="portrait"/>
  <headerFooter alignWithMargins="0">
    <oddHeader>&amp;LFFY 2010 Consolidated Application&amp;C&amp;A&amp;R&amp;P of &amp;N</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FF33"/>
  </sheetPr>
  <dimension ref="A1:J79"/>
  <sheetViews>
    <sheetView zoomScale="90" zoomScaleNormal="90" zoomScalePageLayoutView="90" workbookViewId="0">
      <selection activeCell="E24" sqref="E24"/>
    </sheetView>
  </sheetViews>
  <sheetFormatPr baseColWidth="10" defaultColWidth="8.83203125" defaultRowHeight="12" x14ac:dyDescent="0"/>
  <cols>
    <col min="1" max="1" width="3.33203125" style="118" customWidth="1"/>
    <col min="2" max="2" width="8.6640625" style="118" customWidth="1"/>
    <col min="3" max="3" width="21.83203125" style="118" customWidth="1"/>
    <col min="4" max="4" width="19.33203125" style="118" customWidth="1"/>
    <col min="5" max="7" width="17.6640625" style="118" customWidth="1"/>
    <col min="8" max="8" width="21.6640625" style="118" customWidth="1"/>
    <col min="9" max="9" width="23.33203125" style="118" customWidth="1"/>
    <col min="10" max="10" width="14" style="118" customWidth="1"/>
    <col min="11" max="16384" width="8.83203125" style="118"/>
  </cols>
  <sheetData>
    <row r="1" spans="1:10" ht="47.5" customHeight="1">
      <c r="A1" s="870" t="s">
        <v>348</v>
      </c>
      <c r="B1" s="871"/>
      <c r="C1" s="871"/>
      <c r="D1" s="871"/>
      <c r="E1" s="871"/>
      <c r="F1" s="871"/>
      <c r="G1" s="871"/>
      <c r="H1" s="871"/>
      <c r="I1" s="871"/>
      <c r="J1" s="872"/>
    </row>
    <row r="2" spans="1:10" ht="13.25" customHeight="1">
      <c r="A2" s="215"/>
      <c r="B2" s="215"/>
      <c r="C2" s="215"/>
      <c r="D2" s="215"/>
      <c r="E2" s="215"/>
      <c r="F2" s="215"/>
      <c r="G2" s="215"/>
      <c r="H2" s="215"/>
      <c r="I2" s="215"/>
      <c r="J2" s="216"/>
    </row>
    <row r="3" spans="1:10">
      <c r="A3" s="134"/>
      <c r="B3" s="134"/>
      <c r="C3" s="134"/>
      <c r="D3" s="134"/>
      <c r="E3" s="134"/>
      <c r="F3" s="134"/>
      <c r="G3" s="134"/>
      <c r="H3" s="134"/>
      <c r="I3" s="134"/>
      <c r="J3" s="135"/>
    </row>
    <row r="4" spans="1:10">
      <c r="A4" s="134"/>
      <c r="B4" s="134"/>
      <c r="C4" s="134"/>
      <c r="D4" s="134"/>
      <c r="E4" s="134"/>
      <c r="F4" s="134"/>
      <c r="G4" s="134"/>
      <c r="H4" s="134"/>
      <c r="I4" s="134"/>
      <c r="J4" s="135"/>
    </row>
    <row r="5" spans="1:10">
      <c r="A5" s="134"/>
      <c r="B5" s="134"/>
      <c r="C5" s="134"/>
      <c r="D5" s="134"/>
      <c r="E5" s="134"/>
      <c r="F5" s="134"/>
      <c r="G5" s="134"/>
      <c r="H5" s="134"/>
      <c r="I5" s="134"/>
      <c r="J5" s="135"/>
    </row>
    <row r="6" spans="1:10">
      <c r="A6" s="134"/>
      <c r="B6" s="134"/>
      <c r="C6" s="134"/>
      <c r="D6" s="134"/>
      <c r="E6" s="134"/>
      <c r="F6" s="134"/>
      <c r="G6" s="134"/>
      <c r="H6" s="134"/>
      <c r="I6" s="134"/>
      <c r="J6" s="135"/>
    </row>
    <row r="7" spans="1:10">
      <c r="A7" s="134"/>
      <c r="B7" s="134"/>
      <c r="C7" s="134"/>
      <c r="D7" s="134"/>
      <c r="E7" s="134"/>
      <c r="F7" s="134"/>
      <c r="G7" s="134"/>
      <c r="H7" s="134"/>
      <c r="I7" s="134"/>
      <c r="J7" s="135"/>
    </row>
    <row r="8" spans="1:10">
      <c r="A8" s="134"/>
      <c r="B8" s="134"/>
      <c r="C8" s="134"/>
      <c r="D8" s="134"/>
      <c r="E8" s="134"/>
      <c r="F8" s="134"/>
      <c r="G8" s="134"/>
      <c r="H8" s="134"/>
      <c r="I8" s="134"/>
      <c r="J8" s="135"/>
    </row>
    <row r="9" spans="1:10" ht="13.25" customHeight="1">
      <c r="A9" s="134"/>
      <c r="B9" s="134"/>
      <c r="C9" s="134"/>
      <c r="D9" s="134"/>
      <c r="E9" s="134"/>
      <c r="F9" s="134"/>
      <c r="G9" s="134"/>
      <c r="H9" s="134"/>
      <c r="I9" s="134"/>
      <c r="J9" s="135"/>
    </row>
    <row r="10" spans="1:10" ht="13.25" customHeight="1">
      <c r="A10" s="134"/>
      <c r="B10" s="134"/>
      <c r="C10" s="134"/>
      <c r="D10" s="134"/>
      <c r="E10" s="134"/>
      <c r="F10" s="134"/>
      <c r="G10" s="134"/>
      <c r="H10" s="134"/>
      <c r="I10" s="134"/>
      <c r="J10" s="135"/>
    </row>
    <row r="11" spans="1:10">
      <c r="A11" s="134"/>
      <c r="B11" s="134"/>
      <c r="C11" s="134"/>
      <c r="D11" s="134"/>
      <c r="E11" s="134"/>
      <c r="F11" s="134"/>
      <c r="G11" s="134"/>
      <c r="H11" s="134"/>
      <c r="I11" s="134"/>
      <c r="J11" s="135"/>
    </row>
    <row r="12" spans="1:10">
      <c r="A12" s="134"/>
      <c r="B12" s="134"/>
      <c r="C12" s="134"/>
      <c r="D12" s="134"/>
      <c r="E12" s="134"/>
      <c r="F12" s="134"/>
      <c r="G12" s="134"/>
      <c r="H12" s="134"/>
      <c r="I12" s="134"/>
      <c r="J12" s="135"/>
    </row>
    <row r="13" spans="1:10" ht="21.5" customHeight="1">
      <c r="A13" s="134"/>
      <c r="B13" s="134"/>
      <c r="C13" s="134"/>
      <c r="D13" s="134"/>
      <c r="E13" s="134"/>
      <c r="F13" s="134"/>
      <c r="G13" s="134"/>
      <c r="H13" s="134"/>
      <c r="I13" s="134"/>
      <c r="J13" s="135"/>
    </row>
    <row r="14" spans="1:10">
      <c r="A14" s="134"/>
      <c r="B14" s="134"/>
      <c r="C14" s="134"/>
      <c r="D14" s="134"/>
      <c r="E14" s="134"/>
      <c r="F14" s="134"/>
      <c r="G14" s="134"/>
      <c r="H14" s="134"/>
      <c r="I14" s="134"/>
      <c r="J14" s="135"/>
    </row>
    <row r="15" spans="1:10">
      <c r="A15" s="134"/>
      <c r="B15" s="134"/>
      <c r="C15" s="134"/>
      <c r="D15" s="134"/>
      <c r="E15" s="134"/>
      <c r="F15" s="134"/>
      <c r="G15" s="134"/>
      <c r="H15" s="134"/>
      <c r="I15" s="134"/>
      <c r="J15" s="135"/>
    </row>
    <row r="16" spans="1:10" ht="13" thickBot="1">
      <c r="A16" s="134"/>
      <c r="B16" s="134"/>
      <c r="C16" s="134"/>
      <c r="D16" s="134"/>
      <c r="E16" s="134"/>
      <c r="F16" s="134"/>
      <c r="G16" s="134"/>
      <c r="H16" s="134"/>
      <c r="I16" s="134"/>
      <c r="J16" s="135"/>
    </row>
    <row r="17" spans="1:10" ht="84.5" customHeight="1" thickBot="1">
      <c r="A17" s="134"/>
      <c r="B17" s="134"/>
      <c r="C17" s="212" t="s">
        <v>356</v>
      </c>
      <c r="D17" s="212" t="s">
        <v>357</v>
      </c>
      <c r="E17" s="873" t="s">
        <v>358</v>
      </c>
      <c r="F17" s="874"/>
      <c r="G17" s="875"/>
      <c r="H17" s="878" t="s">
        <v>359</v>
      </c>
      <c r="I17" s="879"/>
      <c r="J17" s="135"/>
    </row>
    <row r="18" spans="1:10" ht="52.25" customHeight="1" thickBot="1">
      <c r="A18" s="134"/>
      <c r="B18" s="134"/>
      <c r="C18" s="880" t="s">
        <v>369</v>
      </c>
      <c r="D18" s="880" t="s">
        <v>370</v>
      </c>
      <c r="E18" s="209" t="s">
        <v>361</v>
      </c>
      <c r="F18" s="209" t="s">
        <v>362</v>
      </c>
      <c r="G18" s="209" t="s">
        <v>363</v>
      </c>
      <c r="H18" s="876" t="s">
        <v>360</v>
      </c>
      <c r="I18" s="877"/>
      <c r="J18" s="135"/>
    </row>
    <row r="19" spans="1:10" ht="26">
      <c r="A19" s="134"/>
      <c r="B19" s="134"/>
      <c r="C19" s="881"/>
      <c r="D19" s="881"/>
      <c r="E19" s="210" t="s">
        <v>364</v>
      </c>
      <c r="F19" s="210" t="s">
        <v>365</v>
      </c>
      <c r="G19" s="210" t="s">
        <v>366</v>
      </c>
      <c r="H19" s="208" t="s">
        <v>367</v>
      </c>
      <c r="I19" s="208" t="s">
        <v>368</v>
      </c>
      <c r="J19" s="135"/>
    </row>
    <row r="20" spans="1:10" ht="14" thickBot="1">
      <c r="A20" s="134"/>
      <c r="B20" s="134"/>
      <c r="C20" s="882"/>
      <c r="D20" s="882"/>
      <c r="E20" s="211"/>
      <c r="F20" s="211"/>
      <c r="G20" s="211"/>
      <c r="H20" s="214"/>
      <c r="I20" s="213"/>
      <c r="J20" s="135"/>
    </row>
    <row r="21" spans="1:10" ht="30" customHeight="1">
      <c r="A21" s="134"/>
      <c r="B21" s="134"/>
      <c r="C21" s="252"/>
      <c r="D21" s="253"/>
      <c r="E21" s="253"/>
      <c r="F21" s="253"/>
      <c r="G21" s="253"/>
      <c r="H21" s="254"/>
      <c r="I21" s="255"/>
      <c r="J21" s="135"/>
    </row>
    <row r="22" spans="1:10" ht="30" customHeight="1">
      <c r="A22" s="134"/>
      <c r="B22" s="134"/>
      <c r="C22" s="256"/>
      <c r="D22" s="257"/>
      <c r="E22" s="257"/>
      <c r="F22" s="257"/>
      <c r="G22" s="257"/>
      <c r="H22" s="258"/>
      <c r="I22" s="259"/>
      <c r="J22" s="135"/>
    </row>
    <row r="23" spans="1:10" ht="30" customHeight="1">
      <c r="A23" s="134"/>
      <c r="B23" s="134"/>
      <c r="C23" s="256"/>
      <c r="D23" s="257"/>
      <c r="E23" s="257"/>
      <c r="F23" s="257"/>
      <c r="G23" s="257"/>
      <c r="H23" s="258"/>
      <c r="I23" s="259"/>
      <c r="J23" s="135"/>
    </row>
    <row r="24" spans="1:10" ht="30" customHeight="1">
      <c r="A24" s="134"/>
      <c r="B24" s="134"/>
      <c r="C24" s="260"/>
      <c r="D24" s="257"/>
      <c r="E24" s="257"/>
      <c r="F24" s="250"/>
      <c r="G24" s="257"/>
      <c r="H24" s="261"/>
      <c r="I24" s="262"/>
      <c r="J24" s="135"/>
    </row>
    <row r="25" spans="1:10" ht="30" customHeight="1" thickBot="1">
      <c r="A25" s="134"/>
      <c r="B25" s="134"/>
      <c r="C25" s="263"/>
      <c r="D25" s="264"/>
      <c r="E25" s="264"/>
      <c r="F25" s="251"/>
      <c r="G25" s="264"/>
      <c r="H25" s="265"/>
      <c r="I25" s="266"/>
      <c r="J25" s="135"/>
    </row>
    <row r="26" spans="1:10">
      <c r="A26" s="134"/>
      <c r="B26" s="134"/>
      <c r="C26" s="134"/>
      <c r="D26" s="134"/>
      <c r="E26" s="134"/>
      <c r="F26" s="134"/>
      <c r="G26" s="134"/>
      <c r="H26" s="134"/>
      <c r="I26" s="134"/>
      <c r="J26" s="135"/>
    </row>
    <row r="27" spans="1:10" ht="13.25" customHeight="1">
      <c r="A27" s="215"/>
      <c r="B27" s="215"/>
      <c r="C27" s="215"/>
      <c r="D27" s="215"/>
      <c r="E27" s="215"/>
      <c r="F27" s="215"/>
      <c r="G27" s="215"/>
      <c r="H27" s="215"/>
      <c r="I27" s="215"/>
      <c r="J27" s="216"/>
    </row>
    <row r="28" spans="1:10">
      <c r="A28" s="134"/>
      <c r="B28" s="134"/>
      <c r="C28" s="134"/>
      <c r="D28" s="134"/>
      <c r="E28" s="134"/>
      <c r="F28" s="134"/>
      <c r="G28" s="134"/>
      <c r="H28" s="134"/>
      <c r="I28" s="134"/>
      <c r="J28" s="135"/>
    </row>
    <row r="29" spans="1:10">
      <c r="A29" s="134"/>
      <c r="B29" s="134"/>
      <c r="C29" s="134"/>
      <c r="D29" s="134"/>
      <c r="E29" s="134"/>
      <c r="F29" s="134"/>
      <c r="G29" s="134"/>
      <c r="H29" s="134"/>
      <c r="I29" s="134"/>
      <c r="J29" s="135"/>
    </row>
    <row r="30" spans="1:10">
      <c r="A30" s="134"/>
      <c r="B30" s="134"/>
      <c r="C30" s="134"/>
      <c r="D30" s="134"/>
      <c r="E30" s="134"/>
      <c r="F30" s="134"/>
      <c r="G30" s="134"/>
      <c r="H30" s="134"/>
      <c r="I30" s="134"/>
      <c r="J30" s="135"/>
    </row>
    <row r="31" spans="1:10">
      <c r="A31" s="134"/>
      <c r="B31" s="134"/>
      <c r="C31" s="134"/>
      <c r="D31" s="134"/>
      <c r="E31" s="134"/>
      <c r="F31" s="134"/>
      <c r="G31" s="134"/>
      <c r="H31" s="134"/>
      <c r="I31" s="134"/>
      <c r="J31" s="135"/>
    </row>
    <row r="32" spans="1:10">
      <c r="A32" s="134"/>
      <c r="B32" s="134"/>
      <c r="C32" s="134"/>
      <c r="D32" s="134"/>
      <c r="E32" s="134"/>
      <c r="F32" s="134"/>
      <c r="G32" s="134"/>
      <c r="H32" s="134"/>
      <c r="I32" s="134"/>
      <c r="J32" s="135"/>
    </row>
    <row r="33" spans="1:10">
      <c r="A33" s="134"/>
      <c r="B33" s="134"/>
      <c r="C33" s="134"/>
      <c r="D33" s="134"/>
      <c r="E33" s="134"/>
      <c r="F33" s="134"/>
      <c r="G33" s="134"/>
      <c r="H33" s="134"/>
      <c r="I33" s="134"/>
      <c r="J33" s="135"/>
    </row>
    <row r="34" spans="1:10">
      <c r="A34" s="134"/>
      <c r="B34" s="134"/>
      <c r="C34" s="134"/>
      <c r="D34" s="134"/>
      <c r="E34" s="134"/>
      <c r="F34" s="134"/>
      <c r="G34" s="134"/>
      <c r="H34" s="134"/>
      <c r="I34" s="134"/>
      <c r="J34" s="135"/>
    </row>
    <row r="35" spans="1:10">
      <c r="A35" s="134"/>
      <c r="B35" s="134"/>
      <c r="C35" s="134"/>
      <c r="D35" s="134"/>
      <c r="E35" s="134"/>
      <c r="F35" s="134"/>
      <c r="G35" s="134"/>
      <c r="H35" s="134"/>
      <c r="I35" s="134"/>
      <c r="J35" s="135"/>
    </row>
    <row r="36" spans="1:10">
      <c r="A36" s="134"/>
      <c r="B36" s="134"/>
      <c r="C36" s="134"/>
      <c r="D36" s="134"/>
      <c r="E36" s="134"/>
      <c r="F36" s="134"/>
      <c r="G36" s="134"/>
      <c r="H36" s="134"/>
      <c r="I36" s="134"/>
      <c r="J36" s="135"/>
    </row>
    <row r="37" spans="1:10">
      <c r="A37" s="134"/>
      <c r="B37" s="134"/>
      <c r="C37" s="134"/>
      <c r="D37" s="134"/>
      <c r="E37" s="134"/>
      <c r="F37" s="134"/>
      <c r="G37" s="134"/>
      <c r="H37" s="134"/>
      <c r="I37" s="134"/>
      <c r="J37" s="135"/>
    </row>
    <row r="38" spans="1:10">
      <c r="A38" s="134"/>
      <c r="B38" s="134"/>
      <c r="C38" s="134"/>
      <c r="D38" s="134"/>
      <c r="E38" s="134"/>
      <c r="F38" s="134"/>
      <c r="G38" s="134"/>
      <c r="H38" s="134"/>
      <c r="I38" s="134"/>
      <c r="J38" s="135"/>
    </row>
    <row r="39" spans="1:10">
      <c r="A39" s="134"/>
      <c r="B39" s="134"/>
      <c r="C39" s="134"/>
      <c r="D39" s="134"/>
      <c r="E39" s="134"/>
      <c r="F39" s="134"/>
      <c r="G39" s="134"/>
      <c r="H39" s="134"/>
      <c r="I39" s="134"/>
      <c r="J39" s="135"/>
    </row>
    <row r="40" spans="1:10">
      <c r="A40" s="134"/>
      <c r="B40" s="134"/>
      <c r="C40" s="134"/>
      <c r="D40" s="134"/>
      <c r="E40" s="134"/>
      <c r="F40" s="134"/>
      <c r="G40" s="134"/>
      <c r="H40" s="134"/>
      <c r="I40" s="134"/>
      <c r="J40" s="135"/>
    </row>
    <row r="41" spans="1:10">
      <c r="A41" s="134"/>
      <c r="B41" s="134"/>
      <c r="C41" s="134"/>
      <c r="D41" s="134"/>
      <c r="E41" s="134"/>
      <c r="F41" s="134"/>
      <c r="G41" s="134"/>
      <c r="H41" s="134"/>
      <c r="I41" s="134"/>
      <c r="J41" s="135"/>
    </row>
    <row r="42" spans="1:10" ht="13" thickBot="1">
      <c r="A42" s="134"/>
      <c r="B42" s="134"/>
      <c r="C42" s="134"/>
      <c r="D42" s="134"/>
      <c r="E42" s="134"/>
      <c r="F42" s="134"/>
      <c r="G42" s="134"/>
      <c r="H42" s="134"/>
      <c r="I42" s="134"/>
      <c r="J42" s="135"/>
    </row>
    <row r="43" spans="1:10" ht="13" thickBot="1">
      <c r="A43" s="134"/>
      <c r="B43" s="134"/>
      <c r="C43" s="212" t="s">
        <v>356</v>
      </c>
      <c r="D43" s="212" t="s">
        <v>357</v>
      </c>
      <c r="E43" s="873" t="s">
        <v>358</v>
      </c>
      <c r="F43" s="874"/>
      <c r="G43" s="875"/>
      <c r="H43" s="878" t="s">
        <v>359</v>
      </c>
      <c r="I43" s="879"/>
      <c r="J43" s="135"/>
    </row>
    <row r="44" spans="1:10" ht="24.5" customHeight="1" thickBot="1">
      <c r="A44" s="134"/>
      <c r="B44" s="134"/>
      <c r="C44" s="880" t="s">
        <v>369</v>
      </c>
      <c r="D44" s="880" t="s">
        <v>370</v>
      </c>
      <c r="E44" s="209" t="s">
        <v>361</v>
      </c>
      <c r="F44" s="209" t="s">
        <v>362</v>
      </c>
      <c r="G44" s="209" t="s">
        <v>363</v>
      </c>
      <c r="H44" s="876" t="s">
        <v>360</v>
      </c>
      <c r="I44" s="877"/>
      <c r="J44" s="135"/>
    </row>
    <row r="45" spans="1:10" ht="26">
      <c r="A45" s="134"/>
      <c r="B45" s="134"/>
      <c r="C45" s="881"/>
      <c r="D45" s="881"/>
      <c r="E45" s="210" t="s">
        <v>364</v>
      </c>
      <c r="F45" s="210" t="s">
        <v>365</v>
      </c>
      <c r="G45" s="210" t="s">
        <v>366</v>
      </c>
      <c r="H45" s="208" t="s">
        <v>367</v>
      </c>
      <c r="I45" s="208" t="s">
        <v>368</v>
      </c>
      <c r="J45" s="135"/>
    </row>
    <row r="46" spans="1:10" ht="14" thickBot="1">
      <c r="A46" s="134"/>
      <c r="B46" s="134"/>
      <c r="C46" s="882"/>
      <c r="D46" s="882"/>
      <c r="E46" s="211"/>
      <c r="F46" s="211"/>
      <c r="G46" s="211"/>
      <c r="H46" s="214"/>
      <c r="I46" s="213"/>
      <c r="J46" s="135"/>
    </row>
    <row r="47" spans="1:10" ht="30" customHeight="1">
      <c r="A47" s="134"/>
      <c r="B47" s="134"/>
      <c r="C47" s="252"/>
      <c r="D47" s="253"/>
      <c r="E47" s="253"/>
      <c r="F47" s="253"/>
      <c r="G47" s="253"/>
      <c r="H47" s="254"/>
      <c r="I47" s="255"/>
      <c r="J47" s="135"/>
    </row>
    <row r="48" spans="1:10" ht="30" customHeight="1">
      <c r="A48" s="134"/>
      <c r="B48" s="134"/>
      <c r="C48" s="256"/>
      <c r="D48" s="257"/>
      <c r="E48" s="257"/>
      <c r="F48" s="257"/>
      <c r="G48" s="257"/>
      <c r="H48" s="258"/>
      <c r="I48" s="259"/>
      <c r="J48" s="135"/>
    </row>
    <row r="49" spans="1:10" ht="30" customHeight="1">
      <c r="A49" s="134"/>
      <c r="B49" s="134"/>
      <c r="C49" s="256"/>
      <c r="D49" s="257"/>
      <c r="E49" s="257"/>
      <c r="F49" s="257"/>
      <c r="G49" s="257"/>
      <c r="H49" s="258"/>
      <c r="I49" s="259"/>
      <c r="J49" s="135"/>
    </row>
    <row r="50" spans="1:10" ht="30" customHeight="1">
      <c r="A50" s="134"/>
      <c r="B50" s="134"/>
      <c r="C50" s="260"/>
      <c r="D50" s="257"/>
      <c r="E50" s="257"/>
      <c r="F50" s="250"/>
      <c r="G50" s="257"/>
      <c r="H50" s="261"/>
      <c r="I50" s="262"/>
      <c r="J50" s="135"/>
    </row>
    <row r="51" spans="1:10" ht="30" customHeight="1" thickBot="1">
      <c r="A51" s="134"/>
      <c r="B51" s="134"/>
      <c r="C51" s="263"/>
      <c r="D51" s="264"/>
      <c r="E51" s="264"/>
      <c r="F51" s="251"/>
      <c r="G51" s="264"/>
      <c r="H51" s="265"/>
      <c r="I51" s="266"/>
      <c r="J51" s="135"/>
    </row>
    <row r="52" spans="1:10">
      <c r="A52" s="134"/>
      <c r="B52" s="134"/>
      <c r="C52" s="134"/>
      <c r="D52" s="134"/>
      <c r="E52" s="134"/>
      <c r="F52" s="134"/>
      <c r="G52" s="134"/>
      <c r="H52" s="134"/>
      <c r="I52" s="134"/>
      <c r="J52" s="135"/>
    </row>
    <row r="53" spans="1:10">
      <c r="A53" s="217"/>
      <c r="B53" s="217"/>
      <c r="C53" s="217"/>
      <c r="D53" s="217"/>
      <c r="E53" s="217"/>
      <c r="F53" s="217"/>
      <c r="G53" s="217"/>
      <c r="H53" s="217"/>
      <c r="I53" s="217"/>
      <c r="J53" s="218"/>
    </row>
    <row r="54" spans="1:10">
      <c r="A54" s="134"/>
      <c r="B54" s="134"/>
      <c r="C54" s="134"/>
      <c r="D54" s="134"/>
      <c r="E54" s="134"/>
      <c r="F54" s="134"/>
      <c r="G54" s="134"/>
      <c r="H54" s="134"/>
      <c r="I54" s="134"/>
      <c r="J54" s="135"/>
    </row>
    <row r="55" spans="1:10">
      <c r="A55" s="134"/>
      <c r="B55" s="134"/>
      <c r="C55" s="134"/>
      <c r="D55" s="134"/>
      <c r="E55" s="134"/>
      <c r="F55" s="134"/>
      <c r="G55" s="134"/>
      <c r="H55" s="134"/>
      <c r="I55" s="134"/>
      <c r="J55" s="135"/>
    </row>
    <row r="56" spans="1:10">
      <c r="A56" s="134"/>
      <c r="B56" s="134"/>
      <c r="C56" s="134"/>
      <c r="D56" s="134"/>
      <c r="E56" s="134"/>
      <c r="F56" s="134"/>
      <c r="G56" s="134"/>
      <c r="H56" s="134"/>
      <c r="I56" s="134"/>
      <c r="J56" s="135"/>
    </row>
    <row r="57" spans="1:10">
      <c r="A57" s="134"/>
      <c r="B57" s="134"/>
      <c r="C57" s="134"/>
      <c r="D57" s="134"/>
      <c r="E57" s="134"/>
      <c r="F57" s="134"/>
      <c r="G57" s="134"/>
      <c r="H57" s="134"/>
      <c r="I57" s="134"/>
      <c r="J57" s="135"/>
    </row>
    <row r="58" spans="1:10">
      <c r="A58" s="134"/>
      <c r="B58" s="134"/>
      <c r="C58" s="134"/>
      <c r="D58" s="134"/>
      <c r="E58" s="134"/>
      <c r="F58" s="134"/>
      <c r="G58" s="134"/>
      <c r="H58" s="134"/>
      <c r="I58" s="134"/>
      <c r="J58" s="135"/>
    </row>
    <row r="59" spans="1:10">
      <c r="A59" s="134"/>
      <c r="B59" s="134"/>
      <c r="C59" s="134"/>
      <c r="D59" s="134"/>
      <c r="E59" s="134"/>
      <c r="F59" s="134"/>
      <c r="G59" s="134"/>
      <c r="H59" s="134"/>
      <c r="I59" s="134"/>
      <c r="J59" s="135"/>
    </row>
    <row r="60" spans="1:10">
      <c r="A60" s="134"/>
      <c r="B60" s="134"/>
      <c r="C60" s="134"/>
      <c r="D60" s="134"/>
      <c r="E60" s="134"/>
      <c r="F60" s="134"/>
      <c r="G60" s="134"/>
      <c r="H60" s="134"/>
      <c r="I60" s="134"/>
      <c r="J60" s="135"/>
    </row>
    <row r="61" spans="1:10">
      <c r="A61" s="134"/>
      <c r="B61" s="134"/>
      <c r="C61" s="134"/>
      <c r="D61" s="134"/>
      <c r="E61" s="134"/>
      <c r="F61" s="134"/>
      <c r="G61" s="134"/>
      <c r="H61" s="134"/>
      <c r="I61" s="134"/>
      <c r="J61" s="135"/>
    </row>
    <row r="62" spans="1:10">
      <c r="A62" s="134"/>
      <c r="B62" s="134"/>
      <c r="C62" s="134"/>
      <c r="D62" s="134"/>
      <c r="E62" s="134"/>
      <c r="F62" s="134"/>
      <c r="G62" s="134"/>
      <c r="H62" s="134"/>
      <c r="I62" s="134"/>
      <c r="J62" s="135"/>
    </row>
    <row r="63" spans="1:10">
      <c r="A63" s="134"/>
      <c r="B63" s="134"/>
      <c r="C63" s="134"/>
      <c r="D63" s="134"/>
      <c r="E63" s="134"/>
      <c r="F63" s="134"/>
      <c r="G63" s="134"/>
      <c r="H63" s="134"/>
      <c r="I63" s="134"/>
      <c r="J63" s="135"/>
    </row>
    <row r="64" spans="1:10">
      <c r="A64" s="134"/>
      <c r="B64" s="134"/>
      <c r="C64" s="134"/>
      <c r="D64" s="134"/>
      <c r="E64" s="134"/>
      <c r="F64" s="134"/>
      <c r="G64" s="134"/>
      <c r="H64" s="134"/>
      <c r="I64" s="134"/>
      <c r="J64" s="135"/>
    </row>
    <row r="65" spans="1:10">
      <c r="A65" s="134"/>
      <c r="B65" s="134"/>
      <c r="C65" s="134"/>
      <c r="D65" s="134"/>
      <c r="E65" s="134"/>
      <c r="F65" s="134"/>
      <c r="G65" s="134"/>
      <c r="H65" s="134"/>
      <c r="I65" s="134"/>
      <c r="J65" s="135"/>
    </row>
    <row r="66" spans="1:10">
      <c r="A66" s="134"/>
      <c r="B66" s="134"/>
      <c r="C66" s="134"/>
      <c r="D66" s="134"/>
      <c r="E66" s="134"/>
      <c r="F66" s="134"/>
      <c r="G66" s="134"/>
      <c r="H66" s="134"/>
      <c r="I66" s="134"/>
      <c r="J66" s="135"/>
    </row>
    <row r="67" spans="1:10">
      <c r="A67" s="134"/>
      <c r="B67" s="134"/>
      <c r="C67" s="134"/>
      <c r="D67" s="134"/>
      <c r="E67" s="134"/>
      <c r="F67" s="134"/>
      <c r="G67" s="134"/>
      <c r="H67" s="134"/>
      <c r="I67" s="134"/>
      <c r="J67" s="135"/>
    </row>
    <row r="68" spans="1:10" ht="13" thickBot="1">
      <c r="A68" s="134"/>
      <c r="B68" s="134"/>
      <c r="C68" s="134"/>
      <c r="D68" s="134"/>
      <c r="E68" s="134"/>
      <c r="F68" s="134"/>
      <c r="G68" s="134"/>
      <c r="H68" s="134"/>
      <c r="I68" s="134"/>
      <c r="J68" s="135"/>
    </row>
    <row r="69" spans="1:10" ht="13" thickBot="1">
      <c r="A69" s="134"/>
      <c r="B69" s="134"/>
      <c r="C69" s="212" t="s">
        <v>356</v>
      </c>
      <c r="D69" s="212" t="s">
        <v>357</v>
      </c>
      <c r="E69" s="873" t="s">
        <v>358</v>
      </c>
      <c r="F69" s="874"/>
      <c r="G69" s="875"/>
      <c r="H69" s="878" t="s">
        <v>359</v>
      </c>
      <c r="I69" s="879"/>
      <c r="J69" s="135"/>
    </row>
    <row r="70" spans="1:10" ht="24.5" customHeight="1" thickBot="1">
      <c r="A70" s="134"/>
      <c r="B70" s="134"/>
      <c r="C70" s="880" t="s">
        <v>369</v>
      </c>
      <c r="D70" s="880" t="s">
        <v>370</v>
      </c>
      <c r="E70" s="209" t="s">
        <v>361</v>
      </c>
      <c r="F70" s="209" t="s">
        <v>362</v>
      </c>
      <c r="G70" s="209" t="s">
        <v>363</v>
      </c>
      <c r="H70" s="876" t="s">
        <v>360</v>
      </c>
      <c r="I70" s="877"/>
      <c r="J70" s="135"/>
    </row>
    <row r="71" spans="1:10" ht="26">
      <c r="A71" s="134"/>
      <c r="B71" s="134"/>
      <c r="C71" s="881"/>
      <c r="D71" s="881"/>
      <c r="E71" s="210" t="s">
        <v>364</v>
      </c>
      <c r="F71" s="210" t="s">
        <v>365</v>
      </c>
      <c r="G71" s="210" t="s">
        <v>366</v>
      </c>
      <c r="H71" s="208" t="s">
        <v>367</v>
      </c>
      <c r="I71" s="208" t="s">
        <v>368</v>
      </c>
      <c r="J71" s="135"/>
    </row>
    <row r="72" spans="1:10" ht="14" thickBot="1">
      <c r="A72" s="134"/>
      <c r="B72" s="134"/>
      <c r="C72" s="882"/>
      <c r="D72" s="882"/>
      <c r="E72" s="211"/>
      <c r="F72" s="211"/>
      <c r="G72" s="211"/>
      <c r="H72" s="214"/>
      <c r="I72" s="213"/>
      <c r="J72" s="135"/>
    </row>
    <row r="73" spans="1:10" ht="30" customHeight="1">
      <c r="A73" s="134"/>
      <c r="B73" s="134"/>
      <c r="C73" s="252"/>
      <c r="D73" s="253"/>
      <c r="E73" s="253"/>
      <c r="F73" s="253"/>
      <c r="G73" s="253"/>
      <c r="H73" s="254"/>
      <c r="I73" s="255"/>
      <c r="J73" s="135"/>
    </row>
    <row r="74" spans="1:10" ht="30" customHeight="1">
      <c r="A74" s="134"/>
      <c r="B74" s="134"/>
      <c r="C74" s="256"/>
      <c r="D74" s="257"/>
      <c r="E74" s="257"/>
      <c r="F74" s="257"/>
      <c r="G74" s="257"/>
      <c r="H74" s="258"/>
      <c r="I74" s="259"/>
      <c r="J74" s="135"/>
    </row>
    <row r="75" spans="1:10" ht="30" customHeight="1">
      <c r="A75" s="134"/>
      <c r="B75" s="134"/>
      <c r="C75" s="256"/>
      <c r="D75" s="257"/>
      <c r="E75" s="257"/>
      <c r="F75" s="257"/>
      <c r="G75" s="257"/>
      <c r="H75" s="258"/>
      <c r="I75" s="259"/>
      <c r="J75" s="135"/>
    </row>
    <row r="76" spans="1:10" ht="30" customHeight="1">
      <c r="A76" s="134"/>
      <c r="B76" s="134"/>
      <c r="C76" s="260"/>
      <c r="D76" s="257"/>
      <c r="E76" s="257"/>
      <c r="F76" s="250"/>
      <c r="G76" s="257"/>
      <c r="H76" s="261"/>
      <c r="I76" s="262"/>
      <c r="J76" s="135"/>
    </row>
    <row r="77" spans="1:10" ht="30" customHeight="1" thickBot="1">
      <c r="A77" s="134"/>
      <c r="B77" s="134"/>
      <c r="C77" s="263"/>
      <c r="D77" s="264"/>
      <c r="E77" s="264"/>
      <c r="F77" s="251"/>
      <c r="G77" s="264"/>
      <c r="H77" s="265"/>
      <c r="I77" s="266"/>
      <c r="J77" s="135"/>
    </row>
    <row r="78" spans="1:10">
      <c r="A78" s="134"/>
      <c r="B78" s="134"/>
      <c r="C78" s="134"/>
      <c r="D78" s="134"/>
      <c r="E78" s="134"/>
      <c r="F78" s="134"/>
      <c r="G78" s="134"/>
      <c r="H78" s="134"/>
      <c r="I78" s="134"/>
      <c r="J78" s="135"/>
    </row>
    <row r="79" spans="1:10" ht="13" thickBot="1">
      <c r="A79" s="142"/>
      <c r="B79" s="142"/>
      <c r="C79" s="142"/>
      <c r="D79" s="142"/>
      <c r="E79" s="142"/>
      <c r="F79" s="142"/>
      <c r="G79" s="142"/>
      <c r="H79" s="142"/>
      <c r="I79" s="142"/>
      <c r="J79" s="143"/>
    </row>
  </sheetData>
  <sheetProtection formatRows="0" insertHyperlinks="0"/>
  <mergeCells count="16">
    <mergeCell ref="C70:C72"/>
    <mergeCell ref="D70:D72"/>
    <mergeCell ref="H70:I70"/>
    <mergeCell ref="H43:I43"/>
    <mergeCell ref="C44:C46"/>
    <mergeCell ref="D44:D46"/>
    <mergeCell ref="H44:I44"/>
    <mergeCell ref="E69:G69"/>
    <mergeCell ref="H69:I69"/>
    <mergeCell ref="E43:G43"/>
    <mergeCell ref="A1:J1"/>
    <mergeCell ref="E17:G17"/>
    <mergeCell ref="H18:I18"/>
    <mergeCell ref="H17:I17"/>
    <mergeCell ref="D18:D20"/>
    <mergeCell ref="C18:C20"/>
  </mergeCells>
  <pageMargins left="0.7" right="0.7" top="0.75" bottom="0.75" header="0.3" footer="0.3"/>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A1:J2698"/>
  <sheetViews>
    <sheetView zoomScale="90" zoomScaleNormal="90" zoomScalePageLayoutView="90" workbookViewId="0">
      <selection activeCell="J26" sqref="J26"/>
    </sheetView>
  </sheetViews>
  <sheetFormatPr baseColWidth="10" defaultColWidth="8.83203125" defaultRowHeight="12" x14ac:dyDescent="0"/>
  <cols>
    <col min="1" max="1" width="16.33203125" style="118" customWidth="1"/>
    <col min="2" max="2" width="10.83203125" style="118" customWidth="1"/>
    <col min="3" max="3" width="5.1640625" style="118" customWidth="1"/>
    <col min="4" max="8" width="8.83203125" style="118"/>
    <col min="9" max="9" width="11" style="118" customWidth="1"/>
    <col min="10" max="10" width="10.6640625" style="118" customWidth="1"/>
    <col min="11" max="16384" width="8.83203125" style="118"/>
  </cols>
  <sheetData>
    <row r="1" spans="1:10" ht="49.25" customHeight="1">
      <c r="A1" s="888" t="s">
        <v>324</v>
      </c>
      <c r="B1" s="889"/>
      <c r="C1" s="889"/>
      <c r="D1" s="889"/>
      <c r="E1" s="889"/>
      <c r="F1" s="889"/>
      <c r="G1" s="889"/>
      <c r="H1" s="889"/>
      <c r="I1" s="889"/>
      <c r="J1" s="890"/>
    </row>
    <row r="2" spans="1:10" ht="31.25" customHeight="1" thickBot="1">
      <c r="A2" s="883" t="s">
        <v>325</v>
      </c>
      <c r="B2" s="884"/>
      <c r="C2" s="884"/>
      <c r="D2" s="884"/>
      <c r="E2" s="884"/>
      <c r="F2" s="884"/>
      <c r="G2" s="884"/>
      <c r="H2" s="884"/>
      <c r="I2" s="884"/>
      <c r="J2" s="885"/>
    </row>
    <row r="3" spans="1:10" ht="13" thickBot="1">
      <c r="A3" s="893"/>
      <c r="B3" s="894"/>
      <c r="C3" s="894"/>
      <c r="D3" s="894"/>
      <c r="E3" s="894"/>
      <c r="F3" s="894"/>
      <c r="G3" s="894"/>
      <c r="H3" s="894"/>
      <c r="I3" s="894"/>
      <c r="J3" s="895"/>
    </row>
    <row r="4" spans="1:10" ht="12.5" customHeight="1" thickBot="1">
      <c r="A4" s="131" t="s">
        <v>326</v>
      </c>
      <c r="B4" s="132"/>
      <c r="C4" s="891"/>
      <c r="D4" s="886" t="s">
        <v>449</v>
      </c>
      <c r="E4" s="886"/>
      <c r="F4" s="886"/>
      <c r="G4" s="886"/>
      <c r="H4" s="886"/>
      <c r="I4" s="886"/>
      <c r="J4" s="887"/>
    </row>
    <row r="5" spans="1:10" ht="13" thickBot="1">
      <c r="A5" s="131"/>
      <c r="B5" s="133"/>
      <c r="C5" s="891"/>
      <c r="D5" s="891"/>
      <c r="E5" s="891"/>
      <c r="F5" s="891"/>
      <c r="G5" s="891"/>
      <c r="H5" s="891"/>
      <c r="I5" s="891"/>
      <c r="J5" s="896"/>
    </row>
    <row r="6" spans="1:10" ht="13" thickBot="1">
      <c r="A6" s="131" t="s">
        <v>327</v>
      </c>
      <c r="B6" s="132"/>
      <c r="C6" s="891"/>
      <c r="D6" s="886" t="s">
        <v>302</v>
      </c>
      <c r="E6" s="886"/>
      <c r="F6" s="886"/>
      <c r="G6" s="886"/>
      <c r="H6" s="886"/>
      <c r="I6" s="886"/>
      <c r="J6" s="887"/>
    </row>
    <row r="7" spans="1:10" ht="13" thickBot="1">
      <c r="A7" s="131"/>
      <c r="B7" s="133"/>
      <c r="C7" s="891"/>
      <c r="D7" s="891"/>
      <c r="E7" s="891"/>
      <c r="F7" s="891"/>
      <c r="G7" s="891"/>
      <c r="H7" s="891"/>
      <c r="I7" s="134"/>
      <c r="J7" s="135"/>
    </row>
    <row r="8" spans="1:10" ht="13" thickBot="1">
      <c r="A8" s="131" t="s">
        <v>328</v>
      </c>
      <c r="B8" s="132"/>
      <c r="C8" s="891"/>
      <c r="D8" s="886" t="s">
        <v>292</v>
      </c>
      <c r="E8" s="886"/>
      <c r="F8" s="886"/>
      <c r="G8" s="886"/>
      <c r="H8" s="886"/>
      <c r="I8" s="886"/>
      <c r="J8" s="887"/>
    </row>
    <row r="9" spans="1:10" ht="13" thickBot="1">
      <c r="A9" s="131"/>
      <c r="B9" s="136"/>
      <c r="C9" s="891"/>
      <c r="D9" s="134"/>
      <c r="E9" s="134"/>
      <c r="F9" s="134"/>
      <c r="G9" s="134"/>
      <c r="H9" s="134"/>
      <c r="I9" s="134"/>
      <c r="J9" s="135"/>
    </row>
    <row r="10" spans="1:10" ht="13" thickBot="1">
      <c r="A10" s="131" t="s">
        <v>329</v>
      </c>
      <c r="B10" s="132"/>
      <c r="C10" s="891"/>
      <c r="D10" s="137" t="s">
        <v>331</v>
      </c>
      <c r="E10" s="134"/>
      <c r="F10" s="134"/>
      <c r="G10" s="134"/>
      <c r="H10" s="134"/>
      <c r="I10" s="134"/>
      <c r="J10" s="135"/>
    </row>
    <row r="11" spans="1:10" ht="13" thickBot="1">
      <c r="A11" s="131"/>
      <c r="B11" s="133"/>
      <c r="C11" s="891"/>
      <c r="D11" s="134"/>
      <c r="E11" s="134"/>
      <c r="F11" s="134"/>
      <c r="G11" s="134"/>
      <c r="H11" s="134"/>
      <c r="I11" s="134"/>
      <c r="J11" s="135"/>
    </row>
    <row r="12" spans="1:10" ht="13" thickBot="1">
      <c r="A12" s="131" t="s">
        <v>330</v>
      </c>
      <c r="B12" s="132"/>
      <c r="C12" s="891"/>
      <c r="D12" s="139" t="s">
        <v>293</v>
      </c>
      <c r="E12" s="134"/>
      <c r="F12" s="134"/>
      <c r="G12" s="134"/>
      <c r="H12" s="134"/>
      <c r="I12" s="134"/>
      <c r="J12" s="135"/>
    </row>
    <row r="13" spans="1:10" ht="13" thickBot="1">
      <c r="A13" s="140"/>
      <c r="B13" s="141"/>
      <c r="C13" s="892"/>
      <c r="D13" s="142"/>
      <c r="E13" s="142"/>
      <c r="F13" s="142"/>
      <c r="G13" s="142"/>
      <c r="H13" s="142"/>
      <c r="I13" s="142"/>
      <c r="J13" s="143"/>
    </row>
    <row r="2698" spans="2:2">
      <c r="B2698" s="118" t="s">
        <v>32</v>
      </c>
    </row>
  </sheetData>
  <sheetProtection password="97E3" sheet="1" objects="1" scenarios="1"/>
  <customSheetViews>
    <customSheetView guid="{88F0142F-8040-40EE-BB31-7FBDC567046B}"/>
    <customSheetView guid="{FEFC15B1-F17C-4CB7-A213-355BB844919A}" scale="130" topLeftCell="A8">
      <selection activeCell="C16" sqref="C16"/>
    </customSheetView>
  </customSheetViews>
  <mergeCells count="9">
    <mergeCell ref="A2:J2"/>
    <mergeCell ref="D4:J4"/>
    <mergeCell ref="D6:J6"/>
    <mergeCell ref="A1:J1"/>
    <mergeCell ref="C4:C13"/>
    <mergeCell ref="A3:J3"/>
    <mergeCell ref="D5:J5"/>
    <mergeCell ref="D8:J8"/>
    <mergeCell ref="D7:H7"/>
  </mergeCells>
  <dataValidations count="1">
    <dataValidation type="list" allowBlank="1" showInputMessage="1" showErrorMessage="1" sqref="B4 B6 B8 B10 B12">
      <formula1>$B$2697:$B$2698</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9900"/>
  </sheetPr>
  <dimension ref="A1:J66"/>
  <sheetViews>
    <sheetView zoomScale="90" zoomScaleNormal="90" zoomScalePageLayoutView="90" workbookViewId="0">
      <selection activeCell="E1" sqref="E1:J49"/>
    </sheetView>
  </sheetViews>
  <sheetFormatPr baseColWidth="10" defaultColWidth="8.83203125" defaultRowHeight="12" x14ac:dyDescent="0"/>
  <cols>
    <col min="1" max="1" width="41.33203125" style="118" customWidth="1"/>
    <col min="2" max="2" width="23.5" style="118" bestFit="1" customWidth="1"/>
    <col min="3" max="3" width="59.5" style="118" customWidth="1"/>
    <col min="4" max="16384" width="8.83203125" style="118"/>
  </cols>
  <sheetData>
    <row r="1" spans="1:10" s="130" customFormat="1" ht="14" customHeight="1">
      <c r="A1" s="901" t="s">
        <v>317</v>
      </c>
      <c r="B1" s="901"/>
      <c r="C1" s="901"/>
      <c r="D1" s="902"/>
      <c r="E1" s="900"/>
      <c r="F1" s="900"/>
      <c r="G1" s="900"/>
      <c r="H1" s="900"/>
      <c r="I1" s="900"/>
      <c r="J1" s="900"/>
    </row>
    <row r="2" spans="1:10" s="130" customFormat="1" ht="14" customHeight="1">
      <c r="A2" s="903"/>
      <c r="B2" s="903"/>
      <c r="C2" s="903"/>
      <c r="D2" s="904"/>
      <c r="E2" s="900"/>
      <c r="F2" s="900"/>
      <c r="G2" s="900"/>
      <c r="H2" s="900"/>
      <c r="I2" s="900"/>
      <c r="J2" s="900"/>
    </row>
    <row r="3" spans="1:10" s="130" customFormat="1" ht="14" customHeight="1">
      <c r="A3" s="905" t="s">
        <v>457</v>
      </c>
      <c r="B3" s="905"/>
      <c r="C3" s="905"/>
      <c r="D3" s="906"/>
      <c r="E3" s="900"/>
      <c r="F3" s="900"/>
      <c r="G3" s="900"/>
      <c r="H3" s="900"/>
      <c r="I3" s="900"/>
      <c r="J3" s="900"/>
    </row>
    <row r="4" spans="1:10" s="130" customFormat="1">
      <c r="A4" s="907"/>
      <c r="B4" s="907"/>
      <c r="C4" s="907"/>
      <c r="D4" s="908"/>
      <c r="E4" s="900"/>
      <c r="F4" s="900"/>
      <c r="G4" s="900"/>
      <c r="H4" s="900"/>
      <c r="I4" s="900"/>
      <c r="J4" s="900"/>
    </row>
    <row r="5" spans="1:10" s="130" customFormat="1" ht="13" thickBot="1">
      <c r="A5" s="144"/>
      <c r="B5" s="144"/>
      <c r="C5" s="144"/>
      <c r="D5" s="145"/>
      <c r="E5" s="900"/>
      <c r="F5" s="900"/>
      <c r="G5" s="900"/>
      <c r="H5" s="900"/>
      <c r="I5" s="900"/>
      <c r="J5" s="900"/>
    </row>
    <row r="6" spans="1:10" ht="18" thickBot="1">
      <c r="A6" s="897" t="s">
        <v>266</v>
      </c>
      <c r="B6" s="898"/>
      <c r="C6" s="898"/>
      <c r="D6" s="899"/>
      <c r="E6" s="900"/>
      <c r="F6" s="900"/>
      <c r="G6" s="900"/>
      <c r="H6" s="900"/>
      <c r="I6" s="900"/>
      <c r="J6" s="900"/>
    </row>
    <row r="7" spans="1:10" ht="13">
      <c r="A7" s="146"/>
      <c r="B7" s="147"/>
      <c r="C7" s="147"/>
      <c r="D7" s="148"/>
      <c r="E7" s="900"/>
      <c r="F7" s="900"/>
      <c r="G7" s="900"/>
      <c r="H7" s="900"/>
      <c r="I7" s="900"/>
      <c r="J7" s="900"/>
    </row>
    <row r="8" spans="1:10" ht="15">
      <c r="A8" s="149" t="s">
        <v>281</v>
      </c>
      <c r="B8" s="150" t="s">
        <v>280</v>
      </c>
      <c r="D8" s="151"/>
      <c r="E8" s="900"/>
      <c r="F8" s="900"/>
      <c r="G8" s="900"/>
      <c r="H8" s="900"/>
      <c r="I8" s="900"/>
      <c r="J8" s="900"/>
    </row>
    <row r="9" spans="1:10" ht="16" thickBot="1">
      <c r="A9" s="152"/>
      <c r="B9" s="153"/>
      <c r="C9" s="153"/>
      <c r="D9" s="151"/>
      <c r="E9" s="900"/>
      <c r="F9" s="900"/>
      <c r="G9" s="900"/>
      <c r="H9" s="900"/>
      <c r="I9" s="900"/>
      <c r="J9" s="900"/>
    </row>
    <row r="10" spans="1:10" ht="16" thickBot="1">
      <c r="A10" s="154" t="s">
        <v>318</v>
      </c>
      <c r="B10" s="132"/>
      <c r="C10" s="246" t="s">
        <v>374</v>
      </c>
      <c r="D10" s="151"/>
      <c r="E10" s="900"/>
      <c r="F10" s="900"/>
      <c r="G10" s="900"/>
      <c r="H10" s="900"/>
      <c r="I10" s="900"/>
      <c r="J10" s="900"/>
    </row>
    <row r="11" spans="1:10" ht="16" thickBot="1">
      <c r="A11" s="154"/>
      <c r="B11" s="153"/>
      <c r="C11" s="155"/>
      <c r="D11" s="151"/>
      <c r="E11" s="900"/>
      <c r="F11" s="900"/>
      <c r="G11" s="900"/>
      <c r="H11" s="900"/>
      <c r="I11" s="900"/>
      <c r="J11" s="900"/>
    </row>
    <row r="12" spans="1:10" ht="16" thickBot="1">
      <c r="A12" s="149" t="s">
        <v>267</v>
      </c>
      <c r="B12" s="156"/>
      <c r="C12" s="132"/>
      <c r="D12" s="151"/>
      <c r="E12" s="900"/>
      <c r="F12" s="900"/>
      <c r="G12" s="900"/>
      <c r="H12" s="900"/>
      <c r="I12" s="900"/>
      <c r="J12" s="900"/>
    </row>
    <row r="13" spans="1:10" ht="16" thickBot="1">
      <c r="A13" s="154"/>
      <c r="B13" s="156"/>
      <c r="C13" s="155"/>
      <c r="D13" s="151"/>
      <c r="E13" s="900"/>
      <c r="F13" s="900"/>
      <c r="G13" s="900"/>
      <c r="H13" s="900"/>
      <c r="I13" s="900"/>
      <c r="J13" s="900"/>
    </row>
    <row r="14" spans="1:10" ht="16" thickBot="1">
      <c r="A14" s="149" t="s">
        <v>268</v>
      </c>
      <c r="B14" s="156"/>
      <c r="C14" s="132"/>
      <c r="D14" s="151"/>
      <c r="E14" s="900"/>
      <c r="F14" s="900"/>
      <c r="G14" s="900"/>
      <c r="H14" s="900"/>
      <c r="I14" s="900"/>
      <c r="J14" s="900"/>
    </row>
    <row r="15" spans="1:10" ht="16" thickBot="1">
      <c r="A15" s="154"/>
      <c r="B15" s="156"/>
      <c r="C15" s="155"/>
      <c r="D15" s="151"/>
      <c r="E15" s="900"/>
      <c r="F15" s="900"/>
      <c r="G15" s="900"/>
      <c r="H15" s="900"/>
      <c r="I15" s="900"/>
      <c r="J15" s="900"/>
    </row>
    <row r="16" spans="1:10" ht="16" thickBot="1">
      <c r="A16" s="149" t="s">
        <v>269</v>
      </c>
      <c r="B16" s="156"/>
      <c r="C16" s="132"/>
      <c r="D16" s="151"/>
      <c r="E16" s="900"/>
      <c r="F16" s="900"/>
      <c r="G16" s="900"/>
      <c r="H16" s="900"/>
      <c r="I16" s="900"/>
      <c r="J16" s="900"/>
    </row>
    <row r="17" spans="1:10" ht="16" thickBot="1">
      <c r="A17" s="154"/>
      <c r="B17" s="156"/>
      <c r="C17" s="155"/>
      <c r="D17" s="151"/>
      <c r="E17" s="900"/>
      <c r="F17" s="900"/>
      <c r="G17" s="900"/>
      <c r="H17" s="900"/>
      <c r="I17" s="900"/>
      <c r="J17" s="900"/>
    </row>
    <row r="18" spans="1:10" ht="16" thickBot="1">
      <c r="A18" s="149" t="s">
        <v>270</v>
      </c>
      <c r="B18" s="156"/>
      <c r="C18" s="132"/>
      <c r="D18" s="151"/>
      <c r="E18" s="900"/>
      <c r="F18" s="900"/>
      <c r="G18" s="900"/>
      <c r="H18" s="900"/>
      <c r="I18" s="900"/>
      <c r="J18" s="900"/>
    </row>
    <row r="19" spans="1:10" ht="16" thickBot="1">
      <c r="A19" s="149"/>
      <c r="B19" s="156"/>
      <c r="C19" s="155"/>
      <c r="D19" s="151"/>
      <c r="E19" s="900"/>
      <c r="F19" s="900"/>
      <c r="G19" s="900"/>
      <c r="H19" s="900"/>
      <c r="I19" s="900"/>
      <c r="J19" s="900"/>
    </row>
    <row r="20" spans="1:10" ht="16" thickBot="1">
      <c r="A20" s="149" t="s">
        <v>271</v>
      </c>
      <c r="B20" s="156"/>
      <c r="C20" s="132"/>
      <c r="D20" s="151"/>
      <c r="E20" s="900"/>
      <c r="F20" s="900"/>
      <c r="G20" s="900"/>
      <c r="H20" s="900"/>
      <c r="I20" s="900"/>
      <c r="J20" s="900"/>
    </row>
    <row r="21" spans="1:10" ht="16" thickBot="1">
      <c r="A21" s="149"/>
      <c r="B21" s="156"/>
      <c r="C21" s="155"/>
      <c r="D21" s="151"/>
      <c r="E21" s="900"/>
      <c r="F21" s="900"/>
      <c r="G21" s="900"/>
      <c r="H21" s="900"/>
      <c r="I21" s="900"/>
      <c r="J21" s="900"/>
    </row>
    <row r="22" spans="1:10" ht="16" thickBot="1">
      <c r="A22" s="149" t="s">
        <v>272</v>
      </c>
      <c r="B22" s="156"/>
      <c r="C22" s="132"/>
      <c r="D22" s="151"/>
      <c r="E22" s="900"/>
      <c r="F22" s="900"/>
      <c r="G22" s="900"/>
      <c r="H22" s="900"/>
      <c r="I22" s="900"/>
      <c r="J22" s="900"/>
    </row>
    <row r="23" spans="1:10" ht="16" thickBot="1">
      <c r="A23" s="149"/>
      <c r="B23" s="156"/>
      <c r="C23" s="155"/>
      <c r="D23" s="151"/>
      <c r="E23" s="900"/>
      <c r="F23" s="900"/>
      <c r="G23" s="900"/>
      <c r="H23" s="900"/>
      <c r="I23" s="900"/>
      <c r="J23" s="900"/>
    </row>
    <row r="24" spans="1:10" ht="16" thickBot="1">
      <c r="A24" s="157" t="s">
        <v>273</v>
      </c>
      <c r="B24" s="156"/>
      <c r="C24" s="132"/>
      <c r="D24" s="151"/>
      <c r="E24" s="900"/>
      <c r="F24" s="900"/>
      <c r="G24" s="900"/>
      <c r="H24" s="900"/>
      <c r="I24" s="900"/>
      <c r="J24" s="900"/>
    </row>
    <row r="25" spans="1:10" ht="16" thickBot="1">
      <c r="A25" s="149"/>
      <c r="B25" s="156"/>
      <c r="C25" s="155"/>
      <c r="D25" s="151"/>
      <c r="E25" s="900"/>
      <c r="F25" s="900"/>
      <c r="G25" s="900"/>
      <c r="H25" s="900"/>
      <c r="I25" s="900"/>
      <c r="J25" s="900"/>
    </row>
    <row r="26" spans="1:10" ht="16" thickBot="1">
      <c r="A26" s="157" t="s">
        <v>274</v>
      </c>
      <c r="B26" s="156"/>
      <c r="C26" s="132"/>
      <c r="D26" s="151"/>
      <c r="E26" s="900"/>
      <c r="F26" s="900"/>
      <c r="G26" s="900"/>
      <c r="H26" s="900"/>
      <c r="I26" s="900"/>
      <c r="J26" s="900"/>
    </row>
    <row r="27" spans="1:10" ht="16" thickBot="1">
      <c r="A27" s="149"/>
      <c r="B27" s="156"/>
      <c r="C27" s="155"/>
      <c r="D27" s="151"/>
      <c r="E27" s="900"/>
      <c r="F27" s="900"/>
      <c r="G27" s="900"/>
      <c r="H27" s="900"/>
      <c r="I27" s="900"/>
      <c r="J27" s="900"/>
    </row>
    <row r="28" spans="1:10" ht="16" thickBot="1">
      <c r="A28" s="158" t="s">
        <v>350</v>
      </c>
      <c r="B28" s="159"/>
      <c r="C28" s="132"/>
      <c r="D28" s="151"/>
      <c r="E28" s="900"/>
      <c r="F28" s="900"/>
      <c r="G28" s="900"/>
      <c r="H28" s="900"/>
      <c r="I28" s="900"/>
      <c r="J28" s="900"/>
    </row>
    <row r="29" spans="1:10" ht="16" thickBot="1">
      <c r="A29" s="149"/>
      <c r="B29" s="156"/>
      <c r="C29" s="155"/>
      <c r="D29" s="151"/>
      <c r="E29" s="900"/>
      <c r="F29" s="900"/>
      <c r="G29" s="900"/>
      <c r="H29" s="900"/>
      <c r="I29" s="900"/>
      <c r="J29" s="900"/>
    </row>
    <row r="30" spans="1:10" ht="16" thickBot="1">
      <c r="A30" s="157" t="s">
        <v>275</v>
      </c>
      <c r="B30" s="156"/>
      <c r="C30" s="132"/>
      <c r="D30" s="151"/>
      <c r="E30" s="900"/>
      <c r="F30" s="900"/>
      <c r="G30" s="900"/>
      <c r="H30" s="900"/>
      <c r="I30" s="900"/>
      <c r="J30" s="900"/>
    </row>
    <row r="31" spans="1:10" ht="16" thickBot="1">
      <c r="A31" s="149"/>
      <c r="B31" s="156"/>
      <c r="C31" s="155"/>
      <c r="D31" s="151"/>
      <c r="E31" s="900"/>
      <c r="F31" s="900"/>
      <c r="G31" s="900"/>
      <c r="H31" s="900"/>
      <c r="I31" s="900"/>
      <c r="J31" s="900"/>
    </row>
    <row r="32" spans="1:10" ht="16" thickBot="1">
      <c r="A32" s="157" t="s">
        <v>273</v>
      </c>
      <c r="B32" s="156"/>
      <c r="C32" s="132"/>
      <c r="D32" s="151"/>
      <c r="E32" s="900"/>
      <c r="F32" s="900"/>
      <c r="G32" s="900"/>
      <c r="H32" s="900"/>
      <c r="I32" s="900"/>
      <c r="J32" s="900"/>
    </row>
    <row r="33" spans="1:10" ht="16" thickBot="1">
      <c r="A33" s="149"/>
      <c r="B33" s="156"/>
      <c r="C33" s="155"/>
      <c r="D33" s="151"/>
      <c r="E33" s="900"/>
      <c r="F33" s="900"/>
      <c r="G33" s="900"/>
      <c r="H33" s="900"/>
      <c r="I33" s="900"/>
      <c r="J33" s="900"/>
    </row>
    <row r="34" spans="1:10" ht="16" thickBot="1">
      <c r="A34" s="157" t="s">
        <v>274</v>
      </c>
      <c r="B34" s="156"/>
      <c r="C34" s="132"/>
      <c r="D34" s="151"/>
      <c r="E34" s="900"/>
      <c r="F34" s="900"/>
      <c r="G34" s="900"/>
      <c r="H34" s="900"/>
      <c r="I34" s="900"/>
      <c r="J34" s="900"/>
    </row>
    <row r="35" spans="1:10" ht="15">
      <c r="A35" s="149"/>
      <c r="B35" s="156"/>
      <c r="C35" s="155"/>
      <c r="D35" s="151"/>
      <c r="E35" s="900"/>
      <c r="F35" s="900"/>
      <c r="G35" s="900"/>
      <c r="H35" s="900"/>
      <c r="I35" s="900"/>
      <c r="J35" s="900"/>
    </row>
    <row r="36" spans="1:10" ht="16" thickBot="1">
      <c r="A36" s="149" t="s">
        <v>276</v>
      </c>
      <c r="B36" s="156"/>
      <c r="C36" s="267"/>
      <c r="D36" s="151"/>
      <c r="E36" s="900"/>
      <c r="F36" s="900"/>
      <c r="G36" s="900"/>
      <c r="H36" s="900"/>
      <c r="I36" s="900"/>
      <c r="J36" s="900"/>
    </row>
    <row r="37" spans="1:10" ht="15">
      <c r="A37" s="149"/>
      <c r="B37" s="156"/>
      <c r="C37" s="155"/>
      <c r="D37" s="151"/>
      <c r="E37" s="900"/>
      <c r="F37" s="900"/>
      <c r="G37" s="900"/>
      <c r="H37" s="900"/>
      <c r="I37" s="900"/>
      <c r="J37" s="900"/>
    </row>
    <row r="38" spans="1:10" ht="16" thickBot="1">
      <c r="A38" s="149" t="s">
        <v>277</v>
      </c>
      <c r="B38" s="156"/>
      <c r="C38" s="267"/>
      <c r="D38" s="151"/>
      <c r="E38" s="900"/>
      <c r="F38" s="900"/>
      <c r="G38" s="900"/>
      <c r="H38" s="900"/>
      <c r="I38" s="900"/>
      <c r="J38" s="900"/>
    </row>
    <row r="39" spans="1:10" ht="15">
      <c r="A39" s="149"/>
      <c r="B39" s="156"/>
      <c r="C39" s="155"/>
      <c r="D39" s="151"/>
      <c r="E39" s="900"/>
      <c r="F39" s="900"/>
      <c r="G39" s="900"/>
      <c r="H39" s="900"/>
      <c r="I39" s="900"/>
      <c r="J39" s="900"/>
    </row>
    <row r="40" spans="1:10" ht="23.5" customHeight="1" thickBot="1">
      <c r="A40" s="149" t="s">
        <v>278</v>
      </c>
      <c r="B40" s="156"/>
      <c r="C40" s="267"/>
      <c r="D40" s="151"/>
      <c r="E40" s="900"/>
      <c r="F40" s="900"/>
      <c r="G40" s="900"/>
      <c r="H40" s="900"/>
      <c r="I40" s="900"/>
      <c r="J40" s="900"/>
    </row>
    <row r="41" spans="1:10" ht="26" customHeight="1" thickBot="1">
      <c r="A41" s="149" t="s">
        <v>279</v>
      </c>
      <c r="B41" s="156"/>
      <c r="C41" s="267"/>
      <c r="D41" s="151"/>
      <c r="E41" s="900"/>
      <c r="F41" s="900"/>
      <c r="G41" s="900"/>
      <c r="H41" s="900"/>
      <c r="I41" s="900"/>
      <c r="J41" s="900"/>
    </row>
    <row r="42" spans="1:10" ht="16" thickBot="1">
      <c r="A42" s="161"/>
      <c r="B42" s="162"/>
      <c r="C42" s="160"/>
      <c r="D42" s="163"/>
      <c r="E42" s="900"/>
      <c r="F42" s="900"/>
      <c r="G42" s="900"/>
      <c r="H42" s="900"/>
      <c r="I42" s="900"/>
      <c r="J42" s="900"/>
    </row>
    <row r="43" spans="1:10" ht="15">
      <c r="A43" s="149"/>
      <c r="B43" s="147"/>
      <c r="C43" s="164"/>
      <c r="D43" s="165"/>
      <c r="E43" s="900"/>
      <c r="F43" s="900"/>
      <c r="G43" s="900"/>
      <c r="H43" s="900"/>
      <c r="I43" s="900"/>
      <c r="J43" s="900"/>
    </row>
    <row r="44" spans="1:10" ht="15">
      <c r="B44" s="147"/>
      <c r="C44" s="164"/>
      <c r="D44" s="153"/>
      <c r="E44" s="900"/>
      <c r="F44" s="900"/>
      <c r="G44" s="900"/>
      <c r="H44" s="900"/>
      <c r="I44" s="900"/>
      <c r="J44" s="900"/>
    </row>
    <row r="45" spans="1:10" ht="15">
      <c r="A45" s="149"/>
      <c r="B45" s="147"/>
      <c r="C45" s="164"/>
      <c r="D45" s="153"/>
      <c r="E45" s="900"/>
      <c r="F45" s="900"/>
      <c r="G45" s="900"/>
      <c r="H45" s="900"/>
      <c r="I45" s="900"/>
      <c r="J45" s="900"/>
    </row>
    <row r="46" spans="1:10" ht="15">
      <c r="A46" s="166"/>
      <c r="B46" s="147"/>
      <c r="C46" s="164"/>
      <c r="D46" s="153"/>
      <c r="E46" s="900"/>
      <c r="F46" s="900"/>
      <c r="G46" s="900"/>
      <c r="H46" s="900"/>
      <c r="I46" s="900"/>
      <c r="J46" s="900"/>
    </row>
    <row r="47" spans="1:10" ht="26" customHeight="1">
      <c r="A47" s="166"/>
      <c r="B47" s="147"/>
      <c r="C47" s="164"/>
      <c r="D47" s="153"/>
      <c r="E47" s="900"/>
      <c r="F47" s="900"/>
      <c r="G47" s="900"/>
      <c r="H47" s="900"/>
      <c r="I47" s="900"/>
      <c r="J47" s="900"/>
    </row>
    <row r="48" spans="1:10" ht="13">
      <c r="A48" s="166"/>
      <c r="B48" s="147"/>
      <c r="C48" s="164"/>
      <c r="D48" s="166"/>
      <c r="E48" s="900"/>
      <c r="F48" s="900"/>
      <c r="G48" s="900"/>
      <c r="H48" s="900"/>
      <c r="I48" s="900"/>
      <c r="J48" s="900"/>
    </row>
    <row r="49" spans="1:10" ht="13">
      <c r="A49" s="147"/>
      <c r="B49" s="147"/>
      <c r="C49" s="147"/>
      <c r="D49" s="147"/>
      <c r="E49" s="900"/>
      <c r="F49" s="900"/>
      <c r="G49" s="900"/>
      <c r="H49" s="900"/>
      <c r="I49" s="900"/>
      <c r="J49" s="900"/>
    </row>
    <row r="50" spans="1:10" ht="13">
      <c r="A50" s="147"/>
      <c r="B50" s="147"/>
      <c r="C50" s="147"/>
      <c r="D50" s="147"/>
      <c r="E50" s="147"/>
      <c r="F50" s="147"/>
      <c r="G50" s="147"/>
      <c r="H50" s="147"/>
      <c r="I50" s="147"/>
      <c r="J50" s="166"/>
    </row>
    <row r="51" spans="1:10" ht="13">
      <c r="A51" s="147"/>
      <c r="B51" s="147"/>
      <c r="C51" s="147"/>
      <c r="D51" s="147"/>
      <c r="E51" s="147"/>
      <c r="F51" s="147"/>
      <c r="G51" s="147"/>
      <c r="H51" s="147"/>
      <c r="I51" s="147"/>
      <c r="J51" s="166"/>
    </row>
    <row r="52" spans="1:10" ht="13">
      <c r="A52" s="147"/>
      <c r="B52" s="147"/>
      <c r="C52" s="147"/>
      <c r="D52" s="147"/>
      <c r="E52" s="147"/>
      <c r="F52" s="147"/>
      <c r="G52" s="147"/>
      <c r="H52" s="147"/>
      <c r="I52" s="147"/>
      <c r="J52" s="166"/>
    </row>
    <row r="53" spans="1:10" ht="13">
      <c r="A53" s="147"/>
      <c r="B53" s="147"/>
      <c r="C53" s="147"/>
      <c r="D53" s="147"/>
      <c r="E53" s="147"/>
      <c r="F53" s="147"/>
      <c r="G53" s="147"/>
      <c r="H53" s="147"/>
      <c r="I53" s="147"/>
      <c r="J53" s="166"/>
    </row>
    <row r="54" spans="1:10" ht="13">
      <c r="A54" s="147"/>
      <c r="B54" s="166"/>
      <c r="C54" s="166"/>
      <c r="D54" s="147"/>
      <c r="E54" s="147"/>
      <c r="F54" s="147"/>
      <c r="G54" s="147"/>
      <c r="H54" s="147"/>
      <c r="I54" s="147"/>
      <c r="J54" s="166"/>
    </row>
    <row r="55" spans="1:10" ht="13">
      <c r="A55" s="147"/>
      <c r="B55" s="166"/>
      <c r="C55" s="166"/>
      <c r="D55" s="147"/>
      <c r="E55" s="147"/>
      <c r="F55" s="147"/>
      <c r="G55" s="147"/>
      <c r="H55" s="147"/>
      <c r="I55" s="147"/>
      <c r="J55" s="166"/>
    </row>
    <row r="56" spans="1:10" ht="13">
      <c r="A56" s="147"/>
      <c r="B56" s="166"/>
      <c r="C56" s="166"/>
      <c r="D56" s="147"/>
      <c r="E56" s="147"/>
      <c r="F56" s="147"/>
      <c r="G56" s="147"/>
      <c r="H56" s="147"/>
      <c r="I56" s="147"/>
      <c r="J56" s="166"/>
    </row>
    <row r="57" spans="1:10" ht="13">
      <c r="A57" s="147"/>
      <c r="B57" s="166"/>
      <c r="C57" s="166"/>
      <c r="D57" s="147"/>
      <c r="E57" s="147"/>
      <c r="F57" s="147"/>
      <c r="G57" s="147"/>
      <c r="H57" s="147"/>
      <c r="I57" s="147"/>
      <c r="J57" s="166"/>
    </row>
    <row r="58" spans="1:10" ht="13">
      <c r="A58" s="147"/>
      <c r="B58" s="166"/>
      <c r="C58" s="166"/>
      <c r="D58" s="147"/>
      <c r="E58" s="147"/>
      <c r="F58" s="147"/>
      <c r="G58" s="147"/>
      <c r="H58" s="147"/>
      <c r="I58" s="147"/>
      <c r="J58" s="166"/>
    </row>
    <row r="59" spans="1:10" ht="13">
      <c r="A59" s="147"/>
      <c r="B59" s="166"/>
      <c r="C59" s="166"/>
      <c r="D59" s="147"/>
      <c r="E59" s="147"/>
      <c r="F59" s="147"/>
      <c r="G59" s="147"/>
      <c r="H59" s="147"/>
      <c r="I59" s="147"/>
      <c r="J59" s="166"/>
    </row>
    <row r="60" spans="1:10">
      <c r="A60" s="166"/>
      <c r="B60" s="166"/>
      <c r="C60" s="166"/>
      <c r="D60" s="166"/>
      <c r="E60" s="166"/>
      <c r="F60" s="166"/>
      <c r="G60" s="166"/>
      <c r="H60" s="166"/>
      <c r="I60" s="166"/>
      <c r="J60" s="166"/>
    </row>
    <row r="61" spans="1:10">
      <c r="A61" s="166"/>
      <c r="B61" s="166"/>
      <c r="C61" s="166"/>
      <c r="D61" s="166"/>
      <c r="E61" s="166"/>
      <c r="F61" s="166"/>
      <c r="G61" s="166"/>
      <c r="H61" s="166"/>
      <c r="I61" s="166"/>
      <c r="J61" s="166"/>
    </row>
    <row r="62" spans="1:10">
      <c r="A62" s="166"/>
      <c r="B62" s="166"/>
      <c r="C62" s="166"/>
      <c r="D62" s="166"/>
      <c r="E62" s="166"/>
      <c r="F62" s="166"/>
      <c r="G62" s="166"/>
      <c r="H62" s="166"/>
      <c r="I62" s="166"/>
      <c r="J62" s="166"/>
    </row>
    <row r="63" spans="1:10">
      <c r="A63" s="166"/>
      <c r="B63" s="166"/>
      <c r="C63" s="166"/>
      <c r="D63" s="166"/>
      <c r="E63" s="166"/>
      <c r="F63" s="166"/>
      <c r="G63" s="166"/>
      <c r="H63" s="166"/>
      <c r="I63" s="166"/>
      <c r="J63" s="166"/>
    </row>
    <row r="64" spans="1:10">
      <c r="A64" s="166"/>
      <c r="B64" s="166"/>
      <c r="C64" s="166"/>
      <c r="D64" s="166"/>
      <c r="E64" s="166"/>
      <c r="F64" s="166"/>
      <c r="G64" s="166"/>
      <c r="H64" s="166"/>
      <c r="I64" s="166"/>
      <c r="J64" s="166"/>
    </row>
    <row r="65" spans="1:10">
      <c r="A65" s="166"/>
      <c r="B65" s="166"/>
      <c r="C65" s="166"/>
      <c r="D65" s="166"/>
      <c r="E65" s="166"/>
      <c r="F65" s="166"/>
      <c r="G65" s="166"/>
      <c r="H65" s="166"/>
      <c r="I65" s="166"/>
      <c r="J65" s="166"/>
    </row>
    <row r="66" spans="1:10">
      <c r="E66" s="166"/>
      <c r="F66" s="166"/>
      <c r="G66" s="166"/>
      <c r="H66" s="166"/>
      <c r="I66" s="166"/>
      <c r="J66" s="166"/>
    </row>
  </sheetData>
  <sheetProtection password="97E3" sheet="1" objects="1" scenarios="1"/>
  <customSheetViews>
    <customSheetView guid="{88F0142F-8040-40EE-BB31-7FBDC567046B}">
      <selection activeCell="H17" sqref="H17"/>
    </customSheetView>
    <customSheetView guid="{FEFC15B1-F17C-4CB7-A213-355BB844919A}">
      <selection activeCell="H15" sqref="H15"/>
    </customSheetView>
  </customSheetViews>
  <mergeCells count="4">
    <mergeCell ref="A6:D6"/>
    <mergeCell ref="E1:J49"/>
    <mergeCell ref="A1:D2"/>
    <mergeCell ref="A3:D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N36"/>
  <sheetViews>
    <sheetView tabSelected="1" topLeftCell="A13" zoomScale="90" zoomScaleNormal="90" zoomScalePageLayoutView="90" workbookViewId="0">
      <selection activeCell="B25" sqref="B25:K25"/>
    </sheetView>
  </sheetViews>
  <sheetFormatPr baseColWidth="10" defaultColWidth="8.83203125" defaultRowHeight="12" x14ac:dyDescent="0"/>
  <cols>
    <col min="1" max="1" width="2.33203125" style="80" customWidth="1"/>
    <col min="2" max="2" width="16.1640625" style="80" customWidth="1"/>
    <col min="3" max="3" width="19.83203125" style="80" customWidth="1"/>
    <col min="4" max="4" width="13.6640625" style="80" customWidth="1"/>
    <col min="5" max="5" width="11.1640625" style="80" customWidth="1"/>
    <col min="6" max="6" width="14.6640625" style="80" customWidth="1"/>
    <col min="7" max="7" width="17.6640625" style="80" customWidth="1"/>
    <col min="8" max="8" width="13.6640625" style="80" customWidth="1"/>
    <col min="9" max="9" width="11.33203125" style="80" customWidth="1"/>
    <col min="10" max="10" width="14.6640625" style="80" customWidth="1"/>
    <col min="11" max="11" width="18" style="80" customWidth="1"/>
    <col min="12" max="12" width="4.6640625" style="80" customWidth="1"/>
    <col min="13" max="14" width="4.6640625" style="80" hidden="1" customWidth="1"/>
    <col min="15" max="52" width="4.6640625" style="80" customWidth="1"/>
    <col min="53" max="16384" width="8.83203125" style="80"/>
  </cols>
  <sheetData>
    <row r="1" spans="1:13" ht="15" customHeight="1" thickTop="1">
      <c r="A1" s="219"/>
      <c r="B1" s="285" t="s">
        <v>40</v>
      </c>
      <c r="C1" s="286"/>
      <c r="D1" s="286"/>
      <c r="E1" s="286"/>
      <c r="F1" s="286"/>
      <c r="G1" s="286"/>
      <c r="H1" s="286"/>
      <c r="I1" s="286"/>
      <c r="J1" s="286"/>
      <c r="K1" s="287"/>
    </row>
    <row r="2" spans="1:13" ht="15" customHeight="1">
      <c r="A2" s="219"/>
      <c r="B2" s="288"/>
      <c r="C2" s="289"/>
      <c r="D2" s="289"/>
      <c r="E2" s="289"/>
      <c r="F2" s="289"/>
      <c r="G2" s="289"/>
      <c r="H2" s="289"/>
      <c r="I2" s="289"/>
      <c r="J2" s="289"/>
      <c r="K2" s="290"/>
    </row>
    <row r="3" spans="1:13" ht="15" customHeight="1">
      <c r="A3" s="219"/>
      <c r="B3" s="291" t="s">
        <v>282</v>
      </c>
      <c r="C3" s="292"/>
      <c r="D3" s="292"/>
      <c r="E3" s="292"/>
      <c r="F3" s="292"/>
      <c r="G3" s="303" t="s">
        <v>338</v>
      </c>
      <c r="H3" s="304"/>
      <c r="I3" s="305"/>
      <c r="J3" s="303" t="s">
        <v>339</v>
      </c>
      <c r="K3" s="306"/>
    </row>
    <row r="4" spans="1:13" ht="15" customHeight="1">
      <c r="A4" s="219"/>
      <c r="B4" s="293"/>
      <c r="C4" s="294"/>
      <c r="D4" s="294"/>
      <c r="E4" s="294"/>
      <c r="F4" s="294"/>
      <c r="G4" s="295"/>
      <c r="H4" s="296"/>
      <c r="I4" s="297"/>
      <c r="J4" s="296"/>
      <c r="K4" s="301"/>
    </row>
    <row r="5" spans="1:13" ht="15" customHeight="1">
      <c r="A5" s="219"/>
      <c r="B5" s="293"/>
      <c r="C5" s="294"/>
      <c r="D5" s="294"/>
      <c r="E5" s="294"/>
      <c r="F5" s="294"/>
      <c r="G5" s="298"/>
      <c r="H5" s="299"/>
      <c r="I5" s="300"/>
      <c r="J5" s="299"/>
      <c r="K5" s="302"/>
    </row>
    <row r="6" spans="1:13" ht="15" customHeight="1">
      <c r="A6" s="219"/>
      <c r="B6" s="291" t="s">
        <v>283</v>
      </c>
      <c r="C6" s="292"/>
      <c r="D6" s="292"/>
      <c r="E6" s="292"/>
      <c r="F6" s="292"/>
      <c r="G6" s="292" t="s">
        <v>284</v>
      </c>
      <c r="H6" s="292"/>
      <c r="I6" s="292"/>
      <c r="J6" s="292"/>
      <c r="K6" s="307"/>
    </row>
    <row r="7" spans="1:13" ht="15" customHeight="1">
      <c r="A7" s="219"/>
      <c r="B7" s="293"/>
      <c r="C7" s="294"/>
      <c r="D7" s="294"/>
      <c r="E7" s="294"/>
      <c r="F7" s="294"/>
      <c r="G7" s="308"/>
      <c r="H7" s="294"/>
      <c r="I7" s="294"/>
      <c r="J7" s="294"/>
      <c r="K7" s="309"/>
    </row>
    <row r="8" spans="1:13" ht="15" customHeight="1">
      <c r="A8" s="219"/>
      <c r="B8" s="293"/>
      <c r="C8" s="294"/>
      <c r="D8" s="294"/>
      <c r="E8" s="294"/>
      <c r="F8" s="294"/>
      <c r="G8" s="294"/>
      <c r="H8" s="294"/>
      <c r="I8" s="294"/>
      <c r="J8" s="294"/>
      <c r="K8" s="309"/>
    </row>
    <row r="9" spans="1:13" ht="15" customHeight="1">
      <c r="A9" s="219"/>
      <c r="B9" s="291" t="s">
        <v>285</v>
      </c>
      <c r="C9" s="292"/>
      <c r="D9" s="292"/>
      <c r="E9" s="292"/>
      <c r="F9" s="292"/>
      <c r="G9" s="292" t="s">
        <v>286</v>
      </c>
      <c r="H9" s="292"/>
      <c r="I9" s="292"/>
      <c r="J9" s="292"/>
      <c r="K9" s="307"/>
    </row>
    <row r="10" spans="1:13" ht="15" customHeight="1">
      <c r="A10" s="219"/>
      <c r="B10" s="293"/>
      <c r="C10" s="294"/>
      <c r="D10" s="294"/>
      <c r="E10" s="294"/>
      <c r="F10" s="294"/>
      <c r="G10" s="294"/>
      <c r="H10" s="294"/>
      <c r="I10" s="294"/>
      <c r="J10" s="294"/>
      <c r="K10" s="309"/>
    </row>
    <row r="11" spans="1:13" ht="15" customHeight="1">
      <c r="A11" s="219"/>
      <c r="B11" s="293"/>
      <c r="C11" s="294"/>
      <c r="D11" s="294"/>
      <c r="E11" s="294"/>
      <c r="F11" s="294"/>
      <c r="G11" s="294"/>
      <c r="H11" s="294"/>
      <c r="I11" s="294"/>
      <c r="J11" s="294"/>
      <c r="K11" s="309"/>
    </row>
    <row r="12" spans="1:13" ht="15" customHeight="1">
      <c r="A12" s="219"/>
      <c r="B12" s="291" t="s">
        <v>344</v>
      </c>
      <c r="C12" s="292"/>
      <c r="D12" s="292"/>
      <c r="E12" s="292"/>
      <c r="F12" s="292"/>
      <c r="G12" s="292" t="s">
        <v>345</v>
      </c>
      <c r="H12" s="292"/>
      <c r="I12" s="292"/>
      <c r="J12" s="292"/>
      <c r="K12" s="307"/>
    </row>
    <row r="13" spans="1:13" ht="15" customHeight="1">
      <c r="A13" s="219"/>
      <c r="B13" s="322"/>
      <c r="C13" s="323"/>
      <c r="D13" s="323"/>
      <c r="E13" s="323"/>
      <c r="F13" s="323"/>
      <c r="G13" s="294" t="s">
        <v>294</v>
      </c>
      <c r="H13" s="294"/>
      <c r="I13" s="294"/>
      <c r="J13" s="294"/>
      <c r="K13" s="309"/>
    </row>
    <row r="14" spans="1:13" ht="14.25" customHeight="1">
      <c r="A14" s="219"/>
      <c r="B14" s="322"/>
      <c r="C14" s="323"/>
      <c r="D14" s="323"/>
      <c r="E14" s="323"/>
      <c r="F14" s="323"/>
      <c r="G14" s="294"/>
      <c r="H14" s="294"/>
      <c r="I14" s="294"/>
      <c r="J14" s="294"/>
      <c r="K14" s="309"/>
    </row>
    <row r="15" spans="1:13" ht="15" customHeight="1">
      <c r="A15" s="219"/>
      <c r="B15" s="314" t="s">
        <v>288</v>
      </c>
      <c r="C15" s="315"/>
      <c r="D15" s="315"/>
      <c r="E15" s="315"/>
      <c r="F15" s="315"/>
      <c r="G15" s="315"/>
      <c r="H15" s="315"/>
      <c r="I15" s="315"/>
      <c r="J15" s="315"/>
      <c r="K15" s="316"/>
      <c r="M15" s="80" t="s">
        <v>294</v>
      </c>
    </row>
    <row r="16" spans="1:13" ht="15" customHeight="1">
      <c r="A16" s="219"/>
      <c r="B16" s="314"/>
      <c r="C16" s="315"/>
      <c r="D16" s="315"/>
      <c r="E16" s="315"/>
      <c r="F16" s="315"/>
      <c r="G16" s="315"/>
      <c r="H16" s="315"/>
      <c r="I16" s="315"/>
      <c r="J16" s="315"/>
      <c r="K16" s="316"/>
    </row>
    <row r="17" spans="1:11" ht="15" customHeight="1">
      <c r="A17" s="219"/>
      <c r="B17" s="314"/>
      <c r="C17" s="315"/>
      <c r="D17" s="315"/>
      <c r="E17" s="315"/>
      <c r="F17" s="315"/>
      <c r="G17" s="315"/>
      <c r="H17" s="315"/>
      <c r="I17" s="315"/>
      <c r="J17" s="315"/>
      <c r="K17" s="316"/>
    </row>
    <row r="18" spans="1:11" ht="47.5" customHeight="1">
      <c r="A18" s="219"/>
      <c r="B18" s="317" t="s">
        <v>375</v>
      </c>
      <c r="C18" s="318"/>
      <c r="D18" s="318"/>
      <c r="E18" s="318"/>
      <c r="F18" s="318"/>
      <c r="G18" s="318"/>
      <c r="H18" s="318"/>
      <c r="I18" s="318"/>
      <c r="J18" s="318"/>
      <c r="K18" s="319"/>
    </row>
    <row r="19" spans="1:11" ht="41" customHeight="1">
      <c r="A19" s="219"/>
      <c r="B19" s="320"/>
      <c r="C19" s="321"/>
      <c r="D19" s="330"/>
      <c r="E19" s="331"/>
      <c r="F19" s="324" t="s">
        <v>374</v>
      </c>
      <c r="G19" s="325"/>
      <c r="H19" s="336"/>
      <c r="I19" s="337"/>
      <c r="J19" s="321"/>
      <c r="K19" s="344"/>
    </row>
    <row r="20" spans="1:11" ht="15" customHeight="1">
      <c r="A20" s="219"/>
      <c r="B20" s="342"/>
      <c r="C20" s="310"/>
      <c r="D20" s="332"/>
      <c r="E20" s="333"/>
      <c r="F20" s="326">
        <v>0</v>
      </c>
      <c r="G20" s="327"/>
      <c r="H20" s="338"/>
      <c r="I20" s="339"/>
      <c r="J20" s="310"/>
      <c r="K20" s="311"/>
    </row>
    <row r="21" spans="1:11" ht="15" customHeight="1">
      <c r="A21" s="219"/>
      <c r="B21" s="343"/>
      <c r="C21" s="312"/>
      <c r="D21" s="334"/>
      <c r="E21" s="335"/>
      <c r="F21" s="328"/>
      <c r="G21" s="329"/>
      <c r="H21" s="340"/>
      <c r="I21" s="341"/>
      <c r="J21" s="312"/>
      <c r="K21" s="313"/>
    </row>
    <row r="22" spans="1:11" ht="29.5" customHeight="1">
      <c r="A22" s="219"/>
      <c r="B22" s="81"/>
      <c r="C22" s="82"/>
      <c r="D22" s="82"/>
      <c r="E22" s="82"/>
      <c r="F22" s="83" t="s">
        <v>287</v>
      </c>
      <c r="G22" s="82"/>
      <c r="H22" s="82"/>
      <c r="I22" s="82"/>
      <c r="J22" s="82"/>
      <c r="K22" s="84"/>
    </row>
    <row r="23" spans="1:11" ht="15" customHeight="1">
      <c r="A23" s="219"/>
      <c r="B23" s="367"/>
      <c r="C23" s="368"/>
      <c r="D23" s="368"/>
      <c r="E23" s="368"/>
      <c r="F23" s="368"/>
      <c r="G23" s="368"/>
      <c r="H23" s="368"/>
      <c r="I23" s="368"/>
      <c r="J23" s="368"/>
      <c r="K23" s="369"/>
    </row>
    <row r="24" spans="1:11" ht="17">
      <c r="A24" s="219"/>
      <c r="B24" s="370" t="s">
        <v>58</v>
      </c>
      <c r="C24" s="371"/>
      <c r="D24" s="371"/>
      <c r="E24" s="371"/>
      <c r="F24" s="371"/>
      <c r="G24" s="371"/>
      <c r="H24" s="371"/>
      <c r="I24" s="371"/>
      <c r="J24" s="371"/>
      <c r="K24" s="372"/>
    </row>
    <row r="25" spans="1:11" ht="17">
      <c r="A25" s="219"/>
      <c r="B25" s="373" t="s">
        <v>289</v>
      </c>
      <c r="C25" s="374"/>
      <c r="D25" s="374"/>
      <c r="E25" s="374"/>
      <c r="F25" s="374"/>
      <c r="G25" s="374"/>
      <c r="H25" s="374"/>
      <c r="I25" s="374"/>
      <c r="J25" s="374"/>
      <c r="K25" s="375"/>
    </row>
    <row r="26" spans="1:11" ht="17">
      <c r="A26" s="219"/>
      <c r="B26" s="370" t="s">
        <v>41</v>
      </c>
      <c r="C26" s="371"/>
      <c r="D26" s="371"/>
      <c r="E26" s="371"/>
      <c r="F26" s="371"/>
      <c r="G26" s="371"/>
      <c r="H26" s="371"/>
      <c r="I26" s="371"/>
      <c r="J26" s="371"/>
      <c r="K26" s="372"/>
    </row>
    <row r="27" spans="1:11">
      <c r="A27" s="219"/>
      <c r="B27" s="364"/>
      <c r="C27" s="365"/>
      <c r="D27" s="365"/>
      <c r="E27" s="365"/>
      <c r="F27" s="365"/>
      <c r="G27" s="365"/>
      <c r="H27" s="365"/>
      <c r="I27" s="365"/>
      <c r="J27" s="365"/>
      <c r="K27" s="366"/>
    </row>
    <row r="28" spans="1:11" s="90" customFormat="1">
      <c r="A28" s="220"/>
      <c r="B28" s="85" t="s">
        <v>334</v>
      </c>
      <c r="C28" s="87"/>
      <c r="D28" s="86" t="s">
        <v>335</v>
      </c>
      <c r="E28" s="86"/>
      <c r="F28" s="87"/>
      <c r="G28" s="88" t="s">
        <v>336</v>
      </c>
      <c r="H28" s="86"/>
      <c r="I28" s="87"/>
      <c r="J28" s="86" t="s">
        <v>337</v>
      </c>
      <c r="K28" s="89"/>
    </row>
    <row r="29" spans="1:11">
      <c r="A29" s="219"/>
      <c r="B29" s="348"/>
      <c r="C29" s="349"/>
      <c r="D29" s="354"/>
      <c r="E29" s="355"/>
      <c r="F29" s="349"/>
      <c r="G29" s="355"/>
      <c r="H29" s="355"/>
      <c r="I29" s="349"/>
      <c r="J29" s="360"/>
      <c r="K29" s="361"/>
    </row>
    <row r="30" spans="1:11">
      <c r="A30" s="219"/>
      <c r="B30" s="350"/>
      <c r="C30" s="351"/>
      <c r="D30" s="356"/>
      <c r="E30" s="357"/>
      <c r="F30" s="351"/>
      <c r="G30" s="357"/>
      <c r="H30" s="357"/>
      <c r="I30" s="351"/>
      <c r="J30" s="356"/>
      <c r="K30" s="362"/>
    </row>
    <row r="31" spans="1:11">
      <c r="A31" s="219"/>
      <c r="B31" s="350"/>
      <c r="C31" s="351"/>
      <c r="D31" s="356"/>
      <c r="E31" s="357"/>
      <c r="F31" s="351"/>
      <c r="G31" s="357"/>
      <c r="H31" s="357"/>
      <c r="I31" s="351"/>
      <c r="J31" s="356"/>
      <c r="K31" s="362"/>
    </row>
    <row r="32" spans="1:11">
      <c r="A32" s="219"/>
      <c r="B32" s="352"/>
      <c r="C32" s="353"/>
      <c r="D32" s="358"/>
      <c r="E32" s="359"/>
      <c r="F32" s="353"/>
      <c r="G32" s="359"/>
      <c r="H32" s="359"/>
      <c r="I32" s="353"/>
      <c r="J32" s="358"/>
      <c r="K32" s="363"/>
    </row>
    <row r="33" spans="1:11" ht="15" customHeight="1">
      <c r="A33" s="219"/>
      <c r="B33" s="345"/>
      <c r="C33" s="346"/>
      <c r="D33" s="346"/>
      <c r="E33" s="346"/>
      <c r="F33" s="346"/>
      <c r="G33" s="346"/>
      <c r="H33" s="346"/>
      <c r="I33" s="346"/>
      <c r="J33" s="346"/>
      <c r="K33" s="347"/>
    </row>
    <row r="36" spans="1:11" hidden="1">
      <c r="B36" s="80" t="s">
        <v>32</v>
      </c>
    </row>
  </sheetData>
  <sheetProtection password="97E3" sheet="1" objects="1" scenarios="1"/>
  <customSheetViews>
    <customSheetView guid="{FEFC15B1-F17C-4CB7-A213-355BB844919A}" scale="90" showPageBreaks="1" fitToPage="1" printArea="1" hiddenRows="1" hiddenColumns="1">
      <selection activeCell="P25" sqref="P25"/>
      <pageSetup scale="63" orientation="portrait"/>
      <headerFooter alignWithMargins="0">
        <oddHeader>&amp;LTab &amp;A: Page &amp;P of &amp;N</oddHeader>
      </headerFooter>
    </customSheetView>
  </customSheetViews>
  <mergeCells count="39">
    <mergeCell ref="B27:K27"/>
    <mergeCell ref="B23:K23"/>
    <mergeCell ref="B24:K24"/>
    <mergeCell ref="B25:K25"/>
    <mergeCell ref="B26:K26"/>
    <mergeCell ref="B33:K33"/>
    <mergeCell ref="B29:C32"/>
    <mergeCell ref="D29:F32"/>
    <mergeCell ref="G29:I32"/>
    <mergeCell ref="J29:K32"/>
    <mergeCell ref="J20:K21"/>
    <mergeCell ref="B15:K17"/>
    <mergeCell ref="B18:K18"/>
    <mergeCell ref="B19:C19"/>
    <mergeCell ref="B10:F11"/>
    <mergeCell ref="G10:K11"/>
    <mergeCell ref="B12:F12"/>
    <mergeCell ref="G12:K12"/>
    <mergeCell ref="B13:F14"/>
    <mergeCell ref="G13:K14"/>
    <mergeCell ref="F19:G19"/>
    <mergeCell ref="F20:G21"/>
    <mergeCell ref="D19:E21"/>
    <mergeCell ref="H19:I21"/>
    <mergeCell ref="B20:C21"/>
    <mergeCell ref="J19:K19"/>
    <mergeCell ref="B6:F6"/>
    <mergeCell ref="G6:K6"/>
    <mergeCell ref="B7:F8"/>
    <mergeCell ref="G7:K8"/>
    <mergeCell ref="B9:F9"/>
    <mergeCell ref="G9:K9"/>
    <mergeCell ref="B1:K2"/>
    <mergeCell ref="B3:F3"/>
    <mergeCell ref="B4:F5"/>
    <mergeCell ref="G4:I5"/>
    <mergeCell ref="J4:K5"/>
    <mergeCell ref="G3:I3"/>
    <mergeCell ref="J3:K3"/>
  </mergeCells>
  <dataValidations xWindow="332" yWindow="874" count="8">
    <dataValidation allowBlank="1" showInputMessage="1" showErrorMessage="1" promptTitle="Directions" prompt="Please insert the amount you are requesting from OSSE for this grant funding." sqref="B20:C21 J20:K21 F20"/>
    <dataValidation allowBlank="1" showInputMessage="1" showErrorMessage="1" promptTitle="Name" prompt="Input the name of the person certifying this application." sqref="B29:C32"/>
    <dataValidation allowBlank="1" showInputMessage="1" showErrorMessage="1" promptTitle="Title" prompt="Input the Position Title of the person certifying this application." sqref="D29:F32"/>
    <dataValidation allowBlank="1" showInputMessage="1" showErrorMessage="1" promptTitle="Date" prompt="Input the date the application was certified by signature." sqref="J29:K32"/>
    <dataValidation type="list" allowBlank="1" showInputMessage="1" showErrorMessage="1" promptTitle="Identification" prompt="Please select what type of organization the applicant represents." sqref="G13:K14">
      <formula1>$M$15</formula1>
    </dataValidation>
    <dataValidation allowBlank="1" showInputMessage="1" showErrorMessage="1" promptTitle="Name" prompt="Input the name of the person to whom the applicant designates responsibility for the application." sqref="G4"/>
    <dataValidation allowBlank="1" showInputMessage="1" showErrorMessage="1" promptTitle="Title" prompt="Input the Position Title of the person to whom the applicant designates responsibility for the application." sqref="J4"/>
    <dataValidation allowBlank="1" showInputMessage="1" showErrorMessage="1" promptTitle="Alternate Contact" prompt="Please list additional contacts for the grant application. (Optional)." sqref="B13:F14"/>
  </dataValidations>
  <pageMargins left="0.7" right="0.7" top="0.75" bottom="0.75" header="0.3" footer="0.3"/>
  <pageSetup scale="65" orientation="portrait"/>
  <headerFooter alignWithMargins="0">
    <oddHeader>&amp;LTab &amp;A: Page &amp;P of &amp;N</oddHead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G74"/>
  <sheetViews>
    <sheetView zoomScale="90" zoomScaleNormal="90" zoomScalePageLayoutView="90" workbookViewId="0">
      <selection activeCell="O62" sqref="O62"/>
    </sheetView>
  </sheetViews>
  <sheetFormatPr baseColWidth="10" defaultColWidth="8.83203125" defaultRowHeight="12" x14ac:dyDescent="0"/>
  <cols>
    <col min="1" max="1" width="17.5" style="130" customWidth="1"/>
    <col min="2" max="2" width="15.6640625" style="130" customWidth="1"/>
    <col min="3" max="3" width="13.83203125" style="130" customWidth="1"/>
    <col min="4" max="10" width="15.6640625" style="130" customWidth="1"/>
    <col min="11" max="32" width="4.6640625" style="130" customWidth="1"/>
    <col min="33" max="33" width="4.6640625" style="130" hidden="1" customWidth="1"/>
    <col min="34" max="51" width="4.6640625" style="130" customWidth="1"/>
    <col min="52" max="16384" width="8.83203125" style="130"/>
  </cols>
  <sheetData>
    <row r="1" spans="1:33" ht="26.5" customHeight="1">
      <c r="A1" s="917" t="s">
        <v>265</v>
      </c>
      <c r="B1" s="901"/>
      <c r="C1" s="901"/>
      <c r="D1" s="901"/>
      <c r="E1" s="901"/>
      <c r="F1" s="901"/>
      <c r="G1" s="901"/>
      <c r="H1" s="901"/>
      <c r="I1" s="901"/>
      <c r="J1" s="918"/>
    </row>
    <row r="2" spans="1:33" ht="34.25" customHeight="1">
      <c r="A2" s="919" t="s">
        <v>309</v>
      </c>
      <c r="B2" s="920"/>
      <c r="C2" s="920"/>
      <c r="D2" s="920"/>
      <c r="E2" s="920"/>
      <c r="F2" s="920"/>
      <c r="G2" s="920"/>
      <c r="H2" s="920"/>
      <c r="I2" s="920"/>
      <c r="J2" s="921"/>
    </row>
    <row r="3" spans="1:33" ht="18.75" customHeight="1">
      <c r="A3" s="168"/>
      <c r="B3" s="169"/>
      <c r="C3" s="170"/>
      <c r="D3" s="927" t="s">
        <v>298</v>
      </c>
      <c r="E3" s="927"/>
      <c r="F3" s="927"/>
      <c r="G3" s="927"/>
      <c r="H3" s="927"/>
      <c r="I3" s="927"/>
      <c r="J3" s="928"/>
    </row>
    <row r="4" spans="1:33" ht="12.75" customHeight="1">
      <c r="A4" s="168"/>
      <c r="B4" s="170"/>
      <c r="C4" s="170"/>
      <c r="D4" s="927"/>
      <c r="E4" s="927"/>
      <c r="F4" s="927"/>
      <c r="G4" s="927"/>
      <c r="H4" s="927"/>
      <c r="I4" s="927"/>
      <c r="J4" s="928"/>
    </row>
    <row r="5" spans="1:33" ht="12.75" customHeight="1">
      <c r="A5" s="168"/>
      <c r="B5" s="170"/>
      <c r="C5" s="170"/>
      <c r="D5" s="170"/>
      <c r="E5" s="170"/>
      <c r="F5" s="170"/>
      <c r="G5" s="170"/>
      <c r="H5" s="170"/>
      <c r="I5" s="170"/>
      <c r="J5" s="171"/>
    </row>
    <row r="6" spans="1:33" ht="6.5" customHeight="1" thickBot="1">
      <c r="A6" s="168"/>
      <c r="B6" s="172"/>
      <c r="C6" s="172"/>
      <c r="D6" s="172"/>
      <c r="E6" s="172"/>
      <c r="F6" s="172"/>
      <c r="G6" s="172"/>
      <c r="H6" s="172"/>
      <c r="I6" s="172"/>
      <c r="J6" s="173"/>
      <c r="AG6" s="174" t="s">
        <v>32</v>
      </c>
    </row>
    <row r="7" spans="1:33" ht="13.5" customHeight="1" thickBot="1">
      <c r="A7" s="175" t="s">
        <v>93</v>
      </c>
      <c r="B7" s="132"/>
      <c r="C7" s="176"/>
      <c r="D7" s="910" t="s">
        <v>307</v>
      </c>
      <c r="E7" s="910"/>
      <c r="F7" s="910"/>
      <c r="G7" s="910"/>
      <c r="H7" s="910"/>
      <c r="I7" s="910"/>
      <c r="J7" s="922"/>
      <c r="AG7" s="174"/>
    </row>
    <row r="8" spans="1:33">
      <c r="A8" s="177"/>
      <c r="B8" s="133"/>
      <c r="C8" s="176"/>
      <c r="D8" s="910"/>
      <c r="E8" s="910"/>
      <c r="F8" s="910"/>
      <c r="G8" s="910"/>
      <c r="H8" s="910"/>
      <c r="I8" s="910"/>
      <c r="J8" s="922"/>
    </row>
    <row r="9" spans="1:33" ht="12.75" customHeight="1" thickBot="1">
      <c r="A9" s="175"/>
      <c r="B9" s="133"/>
      <c r="C9" s="176"/>
      <c r="D9" s="176"/>
      <c r="E9" s="176"/>
      <c r="F9" s="176"/>
      <c r="G9" s="176"/>
      <c r="H9" s="176"/>
      <c r="I9" s="176"/>
      <c r="J9" s="179"/>
    </row>
    <row r="10" spans="1:33" ht="13.5" customHeight="1" thickBot="1">
      <c r="A10" s="175" t="s">
        <v>94</v>
      </c>
      <c r="B10" s="180"/>
      <c r="C10" s="176"/>
      <c r="D10" s="910" t="s">
        <v>299</v>
      </c>
      <c r="E10" s="910"/>
      <c r="F10" s="910"/>
      <c r="G10" s="910"/>
      <c r="H10" s="910"/>
      <c r="I10" s="910"/>
      <c r="J10" s="922"/>
    </row>
    <row r="11" spans="1:33">
      <c r="A11" s="175"/>
      <c r="B11" s="181"/>
      <c r="C11" s="176"/>
      <c r="D11" s="910"/>
      <c r="E11" s="910"/>
      <c r="F11" s="910"/>
      <c r="G11" s="910"/>
      <c r="H11" s="910"/>
      <c r="I11" s="910"/>
      <c r="J11" s="922"/>
    </row>
    <row r="12" spans="1:33" ht="13" thickBot="1">
      <c r="A12" s="175"/>
      <c r="B12" s="136"/>
      <c r="C12" s="176"/>
      <c r="D12" s="182"/>
      <c r="E12" s="182"/>
      <c r="F12" s="182"/>
      <c r="G12" s="182"/>
      <c r="H12" s="182"/>
      <c r="I12" s="182"/>
      <c r="J12" s="183"/>
    </row>
    <row r="13" spans="1:33" ht="13" thickBot="1">
      <c r="A13" s="175" t="s">
        <v>96</v>
      </c>
      <c r="B13" s="132"/>
      <c r="C13" s="176"/>
      <c r="D13" s="929" t="s">
        <v>450</v>
      </c>
      <c r="E13" s="929"/>
      <c r="F13" s="929"/>
      <c r="G13" s="929"/>
      <c r="H13" s="929"/>
      <c r="I13" s="929"/>
      <c r="J13" s="930"/>
    </row>
    <row r="14" spans="1:33" ht="24" customHeight="1" thickBot="1">
      <c r="A14" s="175"/>
      <c r="B14" s="133"/>
      <c r="C14" s="176"/>
      <c r="D14" s="929"/>
      <c r="E14" s="929"/>
      <c r="F14" s="929"/>
      <c r="G14" s="929"/>
      <c r="H14" s="929"/>
      <c r="I14" s="929"/>
      <c r="J14" s="930"/>
    </row>
    <row r="15" spans="1:33" ht="13" hidden="1" thickBot="1">
      <c r="A15" s="175"/>
      <c r="B15" s="133"/>
      <c r="C15" s="176"/>
      <c r="D15" s="184"/>
      <c r="E15" s="176"/>
      <c r="F15" s="176"/>
      <c r="G15" s="176"/>
      <c r="H15" s="176"/>
      <c r="I15" s="176"/>
      <c r="J15" s="179"/>
    </row>
    <row r="16" spans="1:33" ht="13.5" customHeight="1" thickBot="1">
      <c r="A16" s="175" t="s">
        <v>95</v>
      </c>
      <c r="B16" s="132"/>
      <c r="C16" s="176"/>
      <c r="D16" s="929" t="s">
        <v>312</v>
      </c>
      <c r="E16" s="929"/>
      <c r="F16" s="929"/>
      <c r="G16" s="929"/>
      <c r="H16" s="929"/>
      <c r="I16" s="929"/>
      <c r="J16" s="930"/>
    </row>
    <row r="17" spans="1:10" ht="28.5" customHeight="1" thickBot="1">
      <c r="A17" s="175"/>
      <c r="B17" s="133"/>
      <c r="C17" s="176"/>
      <c r="D17" s="929"/>
      <c r="E17" s="929"/>
      <c r="F17" s="929"/>
      <c r="G17" s="929"/>
      <c r="H17" s="929"/>
      <c r="I17" s="929"/>
      <c r="J17" s="930"/>
    </row>
    <row r="18" spans="1:10" ht="13" thickBot="1">
      <c r="A18" s="175" t="s">
        <v>97</v>
      </c>
      <c r="B18" s="132"/>
      <c r="C18" s="176"/>
      <c r="D18" s="910" t="s">
        <v>313</v>
      </c>
      <c r="E18" s="910"/>
      <c r="F18" s="910"/>
      <c r="G18" s="910"/>
      <c r="H18" s="910"/>
      <c r="I18" s="910"/>
      <c r="J18" s="922"/>
    </row>
    <row r="19" spans="1:10">
      <c r="A19" s="175"/>
      <c r="B19" s="178"/>
      <c r="C19" s="176"/>
      <c r="D19" s="910"/>
      <c r="E19" s="910"/>
      <c r="F19" s="910"/>
      <c r="G19" s="910"/>
      <c r="H19" s="910"/>
      <c r="I19" s="910"/>
      <c r="J19" s="922"/>
    </row>
    <row r="20" spans="1:10" ht="13" hidden="1" thickBot="1">
      <c r="A20" s="175"/>
      <c r="B20" s="133"/>
      <c r="C20" s="176"/>
      <c r="D20" s="176"/>
      <c r="E20" s="176"/>
      <c r="F20" s="176"/>
      <c r="G20" s="176"/>
      <c r="H20" s="176"/>
      <c r="I20" s="176"/>
      <c r="J20" s="179"/>
    </row>
    <row r="21" spans="1:10" ht="13" hidden="1" thickBot="1">
      <c r="A21" s="175" t="s">
        <v>100</v>
      </c>
      <c r="B21" s="132"/>
      <c r="C21" s="176"/>
      <c r="D21" s="923"/>
      <c r="E21" s="923"/>
      <c r="F21" s="923"/>
      <c r="G21" s="923"/>
      <c r="H21" s="923"/>
      <c r="I21" s="923"/>
      <c r="J21" s="924"/>
    </row>
    <row r="22" spans="1:10" hidden="1">
      <c r="A22" s="175"/>
      <c r="B22" s="178"/>
      <c r="C22" s="176"/>
      <c r="D22" s="923"/>
      <c r="E22" s="923"/>
      <c r="F22" s="923"/>
      <c r="G22" s="923"/>
      <c r="H22" s="923"/>
      <c r="I22" s="923"/>
      <c r="J22" s="924"/>
    </row>
    <row r="23" spans="1:10" ht="13" thickBot="1">
      <c r="A23" s="175"/>
      <c r="B23" s="133"/>
      <c r="C23" s="176"/>
      <c r="D23" s="138"/>
      <c r="E23" s="138"/>
      <c r="F23" s="138"/>
      <c r="G23" s="138"/>
      <c r="H23" s="138"/>
      <c r="I23" s="138"/>
      <c r="J23" s="185"/>
    </row>
    <row r="24" spans="1:10" ht="13" thickBot="1">
      <c r="A24" s="175" t="s">
        <v>98</v>
      </c>
      <c r="B24" s="132"/>
      <c r="C24" s="176"/>
      <c r="D24" s="910" t="s">
        <v>303</v>
      </c>
      <c r="E24" s="910"/>
      <c r="F24" s="910"/>
      <c r="G24" s="910"/>
      <c r="H24" s="910"/>
      <c r="I24" s="910"/>
      <c r="J24" s="922"/>
    </row>
    <row r="25" spans="1:10">
      <c r="A25" s="175"/>
      <c r="B25" s="178"/>
      <c r="C25" s="176"/>
      <c r="D25" s="910"/>
      <c r="E25" s="910"/>
      <c r="F25" s="910"/>
      <c r="G25" s="910"/>
      <c r="H25" s="910"/>
      <c r="I25" s="910"/>
      <c r="J25" s="922"/>
    </row>
    <row r="26" spans="1:10" ht="13" thickBot="1">
      <c r="A26" s="175"/>
      <c r="B26" s="133"/>
      <c r="C26" s="176"/>
      <c r="D26" s="138"/>
      <c r="E26" s="138"/>
      <c r="F26" s="138"/>
      <c r="G26" s="138"/>
      <c r="H26" s="138"/>
      <c r="I26" s="138"/>
      <c r="J26" s="185"/>
    </row>
    <row r="27" spans="1:10" ht="13.5" customHeight="1" thickBot="1">
      <c r="A27" s="175" t="s">
        <v>99</v>
      </c>
      <c r="B27" s="132"/>
      <c r="C27" s="176"/>
      <c r="D27" s="929" t="s">
        <v>304</v>
      </c>
      <c r="E27" s="929"/>
      <c r="F27" s="929"/>
      <c r="G27" s="929"/>
      <c r="H27" s="929"/>
      <c r="I27" s="929"/>
      <c r="J27" s="930"/>
    </row>
    <row r="28" spans="1:10" ht="17.5" customHeight="1">
      <c r="A28" s="175"/>
      <c r="B28" s="138"/>
      <c r="C28" s="176"/>
      <c r="D28" s="929"/>
      <c r="E28" s="929"/>
      <c r="F28" s="929"/>
      <c r="G28" s="929"/>
      <c r="H28" s="929"/>
      <c r="I28" s="929"/>
      <c r="J28" s="930"/>
    </row>
    <row r="29" spans="1:10" ht="11" customHeight="1" thickBot="1">
      <c r="A29" s="175"/>
      <c r="B29" s="138"/>
      <c r="C29" s="176"/>
      <c r="D29" s="186"/>
      <c r="E29" s="186"/>
      <c r="F29" s="186"/>
      <c r="G29" s="186"/>
      <c r="H29" s="186"/>
      <c r="I29" s="186"/>
      <c r="J29" s="187"/>
    </row>
    <row r="30" spans="1:10" ht="13" thickBot="1">
      <c r="A30" s="175" t="s">
        <v>100</v>
      </c>
      <c r="B30" s="132"/>
      <c r="C30" s="176"/>
      <c r="D30" s="910" t="s">
        <v>305</v>
      </c>
      <c r="E30" s="910"/>
      <c r="F30" s="910"/>
      <c r="G30" s="910"/>
      <c r="H30" s="910"/>
      <c r="I30" s="910"/>
      <c r="J30" s="922"/>
    </row>
    <row r="31" spans="1:10">
      <c r="A31" s="175"/>
      <c r="B31" s="178"/>
      <c r="C31" s="176"/>
      <c r="D31" s="910"/>
      <c r="E31" s="910"/>
      <c r="F31" s="910"/>
      <c r="G31" s="910"/>
      <c r="H31" s="910"/>
      <c r="I31" s="910"/>
      <c r="J31" s="922"/>
    </row>
    <row r="32" spans="1:10" ht="13" thickBot="1">
      <c r="A32" s="175"/>
      <c r="B32" s="178"/>
      <c r="C32" s="176"/>
      <c r="D32" s="138"/>
      <c r="E32" s="138"/>
      <c r="F32" s="138"/>
      <c r="G32" s="138"/>
      <c r="H32" s="138"/>
      <c r="I32" s="138"/>
      <c r="J32" s="185"/>
    </row>
    <row r="33" spans="1:11" ht="13" thickBot="1">
      <c r="A33" s="188" t="s">
        <v>101</v>
      </c>
      <c r="B33" s="189"/>
      <c r="C33" s="190"/>
      <c r="D33" s="925" t="s">
        <v>306</v>
      </c>
      <c r="E33" s="925"/>
      <c r="F33" s="925"/>
      <c r="G33" s="925"/>
      <c r="H33" s="925"/>
      <c r="I33" s="925"/>
      <c r="J33" s="926"/>
    </row>
    <row r="34" spans="1:11">
      <c r="A34" s="188"/>
      <c r="B34" s="178"/>
      <c r="C34" s="190"/>
      <c r="D34" s="925"/>
      <c r="E34" s="925"/>
      <c r="F34" s="925"/>
      <c r="G34" s="925"/>
      <c r="H34" s="925"/>
      <c r="I34" s="925"/>
      <c r="J34" s="926"/>
    </row>
    <row r="35" spans="1:11">
      <c r="A35" s="188"/>
      <c r="B35" s="190"/>
      <c r="C35" s="190"/>
      <c r="D35" s="925"/>
      <c r="E35" s="925"/>
      <c r="F35" s="925"/>
      <c r="G35" s="925"/>
      <c r="H35" s="925"/>
      <c r="I35" s="925"/>
      <c r="J35" s="926"/>
    </row>
    <row r="36" spans="1:11" ht="13" thickBot="1">
      <c r="A36" s="188"/>
      <c r="B36" s="191"/>
      <c r="C36" s="190"/>
      <c r="D36" s="190"/>
      <c r="E36" s="190"/>
      <c r="F36" s="190"/>
      <c r="G36" s="190"/>
      <c r="H36" s="190"/>
      <c r="I36" s="190"/>
      <c r="J36" s="192"/>
    </row>
    <row r="37" spans="1:11" ht="13.5" customHeight="1" thickBot="1">
      <c r="A37" s="188" t="s">
        <v>11</v>
      </c>
      <c r="B37" s="189"/>
      <c r="C37" s="190"/>
      <c r="D37" s="925" t="s">
        <v>314</v>
      </c>
      <c r="E37" s="925"/>
      <c r="F37" s="925"/>
      <c r="G37" s="925"/>
      <c r="H37" s="925"/>
      <c r="I37" s="925"/>
      <c r="J37" s="926"/>
    </row>
    <row r="38" spans="1:11">
      <c r="A38" s="188"/>
      <c r="B38" s="193"/>
      <c r="C38" s="190"/>
      <c r="D38" s="925"/>
      <c r="E38" s="925"/>
      <c r="F38" s="925"/>
      <c r="G38" s="925"/>
      <c r="H38" s="925"/>
      <c r="I38" s="925"/>
      <c r="J38" s="926"/>
    </row>
    <row r="39" spans="1:11">
      <c r="A39" s="188"/>
      <c r="B39" s="193"/>
      <c r="C39" s="190"/>
      <c r="D39" s="925"/>
      <c r="E39" s="925"/>
      <c r="F39" s="925"/>
      <c r="G39" s="925"/>
      <c r="H39" s="925"/>
      <c r="I39" s="925"/>
      <c r="J39" s="926"/>
    </row>
    <row r="40" spans="1:11" ht="13" thickBot="1">
      <c r="A40" s="188"/>
      <c r="B40" s="191"/>
      <c r="C40" s="190"/>
      <c r="D40" s="190"/>
      <c r="E40" s="190"/>
      <c r="F40" s="190"/>
      <c r="G40" s="190"/>
      <c r="H40" s="190"/>
      <c r="I40" s="190"/>
      <c r="J40" s="192"/>
    </row>
    <row r="41" spans="1:11" ht="13.5" customHeight="1" thickBot="1">
      <c r="A41" s="188" t="s">
        <v>12</v>
      </c>
      <c r="B41" s="189"/>
      <c r="C41" s="190"/>
      <c r="D41" s="925" t="s">
        <v>301</v>
      </c>
      <c r="E41" s="925"/>
      <c r="F41" s="925"/>
      <c r="G41" s="925"/>
      <c r="H41" s="925"/>
      <c r="I41" s="925"/>
      <c r="J41" s="926"/>
    </row>
    <row r="42" spans="1:11" ht="12.75" customHeight="1">
      <c r="A42" s="188"/>
      <c r="B42" s="193"/>
      <c r="C42" s="190"/>
      <c r="D42" s="925"/>
      <c r="E42" s="925"/>
      <c r="F42" s="925"/>
      <c r="G42" s="925"/>
      <c r="H42" s="925"/>
      <c r="I42" s="925"/>
      <c r="J42" s="926"/>
    </row>
    <row r="43" spans="1:11" ht="13" thickBot="1">
      <c r="A43" s="188"/>
      <c r="B43" s="191"/>
      <c r="C43" s="190"/>
      <c r="D43" s="190"/>
      <c r="E43" s="190"/>
      <c r="F43" s="190"/>
      <c r="G43" s="190"/>
      <c r="H43" s="190"/>
      <c r="I43" s="190"/>
      <c r="J43" s="192"/>
    </row>
    <row r="44" spans="1:11" ht="13.5" customHeight="1" thickBot="1">
      <c r="A44" s="188" t="s">
        <v>66</v>
      </c>
      <c r="B44" s="189"/>
      <c r="C44" s="190"/>
      <c r="D44" s="925" t="s">
        <v>300</v>
      </c>
      <c r="E44" s="925"/>
      <c r="F44" s="925"/>
      <c r="G44" s="925"/>
      <c r="H44" s="925"/>
      <c r="I44" s="925"/>
      <c r="J44" s="926"/>
    </row>
    <row r="45" spans="1:11" ht="12.75" customHeight="1">
      <c r="A45" s="188"/>
      <c r="B45" s="193"/>
      <c r="C45" s="190"/>
      <c r="D45" s="925"/>
      <c r="E45" s="925"/>
      <c r="F45" s="925"/>
      <c r="G45" s="925"/>
      <c r="H45" s="925"/>
      <c r="I45" s="925"/>
      <c r="J45" s="926"/>
    </row>
    <row r="46" spans="1:11" ht="12.75" customHeight="1">
      <c r="A46" s="188"/>
      <c r="B46" s="193"/>
      <c r="C46" s="190"/>
      <c r="D46" s="925"/>
      <c r="E46" s="925"/>
      <c r="F46" s="925"/>
      <c r="G46" s="925"/>
      <c r="H46" s="925"/>
      <c r="I46" s="925"/>
      <c r="J46" s="926"/>
    </row>
    <row r="47" spans="1:11" ht="13" thickBot="1">
      <c r="A47" s="188"/>
      <c r="B47" s="191"/>
      <c r="C47" s="190"/>
      <c r="D47" s="190"/>
      <c r="E47" s="190"/>
      <c r="F47" s="190"/>
      <c r="G47" s="190"/>
      <c r="H47" s="190"/>
      <c r="I47" s="190"/>
      <c r="J47" s="192"/>
    </row>
    <row r="48" spans="1:11" ht="13" thickBot="1">
      <c r="A48" s="194" t="s">
        <v>67</v>
      </c>
      <c r="B48" s="189"/>
      <c r="C48" s="190"/>
      <c r="D48" s="910" t="s">
        <v>308</v>
      </c>
      <c r="E48" s="910"/>
      <c r="F48" s="910"/>
      <c r="G48" s="910"/>
      <c r="H48" s="910"/>
      <c r="I48" s="910"/>
      <c r="J48" s="910"/>
      <c r="K48" s="195"/>
    </row>
    <row r="49" spans="1:11">
      <c r="A49" s="196"/>
      <c r="B49" s="190"/>
      <c r="C49" s="190"/>
      <c r="D49" s="910"/>
      <c r="E49" s="910"/>
      <c r="F49" s="910"/>
      <c r="G49" s="910"/>
      <c r="H49" s="910"/>
      <c r="I49" s="910"/>
      <c r="J49" s="910"/>
      <c r="K49" s="195"/>
    </row>
    <row r="50" spans="1:11" ht="13" thickBot="1">
      <c r="A50" s="196"/>
      <c r="B50" s="190"/>
      <c r="C50" s="190"/>
      <c r="D50" s="138"/>
      <c r="E50" s="138"/>
      <c r="F50" s="138"/>
      <c r="G50" s="138"/>
      <c r="H50" s="138"/>
      <c r="I50" s="138"/>
      <c r="J50" s="138"/>
      <c r="K50" s="195"/>
    </row>
    <row r="51" spans="1:11" ht="13" thickBot="1">
      <c r="A51" s="194" t="s">
        <v>68</v>
      </c>
      <c r="B51" s="189"/>
      <c r="C51" s="190"/>
      <c r="D51" s="910" t="s">
        <v>451</v>
      </c>
      <c r="E51" s="910"/>
      <c r="F51" s="910"/>
      <c r="G51" s="910"/>
      <c r="H51" s="910"/>
      <c r="I51" s="910"/>
      <c r="J51" s="910"/>
      <c r="K51" s="195"/>
    </row>
    <row r="52" spans="1:11" ht="13" thickBot="1">
      <c r="A52" s="196"/>
      <c r="B52" s="190"/>
      <c r="C52" s="190"/>
      <c r="D52" s="138"/>
      <c r="E52" s="138"/>
      <c r="F52" s="138"/>
      <c r="G52" s="138"/>
      <c r="H52" s="138"/>
      <c r="I52" s="138"/>
      <c r="J52" s="138"/>
      <c r="K52" s="195"/>
    </row>
    <row r="53" spans="1:11" ht="13" thickBot="1">
      <c r="A53" s="194" t="s">
        <v>69</v>
      </c>
      <c r="B53" s="189"/>
      <c r="C53" s="190"/>
      <c r="D53" s="909" t="s">
        <v>315</v>
      </c>
      <c r="E53" s="909"/>
      <c r="F53" s="909"/>
      <c r="G53" s="909"/>
      <c r="H53" s="909"/>
      <c r="I53" s="909"/>
      <c r="J53" s="909"/>
      <c r="K53" s="195"/>
    </row>
    <row r="54" spans="1:11" ht="13" thickBot="1">
      <c r="A54" s="194"/>
      <c r="B54" s="197"/>
      <c r="C54" s="190"/>
      <c r="D54" s="184"/>
      <c r="E54" s="184"/>
      <c r="F54" s="184"/>
      <c r="G54" s="184"/>
      <c r="H54" s="184"/>
      <c r="I54" s="184"/>
      <c r="J54" s="184"/>
      <c r="K54" s="195"/>
    </row>
    <row r="55" spans="1:11" ht="13" thickBot="1">
      <c r="A55" s="194" t="s">
        <v>70</v>
      </c>
      <c r="B55" s="189"/>
      <c r="C55" s="190"/>
      <c r="D55" s="909" t="s">
        <v>316</v>
      </c>
      <c r="E55" s="909"/>
      <c r="F55" s="909"/>
      <c r="G55" s="909"/>
      <c r="H55" s="909"/>
      <c r="I55" s="909"/>
      <c r="J55" s="909"/>
      <c r="K55" s="195"/>
    </row>
    <row r="56" spans="1:11" ht="13" thickBot="1">
      <c r="A56" s="194"/>
      <c r="B56" s="198"/>
      <c r="C56" s="190"/>
      <c r="D56" s="184"/>
      <c r="E56" s="184"/>
      <c r="F56" s="184"/>
      <c r="G56" s="184"/>
      <c r="H56" s="184"/>
      <c r="I56" s="184"/>
      <c r="J56" s="199"/>
      <c r="K56" s="200"/>
    </row>
    <row r="57" spans="1:11" ht="13" thickBot="1">
      <c r="A57" s="194" t="s">
        <v>290</v>
      </c>
      <c r="B57" s="189"/>
      <c r="C57" s="190"/>
      <c r="D57" s="913" t="s">
        <v>452</v>
      </c>
      <c r="E57" s="913"/>
      <c r="F57" s="913"/>
      <c r="G57" s="913"/>
      <c r="H57" s="913"/>
      <c r="I57" s="913"/>
      <c r="J57" s="914"/>
      <c r="K57" s="200"/>
    </row>
    <row r="58" spans="1:11">
      <c r="A58" s="194"/>
      <c r="B58" s="197"/>
      <c r="C58" s="190"/>
      <c r="D58" s="913"/>
      <c r="E58" s="913"/>
      <c r="F58" s="913"/>
      <c r="G58" s="913"/>
      <c r="H58" s="913"/>
      <c r="I58" s="913"/>
      <c r="J58" s="914"/>
      <c r="K58" s="200"/>
    </row>
    <row r="59" spans="1:11" ht="9.5" customHeight="1" thickBot="1">
      <c r="A59" s="194"/>
      <c r="B59" s="198"/>
      <c r="C59" s="190"/>
      <c r="D59" s="184"/>
      <c r="E59" s="184"/>
      <c r="F59" s="184"/>
      <c r="G59" s="184"/>
      <c r="H59" s="184"/>
      <c r="I59" s="184"/>
      <c r="J59" s="199"/>
      <c r="K59" s="200"/>
    </row>
    <row r="60" spans="1:11" ht="15" customHeight="1" thickBot="1">
      <c r="A60" s="188" t="s">
        <v>291</v>
      </c>
      <c r="B60" s="189"/>
      <c r="C60" s="190"/>
      <c r="D60" s="915" t="s">
        <v>453</v>
      </c>
      <c r="E60" s="915"/>
      <c r="F60" s="915"/>
      <c r="G60" s="915"/>
      <c r="H60" s="915"/>
      <c r="I60" s="915"/>
      <c r="J60" s="916"/>
    </row>
    <row r="61" spans="1:11">
      <c r="A61" s="201"/>
      <c r="B61" s="268"/>
      <c r="C61" s="190"/>
      <c r="D61" s="915"/>
      <c r="E61" s="915"/>
      <c r="F61" s="915"/>
      <c r="G61" s="915"/>
      <c r="H61" s="915"/>
      <c r="I61" s="915"/>
      <c r="J61" s="916"/>
    </row>
    <row r="62" spans="1:11" ht="27" customHeight="1">
      <c r="A62" s="201"/>
      <c r="B62" s="190"/>
      <c r="C62" s="190"/>
      <c r="D62" s="915"/>
      <c r="E62" s="915"/>
      <c r="F62" s="915"/>
      <c r="G62" s="915"/>
      <c r="H62" s="915"/>
      <c r="I62" s="915"/>
      <c r="J62" s="916"/>
    </row>
    <row r="63" spans="1:11">
      <c r="A63" s="202"/>
      <c r="B63" s="203"/>
      <c r="C63" s="203"/>
      <c r="D63" s="911"/>
      <c r="E63" s="911"/>
      <c r="F63" s="911"/>
      <c r="G63" s="911"/>
      <c r="H63" s="911"/>
      <c r="I63" s="911"/>
      <c r="J63" s="912"/>
    </row>
    <row r="64" spans="1:11">
      <c r="A64" s="204"/>
    </row>
    <row r="66" spans="1:10">
      <c r="D66" s="138"/>
      <c r="E66" s="138"/>
      <c r="F66" s="138"/>
      <c r="G66" s="138"/>
      <c r="H66" s="138"/>
      <c r="I66" s="138"/>
      <c r="J66" s="138"/>
    </row>
    <row r="67" spans="1:10">
      <c r="D67" s="138"/>
      <c r="E67" s="138"/>
      <c r="F67" s="138"/>
      <c r="G67" s="138"/>
      <c r="H67" s="138"/>
      <c r="I67" s="138"/>
      <c r="J67" s="138"/>
    </row>
    <row r="71" spans="1:10">
      <c r="A71" s="204"/>
    </row>
    <row r="73" spans="1:10">
      <c r="A73" s="205"/>
    </row>
    <row r="74" spans="1:10">
      <c r="A74" s="206"/>
      <c r="D74" s="207"/>
      <c r="E74" s="207"/>
      <c r="F74" s="207"/>
      <c r="G74" s="207"/>
      <c r="H74" s="207"/>
    </row>
  </sheetData>
  <sheetProtection password="97E3" sheet="1" objects="1" scenarios="1"/>
  <customSheetViews>
    <customSheetView guid="{88F0142F-8040-40EE-BB31-7FBDC567046B}" fitToPage="1" hiddenRows="1" hiddenColumns="1">
      <selection activeCell="T73" sqref="T73"/>
      <headerFooter alignWithMargins="0">
        <oddHeader>&amp;LTab &amp;A: Page &amp;P of &amp;N</oddHeader>
      </headerFooter>
    </customSheetView>
    <customSheetView guid="{FEFC15B1-F17C-4CB7-A213-355BB844919A}" scale="110" fitToPage="1" hiddenRows="1" hiddenColumns="1">
      <selection activeCell="L62" sqref="L62"/>
      <headerFooter alignWithMargins="0">
        <oddHeader>&amp;LTab &amp;A: Page &amp;P of &amp;N</oddHeader>
      </headerFooter>
    </customSheetView>
  </customSheetViews>
  <mergeCells count="23">
    <mergeCell ref="D41:J42"/>
    <mergeCell ref="D48:J49"/>
    <mergeCell ref="D3:J4"/>
    <mergeCell ref="D33:J35"/>
    <mergeCell ref="D37:J39"/>
    <mergeCell ref="D44:J46"/>
    <mergeCell ref="D30:J31"/>
    <mergeCell ref="D13:J14"/>
    <mergeCell ref="D16:J17"/>
    <mergeCell ref="D27:J28"/>
    <mergeCell ref="D7:J8"/>
    <mergeCell ref="A1:J1"/>
    <mergeCell ref="A2:J2"/>
    <mergeCell ref="D18:J19"/>
    <mergeCell ref="D24:J25"/>
    <mergeCell ref="D21:J22"/>
    <mergeCell ref="D10:J11"/>
    <mergeCell ref="D55:J55"/>
    <mergeCell ref="D51:J51"/>
    <mergeCell ref="D63:J63"/>
    <mergeCell ref="D53:J53"/>
    <mergeCell ref="D57:J58"/>
    <mergeCell ref="D60:J62"/>
  </mergeCells>
  <phoneticPr fontId="31" type="noConversion"/>
  <dataValidations count="1">
    <dataValidation type="list" allowBlank="1" showInputMessage="1" showErrorMessage="1" sqref="B27 B51 B7 B21 B33 B37 B48 B30 B13 B10 B41 B44 B16 B18 B24 B53:B59 B60">
      <formula1>$AG$6:$AG$7</formula1>
    </dataValidation>
  </dataValidations>
  <pageMargins left="0.75" right="0.75" top="1" bottom="1" header="0.5" footer="0.5"/>
  <pageSetup orientation="portrait"/>
  <headerFooter alignWithMargins="0">
    <oddHeader>&amp;LTab &amp;A: Page &amp;P of &amp;N</oddHead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000D5"/>
    <pageSetUpPr fitToPage="1"/>
  </sheetPr>
  <dimension ref="A1:J90"/>
  <sheetViews>
    <sheetView zoomScale="90" zoomScaleNormal="90" zoomScalePageLayoutView="90" workbookViewId="0">
      <selection activeCell="M19" sqref="M19"/>
    </sheetView>
  </sheetViews>
  <sheetFormatPr baseColWidth="10" defaultColWidth="8.83203125" defaultRowHeight="12" x14ac:dyDescent="0"/>
  <cols>
    <col min="1" max="10" width="15.6640625" style="118" customWidth="1"/>
    <col min="11" max="16384" width="8.83203125" style="118"/>
  </cols>
  <sheetData>
    <row r="1" spans="1:10">
      <c r="A1" s="946" t="s">
        <v>43</v>
      </c>
      <c r="B1" s="946"/>
      <c r="C1" s="946"/>
      <c r="D1" s="946"/>
      <c r="E1" s="946"/>
      <c r="F1" s="946"/>
      <c r="G1" s="946"/>
      <c r="H1" s="946"/>
      <c r="I1" s="946"/>
      <c r="J1" s="167"/>
    </row>
    <row r="2" spans="1:10">
      <c r="A2" s="946"/>
      <c r="B2" s="946"/>
      <c r="C2" s="946"/>
      <c r="D2" s="946"/>
      <c r="E2" s="946"/>
      <c r="F2" s="946"/>
      <c r="G2" s="946"/>
      <c r="H2" s="946"/>
      <c r="I2" s="946"/>
      <c r="J2" s="167"/>
    </row>
    <row r="3" spans="1:10">
      <c r="A3" s="947" t="s">
        <v>454</v>
      </c>
      <c r="B3" s="947"/>
      <c r="C3" s="947"/>
      <c r="D3" s="947"/>
      <c r="E3" s="947"/>
      <c r="F3" s="947"/>
      <c r="G3" s="947"/>
      <c r="H3" s="947"/>
      <c r="I3" s="947"/>
      <c r="J3" s="167"/>
    </row>
    <row r="4" spans="1:10">
      <c r="A4" s="947"/>
      <c r="B4" s="947"/>
      <c r="C4" s="947"/>
      <c r="D4" s="947"/>
      <c r="E4" s="947"/>
      <c r="F4" s="947"/>
      <c r="G4" s="947"/>
      <c r="H4" s="947"/>
      <c r="I4" s="947"/>
      <c r="J4" s="167"/>
    </row>
    <row r="5" spans="1:10">
      <c r="A5" s="947"/>
      <c r="B5" s="947"/>
      <c r="C5" s="947"/>
      <c r="D5" s="947"/>
      <c r="E5" s="947"/>
      <c r="F5" s="947"/>
      <c r="G5" s="947"/>
      <c r="H5" s="947"/>
      <c r="I5" s="947"/>
      <c r="J5" s="167"/>
    </row>
    <row r="6" spans="1:10">
      <c r="A6" s="947"/>
      <c r="B6" s="947"/>
      <c r="C6" s="947"/>
      <c r="D6" s="947"/>
      <c r="E6" s="947"/>
      <c r="F6" s="947"/>
      <c r="G6" s="947"/>
      <c r="H6" s="947"/>
      <c r="I6" s="947"/>
      <c r="J6" s="167"/>
    </row>
    <row r="7" spans="1:10">
      <c r="A7" s="947"/>
      <c r="B7" s="947"/>
      <c r="C7" s="947"/>
      <c r="D7" s="947"/>
      <c r="E7" s="947"/>
      <c r="F7" s="947"/>
      <c r="G7" s="947"/>
      <c r="H7" s="947"/>
      <c r="I7" s="947"/>
      <c r="J7" s="167"/>
    </row>
    <row r="8" spans="1:10">
      <c r="A8" s="947"/>
      <c r="B8" s="947"/>
      <c r="C8" s="947"/>
      <c r="D8" s="947"/>
      <c r="E8" s="947"/>
      <c r="F8" s="947"/>
      <c r="G8" s="947"/>
      <c r="H8" s="947"/>
      <c r="I8" s="947"/>
      <c r="J8" s="167"/>
    </row>
    <row r="9" spans="1:10">
      <c r="A9" s="953" t="s">
        <v>33</v>
      </c>
      <c r="B9" s="954"/>
      <c r="C9" s="955"/>
      <c r="D9" s="948" t="s">
        <v>0</v>
      </c>
      <c r="E9" s="948"/>
      <c r="F9" s="948"/>
      <c r="G9" s="948"/>
      <c r="H9" s="948"/>
      <c r="I9" s="948"/>
      <c r="J9" s="167"/>
    </row>
    <row r="10" spans="1:10">
      <c r="A10" s="956"/>
      <c r="B10" s="957"/>
      <c r="C10" s="958"/>
      <c r="D10" s="948"/>
      <c r="E10" s="948"/>
      <c r="F10" s="948"/>
      <c r="G10" s="948"/>
      <c r="H10" s="948"/>
      <c r="I10" s="948"/>
      <c r="J10" s="167"/>
    </row>
    <row r="11" spans="1:10">
      <c r="A11" s="956"/>
      <c r="B11" s="957"/>
      <c r="C11" s="958"/>
      <c r="D11" s="948"/>
      <c r="E11" s="948"/>
      <c r="F11" s="948"/>
      <c r="G11" s="948"/>
      <c r="H11" s="948"/>
      <c r="I11" s="948"/>
      <c r="J11" s="167"/>
    </row>
    <row r="12" spans="1:10">
      <c r="A12" s="956"/>
      <c r="B12" s="957"/>
      <c r="C12" s="958"/>
      <c r="D12" s="948"/>
      <c r="E12" s="948"/>
      <c r="F12" s="948"/>
      <c r="G12" s="948"/>
      <c r="H12" s="948"/>
      <c r="I12" s="948"/>
      <c r="J12" s="167"/>
    </row>
    <row r="13" spans="1:10">
      <c r="A13" s="956"/>
      <c r="B13" s="957"/>
      <c r="C13" s="958"/>
      <c r="D13" s="948"/>
      <c r="E13" s="948"/>
      <c r="F13" s="948"/>
      <c r="G13" s="948"/>
      <c r="H13" s="948"/>
      <c r="I13" s="948"/>
      <c r="J13" s="167"/>
    </row>
    <row r="14" spans="1:10" ht="15" customHeight="1">
      <c r="A14" s="956"/>
      <c r="B14" s="957"/>
      <c r="C14" s="958"/>
      <c r="D14" s="949" t="s">
        <v>1</v>
      </c>
      <c r="E14" s="952" t="s">
        <v>2</v>
      </c>
      <c r="F14" s="952" t="s">
        <v>50</v>
      </c>
      <c r="G14" s="952" t="s">
        <v>3</v>
      </c>
      <c r="H14" s="952" t="s">
        <v>4</v>
      </c>
      <c r="I14" s="952" t="s">
        <v>51</v>
      </c>
      <c r="J14" s="167"/>
    </row>
    <row r="15" spans="1:10" ht="15" customHeight="1">
      <c r="A15" s="956"/>
      <c r="B15" s="957"/>
      <c r="C15" s="958"/>
      <c r="D15" s="950"/>
      <c r="E15" s="952"/>
      <c r="F15" s="952"/>
      <c r="G15" s="952"/>
      <c r="H15" s="952"/>
      <c r="I15" s="952"/>
      <c r="J15" s="167"/>
    </row>
    <row r="16" spans="1:10" ht="15" customHeight="1">
      <c r="A16" s="959"/>
      <c r="B16" s="960"/>
      <c r="C16" s="961"/>
      <c r="D16" s="951"/>
      <c r="E16" s="952"/>
      <c r="F16" s="952"/>
      <c r="G16" s="952"/>
      <c r="H16" s="952"/>
      <c r="I16" s="952"/>
      <c r="J16" s="167"/>
    </row>
    <row r="17" spans="1:10" ht="12.75" customHeight="1">
      <c r="A17" s="931" t="s">
        <v>5</v>
      </c>
      <c r="B17" s="932" t="s">
        <v>351</v>
      </c>
      <c r="C17" s="933"/>
      <c r="D17" s="940" t="s">
        <v>6</v>
      </c>
      <c r="E17" s="938" t="s">
        <v>7</v>
      </c>
      <c r="F17" s="938" t="s">
        <v>8</v>
      </c>
      <c r="G17" s="938" t="s">
        <v>35</v>
      </c>
      <c r="H17" s="938" t="s">
        <v>36</v>
      </c>
      <c r="I17" s="938" t="s">
        <v>37</v>
      </c>
      <c r="J17" s="167"/>
    </row>
    <row r="18" spans="1:10">
      <c r="A18" s="931"/>
      <c r="B18" s="934"/>
      <c r="C18" s="935"/>
      <c r="D18" s="941"/>
      <c r="E18" s="938"/>
      <c r="F18" s="938"/>
      <c r="G18" s="938"/>
      <c r="H18" s="938"/>
      <c r="I18" s="938"/>
      <c r="J18" s="167"/>
    </row>
    <row r="19" spans="1:10">
      <c r="A19" s="931"/>
      <c r="B19" s="934"/>
      <c r="C19" s="935"/>
      <c r="D19" s="941"/>
      <c r="E19" s="938"/>
      <c r="F19" s="938"/>
      <c r="G19" s="938"/>
      <c r="H19" s="938"/>
      <c r="I19" s="938"/>
      <c r="J19" s="167"/>
    </row>
    <row r="20" spans="1:10">
      <c r="A20" s="931"/>
      <c r="B20" s="934"/>
      <c r="C20" s="935"/>
      <c r="D20" s="941"/>
      <c r="E20" s="938"/>
      <c r="F20" s="938"/>
      <c r="G20" s="938"/>
      <c r="H20" s="938"/>
      <c r="I20" s="938"/>
      <c r="J20" s="167"/>
    </row>
    <row r="21" spans="1:10">
      <c r="A21" s="931"/>
      <c r="B21" s="934"/>
      <c r="C21" s="935"/>
      <c r="D21" s="941"/>
      <c r="E21" s="938"/>
      <c r="F21" s="938"/>
      <c r="G21" s="938"/>
      <c r="H21" s="938"/>
      <c r="I21" s="938"/>
      <c r="J21" s="167"/>
    </row>
    <row r="22" spans="1:10">
      <c r="A22" s="931"/>
      <c r="B22" s="934"/>
      <c r="C22" s="935"/>
      <c r="D22" s="941"/>
      <c r="E22" s="938"/>
      <c r="F22" s="938"/>
      <c r="G22" s="938"/>
      <c r="H22" s="938"/>
      <c r="I22" s="938"/>
      <c r="J22" s="167"/>
    </row>
    <row r="23" spans="1:10">
      <c r="A23" s="931"/>
      <c r="B23" s="934"/>
      <c r="C23" s="935"/>
      <c r="D23" s="941"/>
      <c r="E23" s="938"/>
      <c r="F23" s="938"/>
      <c r="G23" s="938"/>
      <c r="H23" s="938"/>
      <c r="I23" s="938"/>
      <c r="J23" s="167"/>
    </row>
    <row r="24" spans="1:10">
      <c r="A24" s="931"/>
      <c r="B24" s="934"/>
      <c r="C24" s="935"/>
      <c r="D24" s="941"/>
      <c r="E24" s="938"/>
      <c r="F24" s="938"/>
      <c r="G24" s="938"/>
      <c r="H24" s="938"/>
      <c r="I24" s="938"/>
      <c r="J24" s="167"/>
    </row>
    <row r="25" spans="1:10">
      <c r="A25" s="931"/>
      <c r="B25" s="934"/>
      <c r="C25" s="935"/>
      <c r="D25" s="941"/>
      <c r="E25" s="938"/>
      <c r="F25" s="938"/>
      <c r="G25" s="938"/>
      <c r="H25" s="938"/>
      <c r="I25" s="938"/>
      <c r="J25" s="167"/>
    </row>
    <row r="26" spans="1:10">
      <c r="A26" s="931"/>
      <c r="B26" s="934"/>
      <c r="C26" s="935"/>
      <c r="D26" s="941"/>
      <c r="E26" s="938"/>
      <c r="F26" s="938"/>
      <c r="G26" s="938"/>
      <c r="H26" s="938"/>
      <c r="I26" s="938"/>
      <c r="J26" s="167"/>
    </row>
    <row r="27" spans="1:10">
      <c r="A27" s="931"/>
      <c r="B27" s="934"/>
      <c r="C27" s="935"/>
      <c r="D27" s="941"/>
      <c r="E27" s="938"/>
      <c r="F27" s="938"/>
      <c r="G27" s="938"/>
      <c r="H27" s="938"/>
      <c r="I27" s="938"/>
      <c r="J27" s="167"/>
    </row>
    <row r="28" spans="1:10">
      <c r="A28" s="931"/>
      <c r="B28" s="934"/>
      <c r="C28" s="935"/>
      <c r="D28" s="941"/>
      <c r="E28" s="938"/>
      <c r="F28" s="938"/>
      <c r="G28" s="938"/>
      <c r="H28" s="938"/>
      <c r="I28" s="938"/>
      <c r="J28" s="167"/>
    </row>
    <row r="29" spans="1:10">
      <c r="A29" s="931"/>
      <c r="B29" s="934"/>
      <c r="C29" s="935"/>
      <c r="D29" s="941"/>
      <c r="E29" s="938"/>
      <c r="F29" s="938"/>
      <c r="G29" s="938"/>
      <c r="H29" s="938"/>
      <c r="I29" s="938"/>
      <c r="J29" s="167"/>
    </row>
    <row r="30" spans="1:10">
      <c r="A30" s="931"/>
      <c r="B30" s="934"/>
      <c r="C30" s="935"/>
      <c r="D30" s="941"/>
      <c r="E30" s="938"/>
      <c r="F30" s="938"/>
      <c r="G30" s="938"/>
      <c r="H30" s="938"/>
      <c r="I30" s="938"/>
      <c r="J30" s="167"/>
    </row>
    <row r="31" spans="1:10">
      <c r="A31" s="931"/>
      <c r="B31" s="936"/>
      <c r="C31" s="937"/>
      <c r="D31" s="942"/>
      <c r="E31" s="938"/>
      <c r="F31" s="938"/>
      <c r="G31" s="938"/>
      <c r="H31" s="938"/>
      <c r="I31" s="938"/>
      <c r="J31" s="167"/>
    </row>
    <row r="32" spans="1:10" ht="12.75" customHeight="1">
      <c r="A32" s="931"/>
      <c r="B32" s="932" t="s">
        <v>352</v>
      </c>
      <c r="C32" s="933"/>
      <c r="D32" s="943" t="s">
        <v>38</v>
      </c>
      <c r="E32" s="938" t="s">
        <v>333</v>
      </c>
      <c r="F32" s="938" t="s">
        <v>39</v>
      </c>
      <c r="G32" s="938" t="s">
        <v>13</v>
      </c>
      <c r="H32" s="938" t="s">
        <v>36</v>
      </c>
      <c r="I32" s="938" t="s">
        <v>37</v>
      </c>
      <c r="J32" s="167"/>
    </row>
    <row r="33" spans="1:10">
      <c r="A33" s="931"/>
      <c r="B33" s="934"/>
      <c r="C33" s="935"/>
      <c r="D33" s="944"/>
      <c r="E33" s="938"/>
      <c r="F33" s="938"/>
      <c r="G33" s="938"/>
      <c r="H33" s="938"/>
      <c r="I33" s="938"/>
      <c r="J33" s="167"/>
    </row>
    <row r="34" spans="1:10">
      <c r="A34" s="931"/>
      <c r="B34" s="934"/>
      <c r="C34" s="935"/>
      <c r="D34" s="944"/>
      <c r="E34" s="938"/>
      <c r="F34" s="938"/>
      <c r="G34" s="938"/>
      <c r="H34" s="938"/>
      <c r="I34" s="938"/>
      <c r="J34" s="167"/>
    </row>
    <row r="35" spans="1:10">
      <c r="A35" s="931"/>
      <c r="B35" s="934"/>
      <c r="C35" s="935"/>
      <c r="D35" s="944"/>
      <c r="E35" s="938"/>
      <c r="F35" s="938"/>
      <c r="G35" s="938"/>
      <c r="H35" s="938"/>
      <c r="I35" s="938"/>
      <c r="J35" s="167"/>
    </row>
    <row r="36" spans="1:10">
      <c r="A36" s="931"/>
      <c r="B36" s="934"/>
      <c r="C36" s="935"/>
      <c r="D36" s="944"/>
      <c r="E36" s="938"/>
      <c r="F36" s="938"/>
      <c r="G36" s="938"/>
      <c r="H36" s="938"/>
      <c r="I36" s="938"/>
      <c r="J36" s="167"/>
    </row>
    <row r="37" spans="1:10">
      <c r="A37" s="931"/>
      <c r="B37" s="934"/>
      <c r="C37" s="935"/>
      <c r="D37" s="944"/>
      <c r="E37" s="938"/>
      <c r="F37" s="938"/>
      <c r="G37" s="938"/>
      <c r="H37" s="938"/>
      <c r="I37" s="938"/>
      <c r="J37" s="167"/>
    </row>
    <row r="38" spans="1:10">
      <c r="A38" s="931"/>
      <c r="B38" s="934"/>
      <c r="C38" s="935"/>
      <c r="D38" s="944"/>
      <c r="E38" s="938"/>
      <c r="F38" s="938"/>
      <c r="G38" s="938"/>
      <c r="H38" s="938"/>
      <c r="I38" s="938"/>
      <c r="J38" s="167"/>
    </row>
    <row r="39" spans="1:10">
      <c r="A39" s="931"/>
      <c r="B39" s="934"/>
      <c r="C39" s="935"/>
      <c r="D39" s="944"/>
      <c r="E39" s="938"/>
      <c r="F39" s="938"/>
      <c r="G39" s="938"/>
      <c r="H39" s="938"/>
      <c r="I39" s="938"/>
      <c r="J39" s="167"/>
    </row>
    <row r="40" spans="1:10">
      <c r="A40" s="931"/>
      <c r="B40" s="934"/>
      <c r="C40" s="935"/>
      <c r="D40" s="944"/>
      <c r="E40" s="938"/>
      <c r="F40" s="938"/>
      <c r="G40" s="938"/>
      <c r="H40" s="938"/>
      <c r="I40" s="938"/>
      <c r="J40" s="167"/>
    </row>
    <row r="41" spans="1:10">
      <c r="A41" s="931"/>
      <c r="B41" s="934"/>
      <c r="C41" s="935"/>
      <c r="D41" s="944"/>
      <c r="E41" s="938"/>
      <c r="F41" s="938"/>
      <c r="G41" s="938"/>
      <c r="H41" s="938"/>
      <c r="I41" s="938"/>
      <c r="J41" s="167"/>
    </row>
    <row r="42" spans="1:10">
      <c r="A42" s="931"/>
      <c r="B42" s="934"/>
      <c r="C42" s="935"/>
      <c r="D42" s="944"/>
      <c r="E42" s="938"/>
      <c r="F42" s="938"/>
      <c r="G42" s="938"/>
      <c r="H42" s="938"/>
      <c r="I42" s="938"/>
      <c r="J42" s="167"/>
    </row>
    <row r="43" spans="1:10">
      <c r="A43" s="931"/>
      <c r="B43" s="934"/>
      <c r="C43" s="935"/>
      <c r="D43" s="944"/>
      <c r="E43" s="938"/>
      <c r="F43" s="938"/>
      <c r="G43" s="938"/>
      <c r="H43" s="938"/>
      <c r="I43" s="938"/>
      <c r="J43" s="167"/>
    </row>
    <row r="44" spans="1:10">
      <c r="A44" s="931"/>
      <c r="B44" s="934"/>
      <c r="C44" s="935"/>
      <c r="D44" s="944"/>
      <c r="E44" s="938"/>
      <c r="F44" s="938"/>
      <c r="G44" s="938"/>
      <c r="H44" s="938"/>
      <c r="I44" s="938"/>
      <c r="J44" s="167"/>
    </row>
    <row r="45" spans="1:10">
      <c r="A45" s="931"/>
      <c r="B45" s="934"/>
      <c r="C45" s="935"/>
      <c r="D45" s="944"/>
      <c r="E45" s="938"/>
      <c r="F45" s="938"/>
      <c r="G45" s="938"/>
      <c r="H45" s="938"/>
      <c r="I45" s="938"/>
      <c r="J45" s="167"/>
    </row>
    <row r="46" spans="1:10">
      <c r="A46" s="931"/>
      <c r="B46" s="934"/>
      <c r="C46" s="935"/>
      <c r="D46" s="944"/>
      <c r="E46" s="938"/>
      <c r="F46" s="938"/>
      <c r="G46" s="938"/>
      <c r="H46" s="938"/>
      <c r="I46" s="938"/>
      <c r="J46" s="167"/>
    </row>
    <row r="47" spans="1:10">
      <c r="A47" s="931"/>
      <c r="B47" s="934"/>
      <c r="C47" s="935"/>
      <c r="D47" s="944"/>
      <c r="E47" s="938"/>
      <c r="F47" s="938"/>
      <c r="G47" s="938"/>
      <c r="H47" s="938"/>
      <c r="I47" s="938"/>
      <c r="J47" s="167"/>
    </row>
    <row r="48" spans="1:10">
      <c r="A48" s="931"/>
      <c r="B48" s="934"/>
      <c r="C48" s="935"/>
      <c r="D48" s="944"/>
      <c r="E48" s="938"/>
      <c r="F48" s="938"/>
      <c r="G48" s="938"/>
      <c r="H48" s="938"/>
      <c r="I48" s="938"/>
      <c r="J48" s="167"/>
    </row>
    <row r="49" spans="1:10">
      <c r="A49" s="931"/>
      <c r="B49" s="934"/>
      <c r="C49" s="935"/>
      <c r="D49" s="944"/>
      <c r="E49" s="938"/>
      <c r="F49" s="938"/>
      <c r="G49" s="938"/>
      <c r="H49" s="938"/>
      <c r="I49" s="938"/>
      <c r="J49" s="167"/>
    </row>
    <row r="50" spans="1:10">
      <c r="A50" s="931"/>
      <c r="B50" s="936"/>
      <c r="C50" s="937"/>
      <c r="D50" s="945"/>
      <c r="E50" s="938"/>
      <c r="F50" s="938"/>
      <c r="G50" s="938"/>
      <c r="H50" s="938"/>
      <c r="I50" s="938"/>
      <c r="J50" s="167"/>
    </row>
    <row r="51" spans="1:10" ht="12.75" customHeight="1">
      <c r="A51" s="931"/>
      <c r="B51" s="932" t="s">
        <v>353</v>
      </c>
      <c r="C51" s="933"/>
      <c r="D51" s="943" t="s">
        <v>14</v>
      </c>
      <c r="E51" s="938" t="s">
        <v>54</v>
      </c>
      <c r="F51" s="938" t="s">
        <v>15</v>
      </c>
      <c r="G51" s="938" t="s">
        <v>16</v>
      </c>
      <c r="H51" s="938" t="s">
        <v>36</v>
      </c>
      <c r="I51" s="938" t="s">
        <v>37</v>
      </c>
      <c r="J51" s="167"/>
    </row>
    <row r="52" spans="1:10">
      <c r="A52" s="931"/>
      <c r="B52" s="934"/>
      <c r="C52" s="935"/>
      <c r="D52" s="944"/>
      <c r="E52" s="938"/>
      <c r="F52" s="938"/>
      <c r="G52" s="938"/>
      <c r="H52" s="938"/>
      <c r="I52" s="938"/>
      <c r="J52" s="167"/>
    </row>
    <row r="53" spans="1:10">
      <c r="A53" s="931"/>
      <c r="B53" s="934"/>
      <c r="C53" s="935"/>
      <c r="D53" s="944"/>
      <c r="E53" s="938"/>
      <c r="F53" s="938"/>
      <c r="G53" s="938"/>
      <c r="H53" s="938"/>
      <c r="I53" s="938"/>
      <c r="J53" s="167"/>
    </row>
    <row r="54" spans="1:10">
      <c r="A54" s="931"/>
      <c r="B54" s="934"/>
      <c r="C54" s="935"/>
      <c r="D54" s="944"/>
      <c r="E54" s="938"/>
      <c r="F54" s="938"/>
      <c r="G54" s="938"/>
      <c r="H54" s="938"/>
      <c r="I54" s="938"/>
      <c r="J54" s="167"/>
    </row>
    <row r="55" spans="1:10">
      <c r="A55" s="931"/>
      <c r="B55" s="934"/>
      <c r="C55" s="935"/>
      <c r="D55" s="944"/>
      <c r="E55" s="938"/>
      <c r="F55" s="938"/>
      <c r="G55" s="938"/>
      <c r="H55" s="938"/>
      <c r="I55" s="938"/>
      <c r="J55" s="167"/>
    </row>
    <row r="56" spans="1:10">
      <c r="A56" s="931"/>
      <c r="B56" s="934"/>
      <c r="C56" s="935"/>
      <c r="D56" s="944"/>
      <c r="E56" s="938"/>
      <c r="F56" s="938"/>
      <c r="G56" s="938"/>
      <c r="H56" s="938"/>
      <c r="I56" s="938"/>
      <c r="J56" s="167"/>
    </row>
    <row r="57" spans="1:10">
      <c r="A57" s="931"/>
      <c r="B57" s="934"/>
      <c r="C57" s="935"/>
      <c r="D57" s="944"/>
      <c r="E57" s="938"/>
      <c r="F57" s="938"/>
      <c r="G57" s="938"/>
      <c r="H57" s="938"/>
      <c r="I57" s="938"/>
      <c r="J57" s="167"/>
    </row>
    <row r="58" spans="1:10">
      <c r="A58" s="931"/>
      <c r="B58" s="934"/>
      <c r="C58" s="935"/>
      <c r="D58" s="944"/>
      <c r="E58" s="938"/>
      <c r="F58" s="938"/>
      <c r="G58" s="938"/>
      <c r="H58" s="938"/>
      <c r="I58" s="938"/>
      <c r="J58" s="167"/>
    </row>
    <row r="59" spans="1:10">
      <c r="A59" s="931"/>
      <c r="B59" s="934"/>
      <c r="C59" s="935"/>
      <c r="D59" s="944"/>
      <c r="E59" s="938"/>
      <c r="F59" s="938"/>
      <c r="G59" s="938"/>
      <c r="H59" s="938"/>
      <c r="I59" s="938"/>
      <c r="J59" s="167"/>
    </row>
    <row r="60" spans="1:10">
      <c r="A60" s="931"/>
      <c r="B60" s="934"/>
      <c r="C60" s="935"/>
      <c r="D60" s="944"/>
      <c r="E60" s="938"/>
      <c r="F60" s="938"/>
      <c r="G60" s="938"/>
      <c r="H60" s="938"/>
      <c r="I60" s="938"/>
      <c r="J60" s="167"/>
    </row>
    <row r="61" spans="1:10">
      <c r="A61" s="931"/>
      <c r="B61" s="934"/>
      <c r="C61" s="935"/>
      <c r="D61" s="944"/>
      <c r="E61" s="938"/>
      <c r="F61" s="938"/>
      <c r="G61" s="938"/>
      <c r="H61" s="938"/>
      <c r="I61" s="938"/>
      <c r="J61" s="167"/>
    </row>
    <row r="62" spans="1:10">
      <c r="A62" s="931"/>
      <c r="B62" s="934"/>
      <c r="C62" s="935"/>
      <c r="D62" s="944"/>
      <c r="E62" s="938"/>
      <c r="F62" s="938"/>
      <c r="G62" s="938"/>
      <c r="H62" s="938"/>
      <c r="I62" s="938"/>
      <c r="J62" s="167"/>
    </row>
    <row r="63" spans="1:10">
      <c r="A63" s="931"/>
      <c r="B63" s="936"/>
      <c r="C63" s="937"/>
      <c r="D63" s="945"/>
      <c r="E63" s="938"/>
      <c r="F63" s="938"/>
      <c r="G63" s="938"/>
      <c r="H63" s="938"/>
      <c r="I63" s="938"/>
      <c r="J63" s="167"/>
    </row>
    <row r="64" spans="1:10" ht="12.75" customHeight="1">
      <c r="A64" s="931"/>
      <c r="B64" s="932" t="s">
        <v>354</v>
      </c>
      <c r="C64" s="933"/>
      <c r="D64" s="943" t="s">
        <v>17</v>
      </c>
      <c r="E64" s="938" t="s">
        <v>18</v>
      </c>
      <c r="F64" s="938" t="s">
        <v>19</v>
      </c>
      <c r="G64" s="938" t="s">
        <v>20</v>
      </c>
      <c r="H64" s="938" t="s">
        <v>36</v>
      </c>
      <c r="I64" s="938" t="s">
        <v>37</v>
      </c>
      <c r="J64" s="167"/>
    </row>
    <row r="65" spans="1:10">
      <c r="A65" s="931"/>
      <c r="B65" s="934"/>
      <c r="C65" s="935"/>
      <c r="D65" s="944"/>
      <c r="E65" s="938"/>
      <c r="F65" s="938"/>
      <c r="G65" s="938"/>
      <c r="H65" s="938"/>
      <c r="I65" s="938"/>
      <c r="J65" s="167"/>
    </row>
    <row r="66" spans="1:10">
      <c r="A66" s="931"/>
      <c r="B66" s="934"/>
      <c r="C66" s="935"/>
      <c r="D66" s="944"/>
      <c r="E66" s="938"/>
      <c r="F66" s="938"/>
      <c r="G66" s="938"/>
      <c r="H66" s="938"/>
      <c r="I66" s="938"/>
      <c r="J66" s="167"/>
    </row>
    <row r="67" spans="1:10">
      <c r="A67" s="931"/>
      <c r="B67" s="934"/>
      <c r="C67" s="935"/>
      <c r="D67" s="944"/>
      <c r="E67" s="938"/>
      <c r="F67" s="938"/>
      <c r="G67" s="938"/>
      <c r="H67" s="938"/>
      <c r="I67" s="938"/>
      <c r="J67" s="167"/>
    </row>
    <row r="68" spans="1:10">
      <c r="A68" s="931"/>
      <c r="B68" s="934"/>
      <c r="C68" s="935"/>
      <c r="D68" s="944"/>
      <c r="E68" s="938"/>
      <c r="F68" s="938"/>
      <c r="G68" s="938"/>
      <c r="H68" s="938"/>
      <c r="I68" s="938"/>
      <c r="J68" s="167"/>
    </row>
    <row r="69" spans="1:10">
      <c r="A69" s="931"/>
      <c r="B69" s="934"/>
      <c r="C69" s="935"/>
      <c r="D69" s="944"/>
      <c r="E69" s="938"/>
      <c r="F69" s="938"/>
      <c r="G69" s="938"/>
      <c r="H69" s="938"/>
      <c r="I69" s="938"/>
      <c r="J69" s="167"/>
    </row>
    <row r="70" spans="1:10">
      <c r="A70" s="931"/>
      <c r="B70" s="934"/>
      <c r="C70" s="935"/>
      <c r="D70" s="944"/>
      <c r="E70" s="938"/>
      <c r="F70" s="938"/>
      <c r="G70" s="938"/>
      <c r="H70" s="938"/>
      <c r="I70" s="938"/>
      <c r="J70" s="167"/>
    </row>
    <row r="71" spans="1:10">
      <c r="A71" s="931"/>
      <c r="B71" s="934"/>
      <c r="C71" s="935"/>
      <c r="D71" s="944"/>
      <c r="E71" s="938"/>
      <c r="F71" s="938"/>
      <c r="G71" s="938"/>
      <c r="H71" s="938"/>
      <c r="I71" s="938"/>
      <c r="J71" s="167"/>
    </row>
    <row r="72" spans="1:10">
      <c r="A72" s="931"/>
      <c r="B72" s="934"/>
      <c r="C72" s="935"/>
      <c r="D72" s="944"/>
      <c r="E72" s="938"/>
      <c r="F72" s="938"/>
      <c r="G72" s="938"/>
      <c r="H72" s="938"/>
      <c r="I72" s="938"/>
      <c r="J72" s="167"/>
    </row>
    <row r="73" spans="1:10">
      <c r="A73" s="931"/>
      <c r="B73" s="936"/>
      <c r="C73" s="937"/>
      <c r="D73" s="945"/>
      <c r="E73" s="938"/>
      <c r="F73" s="938"/>
      <c r="G73" s="938"/>
      <c r="H73" s="938"/>
      <c r="I73" s="938"/>
      <c r="J73" s="167"/>
    </row>
    <row r="74" spans="1:10" ht="12.75" customHeight="1">
      <c r="A74" s="931"/>
      <c r="B74" s="932" t="s">
        <v>355</v>
      </c>
      <c r="C74" s="933"/>
      <c r="D74" s="943" t="s">
        <v>21</v>
      </c>
      <c r="E74" s="938" t="s">
        <v>18</v>
      </c>
      <c r="F74" s="938" t="s">
        <v>22</v>
      </c>
      <c r="G74" s="938" t="s">
        <v>20</v>
      </c>
      <c r="H74" s="938" t="s">
        <v>36</v>
      </c>
      <c r="I74" s="938" t="s">
        <v>37</v>
      </c>
      <c r="J74" s="167"/>
    </row>
    <row r="75" spans="1:10">
      <c r="A75" s="931"/>
      <c r="B75" s="934"/>
      <c r="C75" s="935"/>
      <c r="D75" s="944"/>
      <c r="E75" s="938"/>
      <c r="F75" s="938"/>
      <c r="G75" s="938"/>
      <c r="H75" s="938"/>
      <c r="I75" s="938"/>
      <c r="J75" s="167"/>
    </row>
    <row r="76" spans="1:10">
      <c r="A76" s="931"/>
      <c r="B76" s="934"/>
      <c r="C76" s="935"/>
      <c r="D76" s="944"/>
      <c r="E76" s="938"/>
      <c r="F76" s="938"/>
      <c r="G76" s="938"/>
      <c r="H76" s="938"/>
      <c r="I76" s="938"/>
      <c r="J76" s="167"/>
    </row>
    <row r="77" spans="1:10">
      <c r="A77" s="931"/>
      <c r="B77" s="934"/>
      <c r="C77" s="935"/>
      <c r="D77" s="944"/>
      <c r="E77" s="938"/>
      <c r="F77" s="938"/>
      <c r="G77" s="938"/>
      <c r="H77" s="938"/>
      <c r="I77" s="938"/>
      <c r="J77" s="167"/>
    </row>
    <row r="78" spans="1:10">
      <c r="A78" s="931"/>
      <c r="B78" s="934"/>
      <c r="C78" s="935"/>
      <c r="D78" s="944"/>
      <c r="E78" s="938"/>
      <c r="F78" s="938"/>
      <c r="G78" s="938"/>
      <c r="H78" s="938"/>
      <c r="I78" s="938"/>
      <c r="J78" s="167"/>
    </row>
    <row r="79" spans="1:10">
      <c r="A79" s="931"/>
      <c r="B79" s="934"/>
      <c r="C79" s="935"/>
      <c r="D79" s="944"/>
      <c r="E79" s="938"/>
      <c r="F79" s="938"/>
      <c r="G79" s="938"/>
      <c r="H79" s="938"/>
      <c r="I79" s="938"/>
      <c r="J79" s="167"/>
    </row>
    <row r="80" spans="1:10">
      <c r="A80" s="931"/>
      <c r="B80" s="934"/>
      <c r="C80" s="935"/>
      <c r="D80" s="944"/>
      <c r="E80" s="938"/>
      <c r="F80" s="938"/>
      <c r="G80" s="938"/>
      <c r="H80" s="938"/>
      <c r="I80" s="938"/>
      <c r="J80" s="167"/>
    </row>
    <row r="81" spans="1:10">
      <c r="A81" s="931"/>
      <c r="B81" s="934"/>
      <c r="C81" s="935"/>
      <c r="D81" s="944"/>
      <c r="E81" s="938"/>
      <c r="F81" s="938"/>
      <c r="G81" s="938"/>
      <c r="H81" s="938"/>
      <c r="I81" s="938"/>
      <c r="J81" s="167"/>
    </row>
    <row r="82" spans="1:10">
      <c r="A82" s="931"/>
      <c r="B82" s="934"/>
      <c r="C82" s="935"/>
      <c r="D82" s="944"/>
      <c r="E82" s="938"/>
      <c r="F82" s="938"/>
      <c r="G82" s="938"/>
      <c r="H82" s="938"/>
      <c r="I82" s="938"/>
      <c r="J82" s="167"/>
    </row>
    <row r="83" spans="1:10">
      <c r="A83" s="931"/>
      <c r="B83" s="936"/>
      <c r="C83" s="937"/>
      <c r="D83" s="945"/>
      <c r="E83" s="938"/>
      <c r="F83" s="938"/>
      <c r="G83" s="938"/>
      <c r="H83" s="938"/>
      <c r="I83" s="938"/>
      <c r="J83" s="167"/>
    </row>
    <row r="84" spans="1:10" ht="25.5" customHeight="1">
      <c r="A84" s="931"/>
      <c r="B84" s="932" t="s">
        <v>42</v>
      </c>
      <c r="C84" s="933"/>
      <c r="D84" s="940" t="s">
        <v>23</v>
      </c>
      <c r="E84" s="939" t="s">
        <v>2</v>
      </c>
      <c r="F84" s="939" t="s">
        <v>24</v>
      </c>
      <c r="G84" s="939" t="s">
        <v>25</v>
      </c>
      <c r="H84" s="939" t="s">
        <v>36</v>
      </c>
      <c r="I84" s="939" t="s">
        <v>37</v>
      </c>
      <c r="J84" s="167"/>
    </row>
    <row r="85" spans="1:10">
      <c r="A85" s="931"/>
      <c r="B85" s="934"/>
      <c r="C85" s="935"/>
      <c r="D85" s="941"/>
      <c r="E85" s="939"/>
      <c r="F85" s="939"/>
      <c r="G85" s="939"/>
      <c r="H85" s="939"/>
      <c r="I85" s="939"/>
      <c r="J85" s="167"/>
    </row>
    <row r="86" spans="1:10">
      <c r="A86" s="931"/>
      <c r="B86" s="934"/>
      <c r="C86" s="935"/>
      <c r="D86" s="941"/>
      <c r="E86" s="939"/>
      <c r="F86" s="939"/>
      <c r="G86" s="939"/>
      <c r="H86" s="939"/>
      <c r="I86" s="939"/>
      <c r="J86" s="167"/>
    </row>
    <row r="87" spans="1:10">
      <c r="A87" s="931"/>
      <c r="B87" s="934"/>
      <c r="C87" s="935"/>
      <c r="D87" s="941"/>
      <c r="E87" s="939"/>
      <c r="F87" s="939"/>
      <c r="G87" s="939"/>
      <c r="H87" s="939"/>
      <c r="I87" s="939"/>
      <c r="J87" s="167"/>
    </row>
    <row r="88" spans="1:10" ht="12.75" customHeight="1">
      <c r="A88" s="931"/>
      <c r="B88" s="934"/>
      <c r="C88" s="935"/>
      <c r="D88" s="941"/>
      <c r="E88" s="939"/>
      <c r="F88" s="939"/>
      <c r="G88" s="939"/>
      <c r="H88" s="939"/>
      <c r="I88" s="939"/>
      <c r="J88" s="167"/>
    </row>
    <row r="89" spans="1:10">
      <c r="A89" s="931"/>
      <c r="B89" s="934"/>
      <c r="C89" s="935"/>
      <c r="D89" s="941"/>
      <c r="E89" s="939"/>
      <c r="F89" s="939"/>
      <c r="G89" s="939"/>
      <c r="H89" s="939"/>
      <c r="I89" s="939"/>
      <c r="J89" s="167"/>
    </row>
    <row r="90" spans="1:10">
      <c r="A90" s="931"/>
      <c r="B90" s="936"/>
      <c r="C90" s="937"/>
      <c r="D90" s="942"/>
      <c r="E90" s="939"/>
      <c r="F90" s="939"/>
      <c r="G90" s="939"/>
      <c r="H90" s="939"/>
      <c r="I90" s="939"/>
      <c r="J90" s="167"/>
    </row>
  </sheetData>
  <sheetProtection password="97E3" sheet="1" objects="1" scenarios="1"/>
  <customSheetViews>
    <customSheetView guid="{88F0142F-8040-40EE-BB31-7FBDC567046B}" fitToPage="1" state="hidden">
      <selection activeCell="H93" sqref="H93"/>
      <rowBreaks count="2" manualBreakCount="2">
        <brk id="31" max="16383" man="1"/>
        <brk id="63" max="16383" man="1"/>
      </rowBreaks>
      <printOptions gridLines="1"/>
      <headerFooter alignWithMargins="0">
        <oddHeader>&amp;LTab &amp;A: Page &amp;P of &amp;N</oddHeader>
      </headerFooter>
    </customSheetView>
    <customSheetView guid="{FEFC15B1-F17C-4CB7-A213-355BB844919A}" fitToPage="1">
      <selection activeCell="N24" sqref="N24"/>
      <rowBreaks count="2" manualBreakCount="2">
        <brk id="31" max="16383" man="1"/>
        <brk id="63" max="16383" man="1"/>
      </rowBreaks>
      <printOptions gridLines="1"/>
      <headerFooter alignWithMargins="0">
        <oddHeader>&amp;LTab &amp;A: Page &amp;P of &amp;N</oddHeader>
      </headerFooter>
    </customSheetView>
  </customSheetViews>
  <mergeCells count="53">
    <mergeCell ref="I74:I83"/>
    <mergeCell ref="G74:G83"/>
    <mergeCell ref="H64:H73"/>
    <mergeCell ref="I64:I73"/>
    <mergeCell ref="H51:H63"/>
    <mergeCell ref="I51:I63"/>
    <mergeCell ref="I32:I50"/>
    <mergeCell ref="H32:H50"/>
    <mergeCell ref="I14:I16"/>
    <mergeCell ref="I17:I31"/>
    <mergeCell ref="G17:G31"/>
    <mergeCell ref="H17:H31"/>
    <mergeCell ref="G14:G16"/>
    <mergeCell ref="A1:I2"/>
    <mergeCell ref="A3:I8"/>
    <mergeCell ref="D9:I13"/>
    <mergeCell ref="D14:D16"/>
    <mergeCell ref="E14:E16"/>
    <mergeCell ref="F14:F16"/>
    <mergeCell ref="H14:H16"/>
    <mergeCell ref="A9:C16"/>
    <mergeCell ref="H84:H90"/>
    <mergeCell ref="F74:F83"/>
    <mergeCell ref="I84:I90"/>
    <mergeCell ref="D17:D31"/>
    <mergeCell ref="E17:E31"/>
    <mergeCell ref="H74:H83"/>
    <mergeCell ref="D51:D63"/>
    <mergeCell ref="E51:E63"/>
    <mergeCell ref="F32:F50"/>
    <mergeCell ref="E64:E73"/>
    <mergeCell ref="G51:G63"/>
    <mergeCell ref="D32:D50"/>
    <mergeCell ref="E32:E50"/>
    <mergeCell ref="D64:D73"/>
    <mergeCell ref="G64:G73"/>
    <mergeCell ref="F64:F73"/>
    <mergeCell ref="A17:A90"/>
    <mergeCell ref="B64:C73"/>
    <mergeCell ref="G32:G50"/>
    <mergeCell ref="B51:C63"/>
    <mergeCell ref="B17:C31"/>
    <mergeCell ref="E84:E90"/>
    <mergeCell ref="B74:C83"/>
    <mergeCell ref="G84:G90"/>
    <mergeCell ref="D84:D90"/>
    <mergeCell ref="B84:C90"/>
    <mergeCell ref="D74:D83"/>
    <mergeCell ref="E74:E83"/>
    <mergeCell ref="F84:F90"/>
    <mergeCell ref="F51:F63"/>
    <mergeCell ref="B32:C50"/>
    <mergeCell ref="F17:F31"/>
  </mergeCells>
  <phoneticPr fontId="10" type="noConversion"/>
  <printOptions gridLines="1"/>
  <pageMargins left="0.75" right="0.75" top="1" bottom="1" header="0.5" footer="0.5"/>
  <headerFooter alignWithMargins="0">
    <oddHeader>&amp;LTab &amp;A: Page &amp;P of &amp;N</oddHeader>
  </headerFooter>
  <rowBreaks count="2" manualBreakCount="2">
    <brk id="31" max="16383" man="1"/>
    <brk id="63" max="16383" man="1"/>
  </rowBreak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8"/>
  </sheetPr>
  <dimension ref="A3:B49"/>
  <sheetViews>
    <sheetView topLeftCell="A7" workbookViewId="0">
      <selection activeCell="D25" sqref="D25"/>
    </sheetView>
  </sheetViews>
  <sheetFormatPr baseColWidth="10" defaultColWidth="8.83203125" defaultRowHeight="14" x14ac:dyDescent="0"/>
  <cols>
    <col min="1" max="1" width="40" customWidth="1"/>
    <col min="2" max="2" width="19.1640625" customWidth="1"/>
  </cols>
  <sheetData>
    <row r="3" spans="1:1">
      <c r="A3" s="1" t="s">
        <v>30</v>
      </c>
    </row>
    <row r="4" spans="1:1">
      <c r="A4" s="1" t="s">
        <v>31</v>
      </c>
    </row>
    <row r="6" spans="1:1">
      <c r="A6" s="1" t="s">
        <v>32</v>
      </c>
    </row>
    <row r="7" spans="1:1">
      <c r="A7" s="1"/>
    </row>
    <row r="9" spans="1:1">
      <c r="A9" s="5" t="s">
        <v>73</v>
      </c>
    </row>
    <row r="10" spans="1:1">
      <c r="A10" s="5" t="s">
        <v>74</v>
      </c>
    </row>
    <row r="11" spans="1:1">
      <c r="A11" s="6" t="s">
        <v>75</v>
      </c>
    </row>
    <row r="12" spans="1:1">
      <c r="A12" s="6" t="s">
        <v>44</v>
      </c>
    </row>
    <row r="13" spans="1:1">
      <c r="A13" s="6" t="s">
        <v>45</v>
      </c>
    </row>
    <row r="14" spans="1:1">
      <c r="A14" s="6" t="s">
        <v>46</v>
      </c>
    </row>
    <row r="16" spans="1:1">
      <c r="A16" s="6" t="s">
        <v>48</v>
      </c>
    </row>
    <row r="17" spans="1:2">
      <c r="A17" s="6" t="s">
        <v>49</v>
      </c>
    </row>
    <row r="18" spans="1:2">
      <c r="A18" s="6" t="s">
        <v>119</v>
      </c>
    </row>
    <row r="21" spans="1:2">
      <c r="A21" s="6" t="s">
        <v>26</v>
      </c>
      <c r="B21" s="6" t="s">
        <v>26</v>
      </c>
    </row>
    <row r="22" spans="1:2">
      <c r="A22" s="6" t="s">
        <v>27</v>
      </c>
      <c r="B22" s="6" t="s">
        <v>27</v>
      </c>
    </row>
    <row r="23" spans="1:2">
      <c r="A23" s="6" t="s">
        <v>90</v>
      </c>
      <c r="B23" s="6" t="s">
        <v>90</v>
      </c>
    </row>
    <row r="24" spans="1:2">
      <c r="A24" s="6" t="s">
        <v>91</v>
      </c>
      <c r="B24" s="6" t="s">
        <v>91</v>
      </c>
    </row>
    <row r="25" spans="1:2">
      <c r="A25" s="6" t="s">
        <v>29</v>
      </c>
      <c r="B25" s="6" t="s">
        <v>29</v>
      </c>
    </row>
    <row r="26" spans="1:2">
      <c r="A26" s="6" t="s">
        <v>46</v>
      </c>
      <c r="B26" s="6" t="s">
        <v>46</v>
      </c>
    </row>
    <row r="28" spans="1:2">
      <c r="A28" s="6" t="s">
        <v>130</v>
      </c>
    </row>
    <row r="29" spans="1:2">
      <c r="A29" s="6" t="s">
        <v>131</v>
      </c>
    </row>
    <row r="30" spans="1:2">
      <c r="A30" s="6" t="s">
        <v>132</v>
      </c>
    </row>
    <row r="32" spans="1:2">
      <c r="A32" s="6" t="s">
        <v>311</v>
      </c>
    </row>
    <row r="33" spans="1:1">
      <c r="A33" s="6" t="s">
        <v>90</v>
      </c>
    </row>
    <row r="34" spans="1:1">
      <c r="A34" s="6" t="s">
        <v>46</v>
      </c>
    </row>
    <row r="37" spans="1:1">
      <c r="A37" s="6" t="s">
        <v>90</v>
      </c>
    </row>
    <row r="38" spans="1:1">
      <c r="A38" s="6" t="s">
        <v>28</v>
      </c>
    </row>
    <row r="39" spans="1:1">
      <c r="A39" s="6" t="s">
        <v>46</v>
      </c>
    </row>
    <row r="42" spans="1:1">
      <c r="A42" s="6" t="s">
        <v>435</v>
      </c>
    </row>
    <row r="43" spans="1:1">
      <c r="A43" s="6" t="s">
        <v>436</v>
      </c>
    </row>
    <row r="44" spans="1:1">
      <c r="A44" s="6" t="s">
        <v>437</v>
      </c>
    </row>
    <row r="45" spans="1:1">
      <c r="A45" s="6" t="s">
        <v>438</v>
      </c>
    </row>
    <row r="46" spans="1:1">
      <c r="A46" s="6" t="s">
        <v>439</v>
      </c>
    </row>
    <row r="47" spans="1:1">
      <c r="A47" s="6" t="s">
        <v>440</v>
      </c>
    </row>
    <row r="48" spans="1:1">
      <c r="A48" s="6" t="s">
        <v>441</v>
      </c>
    </row>
    <row r="49" spans="1:1">
      <c r="A49" s="6" t="s">
        <v>442</v>
      </c>
    </row>
  </sheetData>
  <customSheetViews>
    <customSheetView guid="{88F0142F-8040-40EE-BB31-7FBDC567046B}" state="hidden">
      <selection activeCell="G30" sqref="G30"/>
      <headerFooter alignWithMargins="0"/>
    </customSheetView>
    <customSheetView guid="{FEFC15B1-F17C-4CB7-A213-355BB844919A}" state="hidden">
      <selection activeCell="G30" sqref="G30"/>
      <headerFooter alignWithMargins="0"/>
    </customSheetView>
  </customSheetViews>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69"/>
  <sheetViews>
    <sheetView topLeftCell="A28" workbookViewId="0">
      <selection activeCell="B56" sqref="B56"/>
    </sheetView>
  </sheetViews>
  <sheetFormatPr baseColWidth="10" defaultColWidth="8.83203125" defaultRowHeight="14" x14ac:dyDescent="0"/>
  <cols>
    <col min="1" max="10" width="15.6640625" style="3" customWidth="1"/>
    <col min="11" max="51" width="4.6640625" style="3" customWidth="1"/>
    <col min="52" max="16384" width="8.83203125" style="3"/>
  </cols>
  <sheetData>
    <row r="1" spans="1:10">
      <c r="A1" s="386" t="s">
        <v>60</v>
      </c>
      <c r="B1" s="387"/>
      <c r="C1" s="387"/>
      <c r="D1" s="387"/>
      <c r="E1" s="387"/>
      <c r="F1" s="387"/>
      <c r="G1" s="387"/>
      <c r="H1" s="387"/>
      <c r="I1" s="387"/>
      <c r="J1" s="388"/>
    </row>
    <row r="2" spans="1:10">
      <c r="A2" s="389"/>
      <c r="B2" s="390"/>
      <c r="C2" s="390"/>
      <c r="D2" s="390"/>
      <c r="E2" s="390"/>
      <c r="F2" s="390"/>
      <c r="G2" s="390"/>
      <c r="H2" s="390"/>
      <c r="I2" s="390"/>
      <c r="J2" s="391"/>
    </row>
    <row r="3" spans="1:10">
      <c r="A3" s="392" t="s">
        <v>92</v>
      </c>
      <c r="B3" s="393"/>
      <c r="C3" s="393"/>
      <c r="D3" s="393"/>
      <c r="E3" s="393"/>
      <c r="F3" s="393"/>
      <c r="G3" s="393"/>
      <c r="H3" s="393"/>
      <c r="I3" s="393"/>
      <c r="J3" s="394"/>
    </row>
    <row r="4" spans="1:10">
      <c r="A4" s="395"/>
      <c r="B4" s="396"/>
      <c r="C4" s="396"/>
      <c r="D4" s="396"/>
      <c r="E4" s="396"/>
      <c r="F4" s="396"/>
      <c r="G4" s="396"/>
      <c r="H4" s="396"/>
      <c r="I4" s="396"/>
      <c r="J4" s="397"/>
    </row>
    <row r="5" spans="1:10">
      <c r="A5" s="15"/>
      <c r="B5" s="16"/>
      <c r="C5" s="16"/>
      <c r="D5" s="16"/>
      <c r="E5" s="16"/>
      <c r="F5" s="16"/>
      <c r="G5" s="16"/>
      <c r="H5" s="16"/>
      <c r="I5" s="16"/>
      <c r="J5" s="17"/>
    </row>
    <row r="6" spans="1:10" ht="18.75" customHeight="1">
      <c r="A6" s="18"/>
      <c r="B6" s="19"/>
      <c r="C6" s="20"/>
      <c r="D6" s="381" t="s">
        <v>56</v>
      </c>
      <c r="E6" s="381"/>
      <c r="F6" s="381"/>
      <c r="G6" s="381"/>
      <c r="H6" s="381"/>
      <c r="I6" s="381"/>
      <c r="J6" s="382"/>
    </row>
    <row r="7" spans="1:10" ht="12.75" customHeight="1">
      <c r="A7" s="18"/>
      <c r="B7" s="20"/>
      <c r="C7" s="20"/>
      <c r="D7" s="381"/>
      <c r="E7" s="381"/>
      <c r="F7" s="381"/>
      <c r="G7" s="381"/>
      <c r="H7" s="381"/>
      <c r="I7" s="381"/>
      <c r="J7" s="382"/>
    </row>
    <row r="8" spans="1:10" ht="15" thickBot="1">
      <c r="A8" s="18"/>
      <c r="B8" s="21"/>
      <c r="C8" s="21"/>
      <c r="D8" s="21"/>
      <c r="E8" s="21"/>
      <c r="F8" s="21"/>
      <c r="G8" s="21"/>
      <c r="H8" s="21"/>
      <c r="I8" s="21"/>
      <c r="J8" s="22"/>
    </row>
    <row r="9" spans="1:10" ht="15" thickBot="1">
      <c r="A9" s="23" t="s">
        <v>93</v>
      </c>
      <c r="B9" s="61" t="s">
        <v>32</v>
      </c>
      <c r="C9" s="24"/>
      <c r="D9" s="378" t="s">
        <v>57</v>
      </c>
      <c r="E9" s="401"/>
      <c r="F9" s="401"/>
      <c r="G9" s="401"/>
      <c r="H9" s="401"/>
      <c r="I9" s="401"/>
      <c r="J9" s="402"/>
    </row>
    <row r="10" spans="1:10" ht="15" thickBot="1">
      <c r="A10" s="23"/>
      <c r="B10" s="26"/>
      <c r="C10" s="24"/>
      <c r="D10" s="24"/>
      <c r="E10" s="24"/>
      <c r="F10" s="24"/>
      <c r="G10" s="24"/>
      <c r="H10" s="24"/>
      <c r="I10" s="24"/>
      <c r="J10" s="27"/>
    </row>
    <row r="11" spans="1:10" ht="12.75" customHeight="1" thickBot="1">
      <c r="A11" s="23" t="s">
        <v>94</v>
      </c>
      <c r="B11" s="61" t="s">
        <v>32</v>
      </c>
      <c r="C11" s="24"/>
      <c r="D11" s="378" t="s">
        <v>136</v>
      </c>
      <c r="E11" s="401"/>
      <c r="F11" s="401"/>
      <c r="G11" s="401"/>
      <c r="H11" s="401"/>
      <c r="I11" s="401"/>
      <c r="J11" s="402"/>
    </row>
    <row r="12" spans="1:10" ht="12.75" customHeight="1">
      <c r="A12" s="23"/>
      <c r="B12" s="28"/>
      <c r="C12" s="24"/>
      <c r="D12" s="401"/>
      <c r="E12" s="401"/>
      <c r="F12" s="401"/>
      <c r="G12" s="401"/>
      <c r="H12" s="401"/>
      <c r="I12" s="401"/>
      <c r="J12" s="402"/>
    </row>
    <row r="13" spans="1:10" ht="15" thickBot="1">
      <c r="A13" s="23"/>
      <c r="B13" s="26"/>
      <c r="C13" s="24"/>
      <c r="D13" s="24"/>
      <c r="E13" s="24"/>
      <c r="F13" s="24"/>
      <c r="G13" s="24"/>
      <c r="H13" s="24"/>
      <c r="I13" s="24"/>
      <c r="J13" s="27"/>
    </row>
    <row r="14" spans="1:10" ht="15" thickBot="1">
      <c r="A14" s="23" t="s">
        <v>96</v>
      </c>
      <c r="B14" s="61" t="s">
        <v>32</v>
      </c>
      <c r="C14" s="24"/>
      <c r="D14" s="378" t="s">
        <v>133</v>
      </c>
      <c r="E14" s="401"/>
      <c r="F14" s="401"/>
      <c r="G14" s="401"/>
      <c r="H14" s="401"/>
      <c r="I14" s="401"/>
      <c r="J14" s="402"/>
    </row>
    <row r="15" spans="1:10" ht="12.75" customHeight="1">
      <c r="A15" s="23"/>
      <c r="B15" s="28"/>
      <c r="C15" s="24"/>
      <c r="D15" s="401"/>
      <c r="E15" s="401"/>
      <c r="F15" s="401"/>
      <c r="G15" s="401"/>
      <c r="H15" s="401"/>
      <c r="I15" s="401"/>
      <c r="J15" s="402"/>
    </row>
    <row r="16" spans="1:10" ht="12.75" customHeight="1" thickBot="1">
      <c r="A16" s="23"/>
      <c r="B16" s="26"/>
      <c r="C16" s="24"/>
      <c r="D16" s="24"/>
      <c r="E16" s="24"/>
      <c r="F16" s="24"/>
      <c r="G16" s="24"/>
      <c r="H16" s="24"/>
      <c r="I16" s="24"/>
      <c r="J16" s="27"/>
    </row>
    <row r="17" spans="1:10" ht="12.75" customHeight="1" thickBot="1">
      <c r="A17" s="23" t="s">
        <v>95</v>
      </c>
      <c r="B17" s="61" t="s">
        <v>32</v>
      </c>
      <c r="C17" s="24"/>
      <c r="D17" s="378" t="s">
        <v>34</v>
      </c>
      <c r="E17" s="378"/>
      <c r="F17" s="378"/>
      <c r="G17" s="378"/>
      <c r="H17" s="378"/>
      <c r="I17" s="378"/>
      <c r="J17" s="385"/>
    </row>
    <row r="18" spans="1:10">
      <c r="A18" s="23"/>
      <c r="B18" s="48"/>
      <c r="C18" s="24"/>
      <c r="D18" s="378"/>
      <c r="E18" s="378"/>
      <c r="F18" s="378"/>
      <c r="G18" s="378"/>
      <c r="H18" s="378"/>
      <c r="I18" s="378"/>
      <c r="J18" s="385"/>
    </row>
    <row r="19" spans="1:10" ht="15" thickBot="1">
      <c r="A19" s="23"/>
      <c r="B19" s="49"/>
      <c r="C19" s="24"/>
      <c r="D19" s="30"/>
      <c r="E19" s="30"/>
      <c r="F19" s="30"/>
      <c r="G19" s="30"/>
      <c r="H19" s="30"/>
      <c r="I19" s="30"/>
      <c r="J19" s="31"/>
    </row>
    <row r="20" spans="1:10" ht="15" thickBot="1">
      <c r="A20" s="23" t="s">
        <v>97</v>
      </c>
      <c r="B20" s="62" t="s">
        <v>32</v>
      </c>
      <c r="C20" s="24"/>
      <c r="D20" s="378" t="s">
        <v>148</v>
      </c>
      <c r="E20" s="378"/>
      <c r="F20" s="378"/>
      <c r="G20" s="378"/>
      <c r="H20" s="378"/>
      <c r="I20" s="378"/>
      <c r="J20" s="385"/>
    </row>
    <row r="21" spans="1:10">
      <c r="A21" s="23"/>
      <c r="B21" s="26"/>
      <c r="C21" s="24"/>
      <c r="D21" s="378"/>
      <c r="E21" s="378"/>
      <c r="F21" s="378"/>
      <c r="G21" s="378"/>
      <c r="H21" s="378"/>
      <c r="I21" s="378"/>
      <c r="J21" s="385"/>
    </row>
    <row r="22" spans="1:10" ht="15" thickBot="1">
      <c r="A22" s="23"/>
      <c r="B22" s="26"/>
      <c r="C22" s="24"/>
      <c r="D22" s="32"/>
      <c r="E22" s="24"/>
      <c r="F22" s="24"/>
      <c r="G22" s="24"/>
      <c r="H22" s="24"/>
      <c r="I22" s="24"/>
      <c r="J22" s="27"/>
    </row>
    <row r="23" spans="1:10" ht="13.5" customHeight="1" thickBot="1">
      <c r="A23" s="23" t="s">
        <v>98</v>
      </c>
      <c r="B23" s="62" t="s">
        <v>32</v>
      </c>
      <c r="C23" s="24"/>
      <c r="D23" s="378" t="s">
        <v>147</v>
      </c>
      <c r="E23" s="378"/>
      <c r="F23" s="378"/>
      <c r="G23" s="378"/>
      <c r="H23" s="378"/>
      <c r="I23" s="378"/>
      <c r="J23" s="385"/>
    </row>
    <row r="24" spans="1:10">
      <c r="A24" s="23"/>
      <c r="B24" s="26"/>
      <c r="C24" s="24"/>
      <c r="D24" s="378"/>
      <c r="E24" s="378"/>
      <c r="F24" s="378"/>
      <c r="G24" s="378"/>
      <c r="H24" s="378"/>
      <c r="I24" s="378"/>
      <c r="J24" s="385"/>
    </row>
    <row r="25" spans="1:10" ht="15" thickBot="1">
      <c r="A25" s="23"/>
      <c r="B25" s="26"/>
      <c r="C25" s="24"/>
      <c r="D25" s="33"/>
      <c r="E25" s="33"/>
      <c r="F25" s="33"/>
      <c r="G25" s="33"/>
      <c r="H25" s="33"/>
      <c r="I25" s="33"/>
      <c r="J25" s="34"/>
    </row>
    <row r="26" spans="1:10" ht="15" thickBot="1">
      <c r="A26" s="23" t="s">
        <v>99</v>
      </c>
      <c r="B26" s="62" t="s">
        <v>32</v>
      </c>
      <c r="C26" s="24"/>
      <c r="D26" s="378" t="s">
        <v>137</v>
      </c>
      <c r="E26" s="378"/>
      <c r="F26" s="378"/>
      <c r="G26" s="378"/>
      <c r="H26" s="378"/>
      <c r="I26" s="378"/>
      <c r="J26" s="385"/>
    </row>
    <row r="27" spans="1:10">
      <c r="A27" s="23"/>
      <c r="B27" s="28"/>
      <c r="C27" s="24"/>
      <c r="D27" s="378"/>
      <c r="E27" s="378"/>
      <c r="F27" s="378"/>
      <c r="G27" s="378"/>
      <c r="H27" s="378"/>
      <c r="I27" s="378"/>
      <c r="J27" s="385"/>
    </row>
    <row r="28" spans="1:10" ht="15" thickBot="1">
      <c r="A28" s="23"/>
      <c r="B28" s="26"/>
      <c r="C28" s="24"/>
      <c r="D28" s="24"/>
      <c r="E28" s="24"/>
      <c r="F28" s="24"/>
      <c r="G28" s="24"/>
      <c r="H28" s="24"/>
      <c r="I28" s="24"/>
      <c r="J28" s="27"/>
    </row>
    <row r="29" spans="1:10" ht="15" thickBot="1">
      <c r="A29" s="23" t="s">
        <v>100</v>
      </c>
      <c r="B29" s="62" t="s">
        <v>32</v>
      </c>
      <c r="C29" s="24"/>
      <c r="D29" s="398" t="s">
        <v>138</v>
      </c>
      <c r="E29" s="399"/>
      <c r="F29" s="399"/>
      <c r="G29" s="399"/>
      <c r="H29" s="399"/>
      <c r="I29" s="399"/>
      <c r="J29" s="400"/>
    </row>
    <row r="30" spans="1:10">
      <c r="A30" s="23"/>
      <c r="B30" s="28"/>
      <c r="C30" s="24"/>
      <c r="D30" s="399"/>
      <c r="E30" s="399"/>
      <c r="F30" s="399"/>
      <c r="G30" s="399"/>
      <c r="H30" s="399"/>
      <c r="I30" s="399"/>
      <c r="J30" s="400"/>
    </row>
    <row r="31" spans="1:10" ht="15" thickBot="1">
      <c r="A31" s="23"/>
      <c r="B31" s="26"/>
      <c r="C31" s="24"/>
      <c r="D31" s="35"/>
      <c r="E31" s="35"/>
      <c r="F31" s="35"/>
      <c r="G31" s="35"/>
      <c r="H31" s="35"/>
      <c r="I31" s="35"/>
      <c r="J31" s="36"/>
    </row>
    <row r="32" spans="1:10" ht="15" thickBot="1">
      <c r="A32" s="23" t="s">
        <v>101</v>
      </c>
      <c r="B32" s="62" t="s">
        <v>32</v>
      </c>
      <c r="C32" s="24"/>
      <c r="D32" s="378" t="s">
        <v>59</v>
      </c>
      <c r="E32" s="378"/>
      <c r="F32" s="378"/>
      <c r="G32" s="378"/>
      <c r="H32" s="378"/>
      <c r="I32" s="378"/>
      <c r="J32" s="385"/>
    </row>
    <row r="33" spans="1:10">
      <c r="A33" s="23"/>
      <c r="B33" s="28"/>
      <c r="C33" s="24"/>
      <c r="D33" s="378"/>
      <c r="E33" s="378"/>
      <c r="F33" s="378"/>
      <c r="G33" s="378"/>
      <c r="H33" s="378"/>
      <c r="I33" s="378"/>
      <c r="J33" s="385"/>
    </row>
    <row r="34" spans="1:10" ht="15" thickBot="1">
      <c r="A34" s="23"/>
      <c r="B34" s="26"/>
      <c r="C34" s="24"/>
      <c r="D34" s="35"/>
      <c r="E34" s="35"/>
      <c r="F34" s="35"/>
      <c r="G34" s="35"/>
      <c r="H34" s="35"/>
      <c r="I34" s="35"/>
      <c r="J34" s="36"/>
    </row>
    <row r="35" spans="1:10" ht="15" thickBot="1">
      <c r="A35" s="23" t="s">
        <v>11</v>
      </c>
      <c r="B35" s="62" t="s">
        <v>32</v>
      </c>
      <c r="C35" s="24"/>
      <c r="D35" s="378" t="s">
        <v>61</v>
      </c>
      <c r="E35" s="378"/>
      <c r="F35" s="378"/>
      <c r="G35" s="378"/>
      <c r="H35" s="378"/>
      <c r="I35" s="378"/>
      <c r="J35" s="385"/>
    </row>
    <row r="36" spans="1:10">
      <c r="A36" s="23"/>
      <c r="B36" s="35"/>
      <c r="C36" s="24"/>
      <c r="D36" s="378"/>
      <c r="E36" s="378"/>
      <c r="F36" s="378"/>
      <c r="G36" s="378"/>
      <c r="H36" s="378"/>
      <c r="I36" s="378"/>
      <c r="J36" s="385"/>
    </row>
    <row r="37" spans="1:10" ht="15" thickBot="1">
      <c r="A37" s="23"/>
      <c r="B37" s="26"/>
      <c r="C37" s="24"/>
      <c r="D37" s="35"/>
      <c r="E37" s="35"/>
      <c r="F37" s="35"/>
      <c r="G37" s="35"/>
      <c r="H37" s="35"/>
      <c r="I37" s="35"/>
      <c r="J37" s="36"/>
    </row>
    <row r="38" spans="1:10" ht="15" thickBot="1">
      <c r="A38" s="23" t="s">
        <v>12</v>
      </c>
      <c r="B38" s="62" t="s">
        <v>32</v>
      </c>
      <c r="C38" s="24"/>
      <c r="D38" s="378" t="s">
        <v>62</v>
      </c>
      <c r="E38" s="378"/>
      <c r="F38" s="378"/>
      <c r="G38" s="378"/>
      <c r="H38" s="378"/>
      <c r="I38" s="378"/>
      <c r="J38" s="385"/>
    </row>
    <row r="39" spans="1:10">
      <c r="A39" s="23"/>
      <c r="B39" s="28"/>
      <c r="C39" s="24"/>
      <c r="D39" s="378"/>
      <c r="E39" s="378"/>
      <c r="F39" s="378"/>
      <c r="G39" s="378"/>
      <c r="H39" s="378"/>
      <c r="I39" s="378"/>
      <c r="J39" s="385"/>
    </row>
    <row r="40" spans="1:10" ht="15" thickBot="1">
      <c r="A40" s="23"/>
      <c r="B40" s="28"/>
      <c r="C40" s="24"/>
      <c r="D40" s="25"/>
      <c r="E40" s="25"/>
      <c r="F40" s="25"/>
      <c r="G40" s="25"/>
      <c r="H40" s="25"/>
      <c r="I40" s="25"/>
      <c r="J40" s="29"/>
    </row>
    <row r="41" spans="1:10" ht="15" thickBot="1">
      <c r="A41" s="37" t="s">
        <v>66</v>
      </c>
      <c r="B41" s="63" t="s">
        <v>32</v>
      </c>
      <c r="C41" s="13"/>
      <c r="D41" s="376" t="s">
        <v>151</v>
      </c>
      <c r="E41" s="383"/>
      <c r="F41" s="383"/>
      <c r="G41" s="383"/>
      <c r="H41" s="383"/>
      <c r="I41" s="383"/>
      <c r="J41" s="384"/>
    </row>
    <row r="42" spans="1:10">
      <c r="A42" s="37"/>
      <c r="B42" s="28"/>
      <c r="C42" s="13"/>
      <c r="D42" s="383"/>
      <c r="E42" s="383"/>
      <c r="F42" s="383"/>
      <c r="G42" s="383"/>
      <c r="H42" s="383"/>
      <c r="I42" s="383"/>
      <c r="J42" s="384"/>
    </row>
    <row r="43" spans="1:10">
      <c r="A43" s="37"/>
      <c r="B43" s="13"/>
      <c r="C43" s="13"/>
      <c r="D43" s="383"/>
      <c r="E43" s="383"/>
      <c r="F43" s="383"/>
      <c r="G43" s="383"/>
      <c r="H43" s="383"/>
      <c r="I43" s="383"/>
      <c r="J43" s="384"/>
    </row>
    <row r="44" spans="1:10" ht="15" thickBot="1">
      <c r="A44" s="37"/>
      <c r="B44" s="38"/>
      <c r="C44" s="13"/>
      <c r="D44" s="13"/>
      <c r="E44" s="13"/>
      <c r="F44" s="13"/>
      <c r="G44" s="13"/>
      <c r="H44" s="13"/>
      <c r="I44" s="13"/>
      <c r="J44" s="39"/>
    </row>
    <row r="45" spans="1:10" ht="13.5" customHeight="1" thickBot="1">
      <c r="A45" s="37" t="s">
        <v>67</v>
      </c>
      <c r="B45" s="63" t="s">
        <v>32</v>
      </c>
      <c r="C45" s="13"/>
      <c r="D45" s="376" t="s">
        <v>152</v>
      </c>
      <c r="E45" s="383"/>
      <c r="F45" s="383"/>
      <c r="G45" s="383"/>
      <c r="H45" s="383"/>
      <c r="I45" s="383"/>
      <c r="J45" s="384"/>
    </row>
    <row r="46" spans="1:10">
      <c r="A46" s="37"/>
      <c r="B46" s="40"/>
      <c r="C46" s="13"/>
      <c r="D46" s="383"/>
      <c r="E46" s="383"/>
      <c r="F46" s="383"/>
      <c r="G46" s="383"/>
      <c r="H46" s="383"/>
      <c r="I46" s="383"/>
      <c r="J46" s="384"/>
    </row>
    <row r="47" spans="1:10">
      <c r="A47" s="37"/>
      <c r="B47" s="40"/>
      <c r="C47" s="13"/>
      <c r="D47" s="383"/>
      <c r="E47" s="383"/>
      <c r="F47" s="383"/>
      <c r="G47" s="383"/>
      <c r="H47" s="383"/>
      <c r="I47" s="383"/>
      <c r="J47" s="384"/>
    </row>
    <row r="48" spans="1:10" ht="15" thickBot="1">
      <c r="A48" s="37"/>
      <c r="B48" s="38"/>
      <c r="C48" s="13"/>
      <c r="D48" s="13"/>
      <c r="E48" s="13"/>
      <c r="F48" s="13"/>
      <c r="G48" s="13"/>
      <c r="H48" s="13"/>
      <c r="I48" s="13"/>
      <c r="J48" s="39"/>
    </row>
    <row r="49" spans="1:10" ht="12.75" customHeight="1" thickBot="1">
      <c r="A49" s="37" t="s">
        <v>68</v>
      </c>
      <c r="B49" s="63" t="s">
        <v>32</v>
      </c>
      <c r="C49" s="13"/>
      <c r="D49" s="376" t="s">
        <v>63</v>
      </c>
      <c r="E49" s="376"/>
      <c r="F49" s="376"/>
      <c r="G49" s="376"/>
      <c r="H49" s="376"/>
      <c r="I49" s="376"/>
      <c r="J49" s="377"/>
    </row>
    <row r="50" spans="1:10" ht="12.75" customHeight="1">
      <c r="A50" s="37"/>
      <c r="B50" s="40"/>
      <c r="C50" s="13"/>
      <c r="D50" s="376"/>
      <c r="E50" s="376"/>
      <c r="F50" s="376"/>
      <c r="G50" s="376"/>
      <c r="H50" s="376"/>
      <c r="I50" s="376"/>
      <c r="J50" s="377"/>
    </row>
    <row r="51" spans="1:10" ht="15" thickBot="1">
      <c r="A51" s="37"/>
      <c r="B51" s="38"/>
      <c r="C51" s="13"/>
      <c r="D51" s="13"/>
      <c r="E51" s="13"/>
      <c r="F51" s="13"/>
      <c r="G51" s="13"/>
      <c r="H51" s="13"/>
      <c r="I51" s="13"/>
      <c r="J51" s="39"/>
    </row>
    <row r="52" spans="1:10" ht="13.5" customHeight="1" thickBot="1">
      <c r="A52" s="37" t="s">
        <v>69</v>
      </c>
      <c r="B52" s="63" t="s">
        <v>32</v>
      </c>
      <c r="C52" s="13"/>
      <c r="D52" s="376" t="s">
        <v>64</v>
      </c>
      <c r="E52" s="383"/>
      <c r="F52" s="383"/>
      <c r="G52" s="383"/>
      <c r="H52" s="383"/>
      <c r="I52" s="383"/>
      <c r="J52" s="384"/>
    </row>
    <row r="53" spans="1:10" ht="12.75" customHeight="1">
      <c r="A53" s="37"/>
      <c r="B53" s="40"/>
      <c r="C53" s="13"/>
      <c r="D53" s="383"/>
      <c r="E53" s="383"/>
      <c r="F53" s="383"/>
      <c r="G53" s="383"/>
      <c r="H53" s="383"/>
      <c r="I53" s="383"/>
      <c r="J53" s="384"/>
    </row>
    <row r="54" spans="1:10" ht="12.75" customHeight="1">
      <c r="A54" s="37"/>
      <c r="B54" s="40"/>
      <c r="C54" s="13"/>
      <c r="D54" s="383"/>
      <c r="E54" s="383"/>
      <c r="F54" s="383"/>
      <c r="G54" s="383"/>
      <c r="H54" s="383"/>
      <c r="I54" s="383"/>
      <c r="J54" s="384"/>
    </row>
    <row r="55" spans="1:10" ht="15" thickBot="1">
      <c r="A55" s="37"/>
      <c r="B55" s="38"/>
      <c r="C55" s="13"/>
      <c r="D55" s="13"/>
      <c r="E55" s="13"/>
      <c r="F55" s="13"/>
      <c r="G55" s="13"/>
      <c r="H55" s="13"/>
      <c r="I55" s="13"/>
      <c r="J55" s="39"/>
    </row>
    <row r="56" spans="1:10" ht="15" thickBot="1">
      <c r="A56" s="37" t="s">
        <v>70</v>
      </c>
      <c r="B56" s="63" t="s">
        <v>32</v>
      </c>
      <c r="C56" s="13"/>
      <c r="D56" s="378" t="s">
        <v>65</v>
      </c>
      <c r="E56" s="379"/>
      <c r="F56" s="379"/>
      <c r="G56" s="379"/>
      <c r="H56" s="379"/>
      <c r="I56" s="379"/>
      <c r="J56" s="380"/>
    </row>
    <row r="57" spans="1:10">
      <c r="A57" s="41"/>
      <c r="B57" s="13"/>
      <c r="C57" s="13"/>
      <c r="D57" s="379"/>
      <c r="E57" s="379"/>
      <c r="F57" s="379"/>
      <c r="G57" s="379"/>
      <c r="H57" s="379"/>
      <c r="I57" s="379"/>
      <c r="J57" s="380"/>
    </row>
    <row r="58" spans="1:10">
      <c r="A58" s="42"/>
      <c r="B58" s="43"/>
      <c r="C58" s="43"/>
      <c r="D58" s="43"/>
      <c r="E58" s="43"/>
      <c r="F58" s="43"/>
      <c r="G58" s="43"/>
      <c r="H58" s="43"/>
      <c r="I58" s="43"/>
      <c r="J58" s="44"/>
    </row>
    <row r="59" spans="1:10">
      <c r="A59" s="45"/>
    </row>
    <row r="66" spans="1:1">
      <c r="A66" s="45"/>
    </row>
    <row r="68" spans="1:1">
      <c r="A68" s="46"/>
    </row>
    <row r="69" spans="1:1">
      <c r="A69" s="47"/>
    </row>
  </sheetData>
  <customSheetViews>
    <customSheetView guid="{88F0142F-8040-40EE-BB31-7FBDC567046B}" fitToPage="1" state="hidden" topLeftCell="A28">
      <selection activeCell="B56" sqref="B56"/>
      <headerFooter alignWithMargins="0">
        <oddHeader>&amp;LTab &amp;A: Page &amp;P of &amp;N</oddHeader>
      </headerFooter>
    </customSheetView>
    <customSheetView guid="{FEFC15B1-F17C-4CB7-A213-355BB844919A}" fitToPage="1" state="hidden" topLeftCell="A28">
      <selection activeCell="B56" sqref="B56"/>
      <headerFooter alignWithMargins="0">
        <oddHeader>&amp;LTab &amp;A: Page &amp;P of &amp;N</oddHeader>
      </headerFooter>
    </customSheetView>
  </customSheetViews>
  <mergeCells count="19">
    <mergeCell ref="A1:J2"/>
    <mergeCell ref="A3:J4"/>
    <mergeCell ref="D26:J27"/>
    <mergeCell ref="D32:J33"/>
    <mergeCell ref="D29:J30"/>
    <mergeCell ref="D9:J9"/>
    <mergeCell ref="D11:J12"/>
    <mergeCell ref="D14:J15"/>
    <mergeCell ref="D17:J18"/>
    <mergeCell ref="D49:J50"/>
    <mergeCell ref="D56:J57"/>
    <mergeCell ref="D6:J7"/>
    <mergeCell ref="D41:J43"/>
    <mergeCell ref="D45:J47"/>
    <mergeCell ref="D52:J54"/>
    <mergeCell ref="D38:J39"/>
    <mergeCell ref="D20:J21"/>
    <mergeCell ref="D23:J24"/>
    <mergeCell ref="D35:J36"/>
  </mergeCells>
  <phoneticPr fontId="17" type="noConversion"/>
  <dataValidations count="1">
    <dataValidation type="list" allowBlank="1" showInputMessage="1" showErrorMessage="1" sqref="B14 B35 B32 B26 B23 B52 B9 B11 B17 B20 B38 B56 B45 B41 B29 B49">
      <formula1>check</formula1>
    </dataValidation>
  </dataValidations>
  <pageMargins left="0.75" right="0.75" top="1" bottom="1" header="0.5" footer="0.5"/>
  <headerFooter alignWithMargins="0">
    <oddHeader>&amp;LTab &amp;A: Page &amp;P of &amp;N</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82"/>
  <sheetViews>
    <sheetView topLeftCell="A33" workbookViewId="0">
      <selection activeCell="A49" sqref="A49:J62"/>
    </sheetView>
  </sheetViews>
  <sheetFormatPr baseColWidth="10" defaultColWidth="8.83203125" defaultRowHeight="14" x14ac:dyDescent="0"/>
  <cols>
    <col min="1" max="10" width="15.6640625" style="3" customWidth="1"/>
    <col min="11" max="51" width="4.6640625" style="3" customWidth="1"/>
    <col min="52" max="16384" width="8.83203125" style="3"/>
  </cols>
  <sheetData>
    <row r="1" spans="1:10" ht="15" customHeight="1">
      <c r="A1" s="386" t="s">
        <v>9</v>
      </c>
      <c r="B1" s="387"/>
      <c r="C1" s="387"/>
      <c r="D1" s="387"/>
      <c r="E1" s="387"/>
      <c r="F1" s="387"/>
      <c r="G1" s="387"/>
      <c r="H1" s="387"/>
      <c r="I1" s="387"/>
      <c r="J1" s="388"/>
    </row>
    <row r="2" spans="1:10" ht="15" customHeight="1">
      <c r="A2" s="389"/>
      <c r="B2" s="390"/>
      <c r="C2" s="390"/>
      <c r="D2" s="390"/>
      <c r="E2" s="390"/>
      <c r="F2" s="390"/>
      <c r="G2" s="390"/>
      <c r="H2" s="390"/>
      <c r="I2" s="390"/>
      <c r="J2" s="391"/>
    </row>
    <row r="3" spans="1:10" ht="12.75" customHeight="1">
      <c r="A3" s="413" t="s">
        <v>92</v>
      </c>
      <c r="B3" s="414"/>
      <c r="C3" s="414"/>
      <c r="D3" s="414"/>
      <c r="E3" s="414"/>
      <c r="F3" s="414"/>
      <c r="G3" s="414"/>
      <c r="H3" s="414"/>
      <c r="I3" s="414"/>
      <c r="J3" s="415"/>
    </row>
    <row r="4" spans="1:10">
      <c r="A4" s="416"/>
      <c r="B4" s="417"/>
      <c r="C4" s="417"/>
      <c r="D4" s="417"/>
      <c r="E4" s="417"/>
      <c r="F4" s="417"/>
      <c r="G4" s="417"/>
      <c r="H4" s="417"/>
      <c r="I4" s="417"/>
      <c r="J4" s="418"/>
    </row>
    <row r="5" spans="1:10">
      <c r="A5" s="15"/>
      <c r="B5" s="16"/>
      <c r="C5" s="16"/>
      <c r="D5" s="16"/>
      <c r="E5" s="16"/>
      <c r="F5" s="16"/>
      <c r="G5" s="16"/>
      <c r="H5" s="16"/>
      <c r="I5" s="16"/>
      <c r="J5" s="17"/>
    </row>
    <row r="6" spans="1:10">
      <c r="A6" s="18"/>
      <c r="B6" s="24"/>
      <c r="C6" s="24"/>
      <c r="D6" s="24"/>
      <c r="E6" s="24"/>
      <c r="F6" s="24"/>
      <c r="G6" s="24"/>
      <c r="H6" s="24"/>
      <c r="I6" s="24"/>
      <c r="J6" s="27"/>
    </row>
    <row r="7" spans="1:10" ht="12.75" customHeight="1">
      <c r="A7" s="18"/>
      <c r="C7" s="20"/>
      <c r="D7" s="381" t="s">
        <v>52</v>
      </c>
      <c r="E7" s="381"/>
      <c r="F7" s="381"/>
      <c r="G7" s="381"/>
      <c r="H7" s="381"/>
      <c r="I7" s="381"/>
      <c r="J7" s="382"/>
    </row>
    <row r="8" spans="1:10" ht="15" thickBot="1">
      <c r="A8" s="18"/>
      <c r="B8" s="50"/>
      <c r="C8" s="24"/>
      <c r="D8" s="24"/>
      <c r="E8" s="24"/>
      <c r="F8" s="24"/>
      <c r="G8" s="24"/>
      <c r="H8" s="24"/>
      <c r="I8" s="24"/>
      <c r="J8" s="27"/>
    </row>
    <row r="9" spans="1:10" ht="15" thickBot="1">
      <c r="A9" s="23" t="s">
        <v>93</v>
      </c>
      <c r="B9" s="61" t="s">
        <v>32</v>
      </c>
      <c r="C9" s="24"/>
      <c r="D9" s="378" t="s">
        <v>153</v>
      </c>
      <c r="E9" s="401"/>
      <c r="F9" s="401"/>
      <c r="G9" s="401"/>
      <c r="H9" s="401"/>
      <c r="I9" s="401"/>
      <c r="J9" s="402"/>
    </row>
    <row r="10" spans="1:10">
      <c r="A10" s="23"/>
      <c r="B10" s="51"/>
      <c r="C10" s="24"/>
      <c r="D10" s="401"/>
      <c r="E10" s="401"/>
      <c r="F10" s="401"/>
      <c r="G10" s="401"/>
      <c r="H10" s="401"/>
      <c r="I10" s="401"/>
      <c r="J10" s="402"/>
    </row>
    <row r="11" spans="1:10" ht="15" thickBot="1">
      <c r="A11" s="23"/>
      <c r="B11" s="26"/>
      <c r="C11" s="24"/>
      <c r="D11" s="24"/>
      <c r="E11" s="24"/>
      <c r="F11" s="24"/>
      <c r="G11" s="24"/>
      <c r="H11" s="24"/>
      <c r="I11" s="24"/>
      <c r="J11" s="27"/>
    </row>
    <row r="12" spans="1:10" ht="13.5" customHeight="1" thickBot="1">
      <c r="A12" s="23" t="s">
        <v>94</v>
      </c>
      <c r="B12" s="61" t="s">
        <v>32</v>
      </c>
      <c r="C12" s="24"/>
      <c r="D12" s="378" t="s">
        <v>141</v>
      </c>
      <c r="E12" s="401"/>
      <c r="F12" s="401"/>
      <c r="G12" s="401"/>
      <c r="H12" s="401"/>
      <c r="I12" s="401"/>
      <c r="J12" s="402"/>
    </row>
    <row r="13" spans="1:10">
      <c r="A13" s="23"/>
      <c r="B13" s="51"/>
      <c r="C13" s="24"/>
      <c r="D13" s="401"/>
      <c r="E13" s="401"/>
      <c r="F13" s="401"/>
      <c r="G13" s="401"/>
      <c r="H13" s="401"/>
      <c r="I13" s="401"/>
      <c r="J13" s="402"/>
    </row>
    <row r="14" spans="1:10" ht="15" thickBot="1">
      <c r="A14" s="23"/>
      <c r="B14" s="26"/>
      <c r="C14" s="24"/>
      <c r="D14" s="24"/>
      <c r="E14" s="24"/>
      <c r="F14" s="24"/>
      <c r="G14" s="24"/>
      <c r="H14" s="24"/>
      <c r="I14" s="24"/>
      <c r="J14" s="27"/>
    </row>
    <row r="15" spans="1:10" ht="12.75" customHeight="1" thickBot="1">
      <c r="A15" s="23" t="s">
        <v>96</v>
      </c>
      <c r="B15" s="61" t="s">
        <v>32</v>
      </c>
      <c r="C15" s="24"/>
      <c r="D15" s="378" t="s">
        <v>142</v>
      </c>
      <c r="E15" s="401"/>
      <c r="F15" s="401"/>
      <c r="G15" s="401"/>
      <c r="H15" s="401"/>
      <c r="I15" s="401"/>
      <c r="J15" s="402"/>
    </row>
    <row r="16" spans="1:10">
      <c r="A16" s="23"/>
      <c r="B16" s="51"/>
      <c r="C16" s="24"/>
      <c r="D16" s="401"/>
      <c r="E16" s="401"/>
      <c r="F16" s="401"/>
      <c r="G16" s="401"/>
      <c r="H16" s="401"/>
      <c r="I16" s="401"/>
      <c r="J16" s="402"/>
    </row>
    <row r="17" spans="1:10" ht="15" thickBot="1">
      <c r="A17" s="23"/>
      <c r="B17" s="26"/>
      <c r="C17" s="24"/>
      <c r="D17" s="24"/>
      <c r="E17" s="24"/>
      <c r="F17" s="24"/>
      <c r="G17" s="24"/>
      <c r="H17" s="24"/>
      <c r="I17" s="24"/>
      <c r="J17" s="27"/>
    </row>
    <row r="18" spans="1:10" ht="13.5" customHeight="1" thickBot="1">
      <c r="A18" s="23" t="s">
        <v>95</v>
      </c>
      <c r="B18" s="61" t="s">
        <v>32</v>
      </c>
      <c r="C18" s="24"/>
      <c r="D18" s="419" t="s">
        <v>143</v>
      </c>
      <c r="E18" s="420"/>
      <c r="F18" s="420"/>
      <c r="G18" s="420"/>
      <c r="H18" s="420"/>
      <c r="I18" s="420"/>
      <c r="J18" s="421"/>
    </row>
    <row r="19" spans="1:10" ht="12.75" customHeight="1">
      <c r="A19" s="23"/>
      <c r="B19" s="51"/>
      <c r="C19" s="24"/>
      <c r="D19" s="420"/>
      <c r="E19" s="420"/>
      <c r="F19" s="420"/>
      <c r="G19" s="420"/>
      <c r="H19" s="420"/>
      <c r="I19" s="420"/>
      <c r="J19" s="421"/>
    </row>
    <row r="20" spans="1:10" ht="15" thickBot="1">
      <c r="A20" s="23"/>
      <c r="B20" s="26"/>
      <c r="C20" s="24"/>
      <c r="D20" s="24"/>
      <c r="E20" s="24"/>
      <c r="F20" s="24"/>
      <c r="G20" s="24"/>
      <c r="H20" s="24"/>
      <c r="I20" s="24"/>
      <c r="J20" s="27"/>
    </row>
    <row r="21" spans="1:10" ht="15" thickBot="1">
      <c r="A21" s="23" t="s">
        <v>97</v>
      </c>
      <c r="B21" s="62" t="s">
        <v>32</v>
      </c>
      <c r="C21" s="24"/>
      <c r="D21" s="378" t="s">
        <v>144</v>
      </c>
      <c r="E21" s="401"/>
      <c r="F21" s="401"/>
      <c r="G21" s="401"/>
      <c r="H21" s="401"/>
      <c r="I21" s="401"/>
      <c r="J21" s="402"/>
    </row>
    <row r="22" spans="1:10">
      <c r="A22" s="23"/>
      <c r="B22" s="26"/>
      <c r="C22" s="24"/>
      <c r="D22" s="401"/>
      <c r="E22" s="401"/>
      <c r="F22" s="401"/>
      <c r="G22" s="401"/>
      <c r="H22" s="401"/>
      <c r="I22" s="401"/>
      <c r="J22" s="402"/>
    </row>
    <row r="23" spans="1:10" ht="15" thickBot="1">
      <c r="A23" s="23"/>
      <c r="B23" s="26"/>
      <c r="C23" s="24"/>
      <c r="D23" s="32"/>
      <c r="E23" s="24"/>
      <c r="F23" s="24"/>
      <c r="G23" s="24"/>
      <c r="H23" s="24"/>
      <c r="I23" s="24"/>
      <c r="J23" s="27"/>
    </row>
    <row r="24" spans="1:10" ht="15" thickBot="1">
      <c r="A24" s="23" t="s">
        <v>98</v>
      </c>
      <c r="B24" s="62" t="s">
        <v>32</v>
      </c>
      <c r="C24" s="24"/>
      <c r="D24" s="378" t="s">
        <v>145</v>
      </c>
      <c r="E24" s="379"/>
      <c r="F24" s="379"/>
      <c r="G24" s="379"/>
      <c r="H24" s="379"/>
      <c r="I24" s="379"/>
      <c r="J24" s="380"/>
    </row>
    <row r="25" spans="1:10">
      <c r="A25" s="23"/>
      <c r="B25" s="26"/>
      <c r="C25" s="24"/>
      <c r="D25" s="379"/>
      <c r="E25" s="379"/>
      <c r="F25" s="379"/>
      <c r="G25" s="379"/>
      <c r="H25" s="379"/>
      <c r="I25" s="379"/>
      <c r="J25" s="380"/>
    </row>
    <row r="26" spans="1:10" ht="15" thickBot="1">
      <c r="A26" s="23"/>
      <c r="B26" s="26"/>
      <c r="C26" s="24"/>
      <c r="D26" s="24"/>
      <c r="E26" s="24"/>
      <c r="F26" s="24"/>
      <c r="G26" s="24"/>
      <c r="H26" s="24"/>
      <c r="I26" s="24"/>
      <c r="J26" s="27"/>
    </row>
    <row r="27" spans="1:10" ht="15" thickBot="1">
      <c r="A27" s="23" t="s">
        <v>99</v>
      </c>
      <c r="B27" s="62" t="s">
        <v>32</v>
      </c>
      <c r="C27" s="24"/>
      <c r="D27" s="427" t="s">
        <v>146</v>
      </c>
      <c r="E27" s="428"/>
      <c r="F27" s="428"/>
      <c r="G27" s="428"/>
      <c r="H27" s="428"/>
      <c r="I27" s="428"/>
      <c r="J27" s="429"/>
    </row>
    <row r="28" spans="1:10">
      <c r="A28" s="23"/>
      <c r="B28" s="28"/>
      <c r="C28" s="24"/>
      <c r="D28" s="424" t="s">
        <v>53</v>
      </c>
      <c r="E28" s="425"/>
      <c r="F28" s="425"/>
      <c r="G28" s="425"/>
      <c r="H28" s="425"/>
      <c r="I28" s="425"/>
      <c r="J28" s="426"/>
    </row>
    <row r="29" spans="1:10">
      <c r="A29" s="23"/>
      <c r="B29" s="28"/>
      <c r="C29" s="24"/>
      <c r="D29" s="422" t="s">
        <v>10</v>
      </c>
      <c r="E29" s="422"/>
      <c r="F29" s="422"/>
      <c r="G29" s="422"/>
      <c r="H29" s="422"/>
      <c r="I29" s="422"/>
      <c r="J29" s="423"/>
    </row>
    <row r="30" spans="1:10">
      <c r="A30" s="23"/>
      <c r="B30" s="28"/>
      <c r="C30" s="24"/>
      <c r="D30" s="422"/>
      <c r="E30" s="422"/>
      <c r="F30" s="422"/>
      <c r="G30" s="422"/>
      <c r="H30" s="422"/>
      <c r="I30" s="422"/>
      <c r="J30" s="423"/>
    </row>
    <row r="31" spans="1:10">
      <c r="A31" s="23"/>
      <c r="B31" s="28"/>
      <c r="C31" s="24"/>
      <c r="D31" s="422"/>
      <c r="E31" s="422"/>
      <c r="F31" s="422"/>
      <c r="G31" s="422"/>
      <c r="H31" s="422"/>
      <c r="I31" s="422"/>
      <c r="J31" s="423"/>
    </row>
    <row r="32" spans="1:10" ht="15" thickBot="1">
      <c r="A32" s="23"/>
      <c r="B32" s="28"/>
      <c r="C32" s="24"/>
      <c r="D32" s="24"/>
      <c r="E32" s="24"/>
      <c r="F32" s="24"/>
      <c r="G32" s="24"/>
      <c r="H32" s="24"/>
      <c r="I32" s="24"/>
      <c r="J32" s="27"/>
    </row>
    <row r="33" spans="1:10" ht="15" thickBot="1">
      <c r="A33" s="23" t="s">
        <v>100</v>
      </c>
      <c r="B33" s="62" t="s">
        <v>32</v>
      </c>
      <c r="C33" s="24"/>
      <c r="D33" s="378" t="s">
        <v>158</v>
      </c>
      <c r="E33" s="379"/>
      <c r="F33" s="379"/>
      <c r="G33" s="379"/>
      <c r="H33" s="379"/>
      <c r="I33" s="379"/>
      <c r="J33" s="380"/>
    </row>
    <row r="34" spans="1:10">
      <c r="A34" s="23"/>
      <c r="B34" s="28"/>
      <c r="C34" s="24"/>
      <c r="D34" s="379"/>
      <c r="E34" s="379"/>
      <c r="F34" s="379"/>
      <c r="G34" s="379"/>
      <c r="H34" s="379"/>
      <c r="I34" s="379"/>
      <c r="J34" s="380"/>
    </row>
    <row r="35" spans="1:10" s="53" customFormat="1">
      <c r="A35" s="23"/>
      <c r="B35" s="52"/>
      <c r="C35" s="24"/>
      <c r="D35" s="379"/>
      <c r="E35" s="379"/>
      <c r="F35" s="379"/>
      <c r="G35" s="379"/>
      <c r="H35" s="379"/>
      <c r="I35" s="379"/>
      <c r="J35" s="380"/>
    </row>
    <row r="36" spans="1:10" ht="15" thickBot="1">
      <c r="A36" s="23"/>
      <c r="B36" s="26"/>
      <c r="C36" s="24"/>
      <c r="D36" s="24"/>
      <c r="E36" s="24"/>
      <c r="F36" s="24"/>
      <c r="G36" s="24"/>
      <c r="H36" s="24"/>
      <c r="I36" s="24"/>
      <c r="J36" s="27"/>
    </row>
    <row r="37" spans="1:10" ht="15" thickBot="1">
      <c r="A37" s="23" t="s">
        <v>101</v>
      </c>
      <c r="B37" s="62" t="s">
        <v>32</v>
      </c>
      <c r="C37" s="24"/>
      <c r="D37" s="378" t="s">
        <v>149</v>
      </c>
      <c r="E37" s="401"/>
      <c r="F37" s="401"/>
      <c r="G37" s="401"/>
      <c r="H37" s="401"/>
      <c r="I37" s="401"/>
      <c r="J37" s="402"/>
    </row>
    <row r="38" spans="1:10">
      <c r="A38" s="23"/>
      <c r="B38" s="28"/>
      <c r="C38" s="24"/>
      <c r="D38" s="401"/>
      <c r="E38" s="401"/>
      <c r="F38" s="401"/>
      <c r="G38" s="401"/>
      <c r="H38" s="401"/>
      <c r="I38" s="401"/>
      <c r="J38" s="402"/>
    </row>
    <row r="39" spans="1:10">
      <c r="A39" s="23"/>
      <c r="B39" s="28"/>
      <c r="C39" s="24"/>
      <c r="D39" s="401"/>
      <c r="E39" s="401"/>
      <c r="F39" s="401"/>
      <c r="G39" s="401"/>
      <c r="H39" s="401"/>
      <c r="I39" s="401"/>
      <c r="J39" s="402"/>
    </row>
    <row r="40" spans="1:10" ht="15" thickBot="1">
      <c r="A40" s="23"/>
      <c r="B40" s="26"/>
      <c r="C40" s="24"/>
      <c r="D40" s="24"/>
      <c r="E40" s="24"/>
      <c r="F40" s="24"/>
      <c r="G40" s="24"/>
      <c r="H40" s="24"/>
      <c r="I40" s="24"/>
      <c r="J40" s="27"/>
    </row>
    <row r="41" spans="1:10" ht="15" thickBot="1">
      <c r="A41" s="23" t="s">
        <v>11</v>
      </c>
      <c r="B41" s="62" t="s">
        <v>32</v>
      </c>
      <c r="C41" s="24"/>
      <c r="D41" s="378" t="s">
        <v>150</v>
      </c>
      <c r="E41" s="401"/>
      <c r="F41" s="401"/>
      <c r="G41" s="401"/>
      <c r="H41" s="401"/>
      <c r="I41" s="401"/>
      <c r="J41" s="402"/>
    </row>
    <row r="42" spans="1:10">
      <c r="A42" s="23"/>
      <c r="B42" s="26"/>
      <c r="C42" s="24"/>
      <c r="D42" s="401"/>
      <c r="E42" s="401"/>
      <c r="F42" s="401"/>
      <c r="G42" s="401"/>
      <c r="H42" s="401"/>
      <c r="I42" s="401"/>
      <c r="J42" s="402"/>
    </row>
    <row r="43" spans="1:10">
      <c r="A43" s="23"/>
      <c r="B43" s="26"/>
      <c r="C43" s="24"/>
      <c r="D43" s="401"/>
      <c r="E43" s="401"/>
      <c r="F43" s="401"/>
      <c r="G43" s="401"/>
      <c r="H43" s="401"/>
      <c r="I43" s="401"/>
      <c r="J43" s="402"/>
    </row>
    <row r="44" spans="1:10">
      <c r="A44" s="23"/>
      <c r="B44" s="26"/>
      <c r="C44" s="24"/>
      <c r="D44" s="401"/>
      <c r="E44" s="401"/>
      <c r="F44" s="401"/>
      <c r="G44" s="401"/>
      <c r="H44" s="401"/>
      <c r="I44" s="401"/>
      <c r="J44" s="402"/>
    </row>
    <row r="45" spans="1:10">
      <c r="A45" s="54"/>
      <c r="B45" s="55"/>
      <c r="C45" s="43"/>
      <c r="D45" s="43"/>
      <c r="E45" s="43"/>
      <c r="F45" s="43"/>
      <c r="G45" s="43"/>
      <c r="H45" s="43"/>
      <c r="I45" s="43"/>
      <c r="J45" s="44"/>
    </row>
    <row r="46" spans="1:10" s="12" customFormat="1" ht="18" customHeight="1">
      <c r="A46" s="403" t="s">
        <v>154</v>
      </c>
      <c r="B46" s="403"/>
      <c r="C46" s="403"/>
      <c r="D46" s="403"/>
      <c r="E46" s="403"/>
      <c r="F46" s="403"/>
      <c r="G46" s="403"/>
      <c r="H46" s="403"/>
      <c r="I46" s="403"/>
      <c r="J46" s="403"/>
    </row>
    <row r="47" spans="1:10" s="12" customFormat="1" ht="18" customHeight="1">
      <c r="A47" s="403"/>
      <c r="B47" s="403"/>
      <c r="C47" s="403"/>
      <c r="D47" s="403"/>
      <c r="E47" s="403"/>
      <c r="F47" s="403"/>
      <c r="G47" s="403"/>
      <c r="H47" s="403"/>
      <c r="I47" s="403"/>
      <c r="J47" s="403"/>
    </row>
    <row r="48" spans="1:10" s="12" customFormat="1" ht="30.75" customHeight="1">
      <c r="A48" s="403"/>
      <c r="B48" s="403"/>
      <c r="C48" s="403"/>
      <c r="D48" s="403"/>
      <c r="E48" s="403"/>
      <c r="F48" s="403"/>
      <c r="G48" s="403"/>
      <c r="H48" s="403"/>
      <c r="I48" s="403"/>
      <c r="J48" s="403"/>
    </row>
    <row r="49" spans="1:10" s="12" customFormat="1" ht="15" customHeight="1">
      <c r="A49" s="404" t="s">
        <v>241</v>
      </c>
      <c r="B49" s="405"/>
      <c r="C49" s="405"/>
      <c r="D49" s="405"/>
      <c r="E49" s="405"/>
      <c r="F49" s="405"/>
      <c r="G49" s="405"/>
      <c r="H49" s="405"/>
      <c r="I49" s="405"/>
      <c r="J49" s="406"/>
    </row>
    <row r="50" spans="1:10" s="12" customFormat="1" ht="15" customHeight="1">
      <c r="A50" s="407"/>
      <c r="B50" s="408"/>
      <c r="C50" s="408"/>
      <c r="D50" s="408"/>
      <c r="E50" s="408"/>
      <c r="F50" s="408"/>
      <c r="G50" s="408"/>
      <c r="H50" s="408"/>
      <c r="I50" s="408"/>
      <c r="J50" s="409"/>
    </row>
    <row r="51" spans="1:10" s="12" customFormat="1" ht="15" customHeight="1">
      <c r="A51" s="407"/>
      <c r="B51" s="408"/>
      <c r="C51" s="408"/>
      <c r="D51" s="408"/>
      <c r="E51" s="408"/>
      <c r="F51" s="408"/>
      <c r="G51" s="408"/>
      <c r="H51" s="408"/>
      <c r="I51" s="408"/>
      <c r="J51" s="409"/>
    </row>
    <row r="52" spans="1:10" s="12" customFormat="1" ht="15" customHeight="1">
      <c r="A52" s="407"/>
      <c r="B52" s="408"/>
      <c r="C52" s="408"/>
      <c r="D52" s="408"/>
      <c r="E52" s="408"/>
      <c r="F52" s="408"/>
      <c r="G52" s="408"/>
      <c r="H52" s="408"/>
      <c r="I52" s="408"/>
      <c r="J52" s="409"/>
    </row>
    <row r="53" spans="1:10" s="12" customFormat="1" ht="15" customHeight="1">
      <c r="A53" s="407"/>
      <c r="B53" s="408"/>
      <c r="C53" s="408"/>
      <c r="D53" s="408"/>
      <c r="E53" s="408"/>
      <c r="F53" s="408"/>
      <c r="G53" s="408"/>
      <c r="H53" s="408"/>
      <c r="I53" s="408"/>
      <c r="J53" s="409"/>
    </row>
    <row r="54" spans="1:10" s="12" customFormat="1" ht="15" customHeight="1">
      <c r="A54" s="407"/>
      <c r="B54" s="408"/>
      <c r="C54" s="408"/>
      <c r="D54" s="408"/>
      <c r="E54" s="408"/>
      <c r="F54" s="408"/>
      <c r="G54" s="408"/>
      <c r="H54" s="408"/>
      <c r="I54" s="408"/>
      <c r="J54" s="409"/>
    </row>
    <row r="55" spans="1:10" s="12" customFormat="1" ht="15" customHeight="1">
      <c r="A55" s="407"/>
      <c r="B55" s="408"/>
      <c r="C55" s="408"/>
      <c r="D55" s="408"/>
      <c r="E55" s="408"/>
      <c r="F55" s="408"/>
      <c r="G55" s="408"/>
      <c r="H55" s="408"/>
      <c r="I55" s="408"/>
      <c r="J55" s="409"/>
    </row>
    <row r="56" spans="1:10" s="12" customFormat="1" ht="15" customHeight="1">
      <c r="A56" s="407"/>
      <c r="B56" s="408"/>
      <c r="C56" s="408"/>
      <c r="D56" s="408"/>
      <c r="E56" s="408"/>
      <c r="F56" s="408"/>
      <c r="G56" s="408"/>
      <c r="H56" s="408"/>
      <c r="I56" s="408"/>
      <c r="J56" s="409"/>
    </row>
    <row r="57" spans="1:10" s="12" customFormat="1" ht="15" customHeight="1">
      <c r="A57" s="407"/>
      <c r="B57" s="408"/>
      <c r="C57" s="408"/>
      <c r="D57" s="408"/>
      <c r="E57" s="408"/>
      <c r="F57" s="408"/>
      <c r="G57" s="408"/>
      <c r="H57" s="408"/>
      <c r="I57" s="408"/>
      <c r="J57" s="409"/>
    </row>
    <row r="58" spans="1:10" s="12" customFormat="1" ht="15" customHeight="1">
      <c r="A58" s="407"/>
      <c r="B58" s="408"/>
      <c r="C58" s="408"/>
      <c r="D58" s="408"/>
      <c r="E58" s="408"/>
      <c r="F58" s="408"/>
      <c r="G58" s="408"/>
      <c r="H58" s="408"/>
      <c r="I58" s="408"/>
      <c r="J58" s="409"/>
    </row>
    <row r="59" spans="1:10" s="12" customFormat="1" ht="15" customHeight="1">
      <c r="A59" s="407"/>
      <c r="B59" s="408"/>
      <c r="C59" s="408"/>
      <c r="D59" s="408"/>
      <c r="E59" s="408"/>
      <c r="F59" s="408"/>
      <c r="G59" s="408"/>
      <c r="H59" s="408"/>
      <c r="I59" s="408"/>
      <c r="J59" s="409"/>
    </row>
    <row r="60" spans="1:10" s="12" customFormat="1" ht="15" customHeight="1">
      <c r="A60" s="407"/>
      <c r="B60" s="408"/>
      <c r="C60" s="408"/>
      <c r="D60" s="408"/>
      <c r="E60" s="408"/>
      <c r="F60" s="408"/>
      <c r="G60" s="408"/>
      <c r="H60" s="408"/>
      <c r="I60" s="408"/>
      <c r="J60" s="409"/>
    </row>
    <row r="61" spans="1:10" s="12" customFormat="1" ht="15" customHeight="1">
      <c r="A61" s="407"/>
      <c r="B61" s="408"/>
      <c r="C61" s="408"/>
      <c r="D61" s="408"/>
      <c r="E61" s="408"/>
      <c r="F61" s="408"/>
      <c r="G61" s="408"/>
      <c r="H61" s="408"/>
      <c r="I61" s="408"/>
      <c r="J61" s="409"/>
    </row>
    <row r="62" spans="1:10" s="12" customFormat="1" ht="15" customHeight="1">
      <c r="A62" s="410"/>
      <c r="B62" s="411"/>
      <c r="C62" s="411"/>
      <c r="D62" s="411"/>
      <c r="E62" s="411"/>
      <c r="F62" s="411"/>
      <c r="G62" s="411"/>
      <c r="H62" s="411"/>
      <c r="I62" s="411"/>
      <c r="J62" s="412"/>
    </row>
    <row r="63" spans="1:10">
      <c r="A63" s="45"/>
    </row>
    <row r="72" spans="1:1">
      <c r="A72" s="45"/>
    </row>
    <row r="79" spans="1:1">
      <c r="A79" s="45"/>
    </row>
    <row r="81" spans="1:1">
      <c r="A81" s="46"/>
    </row>
    <row r="82" spans="1:1">
      <c r="A82" s="47"/>
    </row>
  </sheetData>
  <customSheetViews>
    <customSheetView guid="{88F0142F-8040-40EE-BB31-7FBDC567046B}" fitToPage="1" state="hidden" topLeftCell="A33">
      <selection activeCell="A49" sqref="A49:J62"/>
      <headerFooter alignWithMargins="0">
        <oddHeader>&amp;LTab &amp;A: Page &amp;P of &amp;N</oddHeader>
      </headerFooter>
    </customSheetView>
    <customSheetView guid="{FEFC15B1-F17C-4CB7-A213-355BB844919A}" fitToPage="1" state="hidden" topLeftCell="A33">
      <selection activeCell="A49" sqref="A49:J62"/>
      <headerFooter alignWithMargins="0">
        <oddHeader>&amp;LTab &amp;A: Page &amp;P of &amp;N</oddHeader>
      </headerFooter>
    </customSheetView>
  </customSheetViews>
  <mergeCells count="17">
    <mergeCell ref="D9:J10"/>
    <mergeCell ref="A46:J48"/>
    <mergeCell ref="A49:J62"/>
    <mergeCell ref="D41:J44"/>
    <mergeCell ref="A1:J2"/>
    <mergeCell ref="A3:J4"/>
    <mergeCell ref="D37:J39"/>
    <mergeCell ref="D33:J35"/>
    <mergeCell ref="D18:J19"/>
    <mergeCell ref="D12:J13"/>
    <mergeCell ref="D15:J16"/>
    <mergeCell ref="D24:J25"/>
    <mergeCell ref="D29:J31"/>
    <mergeCell ref="D7:J7"/>
    <mergeCell ref="D28:J28"/>
    <mergeCell ref="D27:J27"/>
    <mergeCell ref="D21:J22"/>
  </mergeCells>
  <phoneticPr fontId="17" type="noConversion"/>
  <dataValidations count="1">
    <dataValidation type="list" allowBlank="1" showInputMessage="1" showErrorMessage="1" sqref="B27 B24 B35 B21 B33 B37 B41 B18 B12 B15:B16 B9">
      <formula1>check</formula1>
    </dataValidation>
  </dataValidations>
  <pageMargins left="0.75" right="0.75" top="1" bottom="1" header="0.5" footer="0.5"/>
  <headerFooter alignWithMargins="0">
    <oddHeader>&amp;LTab &amp;A: Page &amp;P of &amp;N</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N106"/>
  <sheetViews>
    <sheetView workbookViewId="0">
      <selection activeCell="C20" sqref="C20"/>
    </sheetView>
  </sheetViews>
  <sheetFormatPr baseColWidth="10" defaultColWidth="8.83203125" defaultRowHeight="14" x14ac:dyDescent="0"/>
  <cols>
    <col min="1" max="2" width="15.6640625" style="2" customWidth="1"/>
    <col min="3" max="3" width="15.6640625" style="60" customWidth="1"/>
    <col min="4" max="9" width="15.6640625" style="2" customWidth="1"/>
    <col min="10" max="11" width="4.6640625" style="2" hidden="1" customWidth="1"/>
    <col min="12" max="13" width="3.83203125" style="2" hidden="1" customWidth="1"/>
    <col min="14" max="14" width="5.6640625" style="2" hidden="1" customWidth="1"/>
    <col min="15" max="16" width="5.6640625" style="2" customWidth="1"/>
    <col min="17" max="49" width="4.6640625" style="2" customWidth="1"/>
    <col min="50" max="16384" width="8.83203125" style="2"/>
  </cols>
  <sheetData>
    <row r="1" spans="1:14" ht="15" customHeight="1">
      <c r="A1" s="449" t="s">
        <v>103</v>
      </c>
      <c r="B1" s="450"/>
      <c r="C1" s="450"/>
      <c r="D1" s="450"/>
      <c r="E1" s="450"/>
      <c r="F1" s="450"/>
      <c r="G1" s="450"/>
      <c r="H1" s="450"/>
      <c r="I1" s="450"/>
    </row>
    <row r="2" spans="1:14" ht="15" customHeight="1">
      <c r="A2" s="451"/>
      <c r="B2" s="452"/>
      <c r="C2" s="452"/>
      <c r="D2" s="452"/>
      <c r="E2" s="452"/>
      <c r="F2" s="452"/>
      <c r="G2" s="452"/>
      <c r="H2" s="452"/>
      <c r="I2" s="452"/>
    </row>
    <row r="3" spans="1:14" ht="12.75" customHeight="1">
      <c r="A3" s="453" t="s">
        <v>129</v>
      </c>
      <c r="B3" s="454"/>
      <c r="C3" s="454"/>
      <c r="D3" s="454"/>
      <c r="E3" s="454"/>
      <c r="F3" s="454"/>
      <c r="G3" s="454"/>
      <c r="H3" s="454"/>
      <c r="I3" s="454"/>
    </row>
    <row r="4" spans="1:14">
      <c r="A4" s="455"/>
      <c r="B4" s="456"/>
      <c r="C4" s="456"/>
      <c r="D4" s="456"/>
      <c r="E4" s="456"/>
      <c r="F4" s="456"/>
      <c r="G4" s="456"/>
      <c r="H4" s="456"/>
      <c r="I4" s="456"/>
    </row>
    <row r="5" spans="1:14" ht="12.75" customHeight="1">
      <c r="A5" s="457" t="s">
        <v>71</v>
      </c>
      <c r="B5" s="457"/>
      <c r="C5" s="437" t="s">
        <v>72</v>
      </c>
      <c r="D5" s="435" t="s">
        <v>249</v>
      </c>
      <c r="E5" s="440" t="s">
        <v>128</v>
      </c>
      <c r="F5" s="441"/>
      <c r="G5" s="441"/>
      <c r="H5" s="441"/>
      <c r="I5" s="442"/>
    </row>
    <row r="6" spans="1:14">
      <c r="A6" s="457"/>
      <c r="B6" s="457"/>
      <c r="C6" s="438"/>
      <c r="D6" s="435"/>
      <c r="E6" s="443"/>
      <c r="F6" s="444"/>
      <c r="G6" s="444"/>
      <c r="H6" s="444"/>
      <c r="I6" s="445"/>
    </row>
    <row r="7" spans="1:14">
      <c r="A7" s="457"/>
      <c r="B7" s="457"/>
      <c r="C7" s="438"/>
      <c r="D7" s="435"/>
      <c r="E7" s="443"/>
      <c r="F7" s="444"/>
      <c r="G7" s="444"/>
      <c r="H7" s="444"/>
      <c r="I7" s="445"/>
    </row>
    <row r="8" spans="1:14">
      <c r="A8" s="457"/>
      <c r="B8" s="457"/>
      <c r="C8" s="438"/>
      <c r="D8" s="435"/>
      <c r="E8" s="443"/>
      <c r="F8" s="444"/>
      <c r="G8" s="444"/>
      <c r="H8" s="444"/>
      <c r="I8" s="445"/>
    </row>
    <row r="9" spans="1:14">
      <c r="A9" s="457"/>
      <c r="B9" s="457"/>
      <c r="C9" s="438"/>
      <c r="D9" s="435"/>
      <c r="E9" s="443"/>
      <c r="F9" s="444"/>
      <c r="G9" s="444"/>
      <c r="H9" s="444"/>
      <c r="I9" s="445"/>
    </row>
    <row r="10" spans="1:14">
      <c r="A10" s="457"/>
      <c r="B10" s="457"/>
      <c r="C10" s="438"/>
      <c r="D10" s="435"/>
      <c r="E10" s="443"/>
      <c r="F10" s="444"/>
      <c r="G10" s="444"/>
      <c r="H10" s="444"/>
      <c r="I10" s="445"/>
    </row>
    <row r="11" spans="1:14">
      <c r="A11" s="457"/>
      <c r="B11" s="457"/>
      <c r="C11" s="438"/>
      <c r="D11" s="435"/>
      <c r="E11" s="443"/>
      <c r="F11" s="444"/>
      <c r="G11" s="444"/>
      <c r="H11" s="444"/>
      <c r="I11" s="445"/>
    </row>
    <row r="12" spans="1:14">
      <c r="A12" s="457"/>
      <c r="B12" s="457"/>
      <c r="C12" s="438"/>
      <c r="D12" s="436"/>
      <c r="E12" s="443"/>
      <c r="F12" s="444"/>
      <c r="G12" s="444"/>
      <c r="H12" s="444"/>
      <c r="I12" s="445"/>
    </row>
    <row r="13" spans="1:14">
      <c r="A13" s="457"/>
      <c r="B13" s="457"/>
      <c r="C13" s="439"/>
      <c r="D13" s="436"/>
      <c r="E13" s="446"/>
      <c r="F13" s="447"/>
      <c r="G13" s="447"/>
      <c r="H13" s="447"/>
      <c r="I13" s="448"/>
    </row>
    <row r="14" spans="1:14" ht="50" customHeight="1">
      <c r="A14" s="430" t="s">
        <v>242</v>
      </c>
      <c r="B14" s="431"/>
      <c r="C14" s="64" t="s">
        <v>243</v>
      </c>
      <c r="D14" s="14" t="s">
        <v>46</v>
      </c>
      <c r="E14" s="432" t="s">
        <v>244</v>
      </c>
      <c r="F14" s="433"/>
      <c r="G14" s="433"/>
      <c r="H14" s="433"/>
      <c r="I14" s="434"/>
      <c r="J14" s="2" t="str">
        <f>IF(AND(A14&lt;&gt;"",LEN(C14)&lt;3),"No","Yes")</f>
        <v>Yes</v>
      </c>
      <c r="K14" s="2" t="str">
        <f>IF(AND(A14&lt;&gt;"",LEN(D14)&lt;5),"No","Yes")</f>
        <v>Yes</v>
      </c>
      <c r="L14" s="2" t="str">
        <f>IF(AND(A14&lt;&gt;"",LEN(E14)&lt;15),"No","Yes")</f>
        <v>Yes</v>
      </c>
      <c r="M14" s="2" t="str">
        <f>CONCATENATE(J14,K14,L14)</f>
        <v>YesYesYes</v>
      </c>
      <c r="N14" s="2" t="str">
        <f>IF(M14="YesYesYes","Yes","No")</f>
        <v>Yes</v>
      </c>
    </row>
    <row r="15" spans="1:14" ht="50" customHeight="1">
      <c r="A15" s="430" t="s">
        <v>242</v>
      </c>
      <c r="B15" s="431"/>
      <c r="C15" s="64" t="s">
        <v>243</v>
      </c>
      <c r="D15" s="14" t="s">
        <v>46</v>
      </c>
      <c r="E15" s="432" t="s">
        <v>244</v>
      </c>
      <c r="F15" s="433"/>
      <c r="G15" s="433"/>
      <c r="H15" s="433"/>
      <c r="I15" s="434"/>
      <c r="J15" s="2" t="str">
        <f t="shared" ref="J15:J78" si="0">IF(AND(A15&lt;&gt;"",LEN(C15)&lt;3),"No","Yes")</f>
        <v>Yes</v>
      </c>
      <c r="K15" s="2" t="str">
        <f t="shared" ref="K15:K78" si="1">IF(AND(A15&lt;&gt;"",LEN(D15)&lt;5),"No","Yes")</f>
        <v>Yes</v>
      </c>
      <c r="L15" s="2" t="str">
        <f t="shared" ref="L15:L78" si="2">IF(AND(A15&lt;&gt;"",LEN(E15)&lt;15),"No","Yes")</f>
        <v>Yes</v>
      </c>
      <c r="M15" s="2" t="str">
        <f t="shared" ref="M15:M78" si="3">CONCATENATE(J15,K15,L15)</f>
        <v>YesYesYes</v>
      </c>
      <c r="N15" s="2" t="str">
        <f t="shared" ref="N15:N78" si="4">IF(M15="YesYesYes","Yes","No")</f>
        <v>Yes</v>
      </c>
    </row>
    <row r="16" spans="1:14" ht="50" customHeight="1">
      <c r="A16" s="430" t="s">
        <v>242</v>
      </c>
      <c r="B16" s="431"/>
      <c r="C16" s="64" t="s">
        <v>243</v>
      </c>
      <c r="D16" s="14" t="s">
        <v>46</v>
      </c>
      <c r="E16" s="432" t="s">
        <v>244</v>
      </c>
      <c r="F16" s="433"/>
      <c r="G16" s="433"/>
      <c r="H16" s="433"/>
      <c r="I16" s="434"/>
      <c r="J16" s="2" t="str">
        <f t="shared" si="0"/>
        <v>Yes</v>
      </c>
      <c r="K16" s="2" t="str">
        <f t="shared" si="1"/>
        <v>Yes</v>
      </c>
      <c r="L16" s="2" t="str">
        <f t="shared" si="2"/>
        <v>Yes</v>
      </c>
      <c r="M16" s="2" t="str">
        <f t="shared" si="3"/>
        <v>YesYesYes</v>
      </c>
      <c r="N16" s="2" t="str">
        <f t="shared" si="4"/>
        <v>Yes</v>
      </c>
    </row>
    <row r="17" spans="1:14" ht="50" customHeight="1">
      <c r="A17" s="430" t="s">
        <v>242</v>
      </c>
      <c r="B17" s="431"/>
      <c r="C17" s="64" t="s">
        <v>243</v>
      </c>
      <c r="D17" s="14" t="s">
        <v>46</v>
      </c>
      <c r="E17" s="432" t="s">
        <v>244</v>
      </c>
      <c r="F17" s="433"/>
      <c r="G17" s="433"/>
      <c r="H17" s="433"/>
      <c r="I17" s="434"/>
      <c r="J17" s="2" t="str">
        <f t="shared" si="0"/>
        <v>Yes</v>
      </c>
      <c r="K17" s="2" t="str">
        <f t="shared" si="1"/>
        <v>Yes</v>
      </c>
      <c r="L17" s="2" t="str">
        <f t="shared" si="2"/>
        <v>Yes</v>
      </c>
      <c r="M17" s="2" t="str">
        <f t="shared" si="3"/>
        <v>YesYesYes</v>
      </c>
      <c r="N17" s="2" t="str">
        <f t="shared" si="4"/>
        <v>Yes</v>
      </c>
    </row>
    <row r="18" spans="1:14" ht="50" customHeight="1">
      <c r="A18" s="430" t="s">
        <v>242</v>
      </c>
      <c r="B18" s="431"/>
      <c r="C18" s="64" t="s">
        <v>243</v>
      </c>
      <c r="D18" s="14" t="s">
        <v>46</v>
      </c>
      <c r="E18" s="432" t="s">
        <v>244</v>
      </c>
      <c r="F18" s="433"/>
      <c r="G18" s="433"/>
      <c r="H18" s="433"/>
      <c r="I18" s="434"/>
      <c r="J18" s="2" t="str">
        <f t="shared" si="0"/>
        <v>Yes</v>
      </c>
      <c r="K18" s="2" t="str">
        <f t="shared" si="1"/>
        <v>Yes</v>
      </c>
      <c r="L18" s="2" t="str">
        <f t="shared" si="2"/>
        <v>Yes</v>
      </c>
      <c r="M18" s="2" t="str">
        <f t="shared" si="3"/>
        <v>YesYesYes</v>
      </c>
      <c r="N18" s="2" t="str">
        <f t="shared" si="4"/>
        <v>Yes</v>
      </c>
    </row>
    <row r="19" spans="1:14" ht="50" customHeight="1">
      <c r="A19" s="430" t="s">
        <v>242</v>
      </c>
      <c r="B19" s="431"/>
      <c r="C19" s="64" t="s">
        <v>243</v>
      </c>
      <c r="D19" s="14" t="s">
        <v>46</v>
      </c>
      <c r="E19" s="432" t="s">
        <v>244</v>
      </c>
      <c r="F19" s="433"/>
      <c r="G19" s="433"/>
      <c r="H19" s="433"/>
      <c r="I19" s="434"/>
      <c r="J19" s="2" t="str">
        <f t="shared" si="0"/>
        <v>Yes</v>
      </c>
      <c r="K19" s="2" t="str">
        <f t="shared" si="1"/>
        <v>Yes</v>
      </c>
      <c r="L19" s="2" t="str">
        <f t="shared" si="2"/>
        <v>Yes</v>
      </c>
      <c r="M19" s="2" t="str">
        <f t="shared" si="3"/>
        <v>YesYesYes</v>
      </c>
      <c r="N19" s="2" t="str">
        <f t="shared" si="4"/>
        <v>Yes</v>
      </c>
    </row>
    <row r="20" spans="1:14" ht="50" customHeight="1">
      <c r="A20" s="430"/>
      <c r="B20" s="431"/>
      <c r="C20" s="59"/>
      <c r="D20" s="14"/>
      <c r="E20" s="432"/>
      <c r="F20" s="433"/>
      <c r="G20" s="433"/>
      <c r="H20" s="433"/>
      <c r="I20" s="434"/>
      <c r="J20" s="2" t="str">
        <f t="shared" si="0"/>
        <v>Yes</v>
      </c>
      <c r="K20" s="2" t="str">
        <f t="shared" si="1"/>
        <v>Yes</v>
      </c>
      <c r="L20" s="2" t="str">
        <f t="shared" si="2"/>
        <v>Yes</v>
      </c>
      <c r="M20" s="2" t="str">
        <f t="shared" si="3"/>
        <v>YesYesYes</v>
      </c>
      <c r="N20" s="2" t="str">
        <f t="shared" si="4"/>
        <v>Yes</v>
      </c>
    </row>
    <row r="21" spans="1:14" ht="50" customHeight="1">
      <c r="A21" s="430"/>
      <c r="B21" s="431"/>
      <c r="C21" s="59"/>
      <c r="D21" s="14"/>
      <c r="E21" s="432"/>
      <c r="F21" s="433"/>
      <c r="G21" s="433"/>
      <c r="H21" s="433"/>
      <c r="I21" s="434"/>
      <c r="J21" s="2" t="str">
        <f t="shared" si="0"/>
        <v>Yes</v>
      </c>
      <c r="K21" s="2" t="str">
        <f t="shared" si="1"/>
        <v>Yes</v>
      </c>
      <c r="L21" s="2" t="str">
        <f t="shared" si="2"/>
        <v>Yes</v>
      </c>
      <c r="M21" s="2" t="str">
        <f t="shared" si="3"/>
        <v>YesYesYes</v>
      </c>
      <c r="N21" s="2" t="str">
        <f t="shared" si="4"/>
        <v>Yes</v>
      </c>
    </row>
    <row r="22" spans="1:14" ht="50" customHeight="1">
      <c r="A22" s="430"/>
      <c r="B22" s="431"/>
      <c r="C22" s="59"/>
      <c r="D22" s="14"/>
      <c r="E22" s="432"/>
      <c r="F22" s="433"/>
      <c r="G22" s="433"/>
      <c r="H22" s="433"/>
      <c r="I22" s="434"/>
      <c r="J22" s="2" t="str">
        <f t="shared" si="0"/>
        <v>Yes</v>
      </c>
      <c r="K22" s="2" t="str">
        <f t="shared" si="1"/>
        <v>Yes</v>
      </c>
      <c r="L22" s="2" t="str">
        <f t="shared" si="2"/>
        <v>Yes</v>
      </c>
      <c r="M22" s="2" t="str">
        <f t="shared" si="3"/>
        <v>YesYesYes</v>
      </c>
      <c r="N22" s="2" t="str">
        <f t="shared" si="4"/>
        <v>Yes</v>
      </c>
    </row>
    <row r="23" spans="1:14" ht="50" customHeight="1">
      <c r="A23" s="430"/>
      <c r="B23" s="431"/>
      <c r="C23" s="59"/>
      <c r="D23" s="14"/>
      <c r="E23" s="432"/>
      <c r="F23" s="433"/>
      <c r="G23" s="433"/>
      <c r="H23" s="433"/>
      <c r="I23" s="434"/>
      <c r="J23" s="2" t="str">
        <f t="shared" si="0"/>
        <v>Yes</v>
      </c>
      <c r="K23" s="2" t="str">
        <f t="shared" si="1"/>
        <v>Yes</v>
      </c>
      <c r="L23" s="2" t="str">
        <f t="shared" si="2"/>
        <v>Yes</v>
      </c>
      <c r="M23" s="2" t="str">
        <f t="shared" si="3"/>
        <v>YesYesYes</v>
      </c>
      <c r="N23" s="2" t="str">
        <f t="shared" si="4"/>
        <v>Yes</v>
      </c>
    </row>
    <row r="24" spans="1:14" ht="50" customHeight="1">
      <c r="A24" s="430"/>
      <c r="B24" s="431"/>
      <c r="C24" s="59"/>
      <c r="D24" s="14"/>
      <c r="E24" s="432"/>
      <c r="F24" s="433"/>
      <c r="G24" s="433"/>
      <c r="H24" s="433"/>
      <c r="I24" s="434"/>
      <c r="J24" s="2" t="str">
        <f t="shared" si="0"/>
        <v>Yes</v>
      </c>
      <c r="K24" s="2" t="str">
        <f t="shared" si="1"/>
        <v>Yes</v>
      </c>
      <c r="L24" s="2" t="str">
        <f t="shared" si="2"/>
        <v>Yes</v>
      </c>
      <c r="M24" s="2" t="str">
        <f t="shared" si="3"/>
        <v>YesYesYes</v>
      </c>
      <c r="N24" s="2" t="str">
        <f t="shared" si="4"/>
        <v>Yes</v>
      </c>
    </row>
    <row r="25" spans="1:14" ht="50" customHeight="1">
      <c r="A25" s="430"/>
      <c r="B25" s="431"/>
      <c r="C25" s="59"/>
      <c r="D25" s="14"/>
      <c r="E25" s="432"/>
      <c r="F25" s="433"/>
      <c r="G25" s="433"/>
      <c r="H25" s="433"/>
      <c r="I25" s="434"/>
      <c r="J25" s="2" t="str">
        <f t="shared" si="0"/>
        <v>Yes</v>
      </c>
      <c r="K25" s="2" t="str">
        <f t="shared" si="1"/>
        <v>Yes</v>
      </c>
      <c r="L25" s="2" t="str">
        <f t="shared" si="2"/>
        <v>Yes</v>
      </c>
      <c r="M25" s="2" t="str">
        <f t="shared" si="3"/>
        <v>YesYesYes</v>
      </c>
      <c r="N25" s="2" t="str">
        <f t="shared" si="4"/>
        <v>Yes</v>
      </c>
    </row>
    <row r="26" spans="1:14" ht="50" customHeight="1">
      <c r="A26" s="430"/>
      <c r="B26" s="431"/>
      <c r="C26" s="59"/>
      <c r="D26" s="14"/>
      <c r="E26" s="432"/>
      <c r="F26" s="433"/>
      <c r="G26" s="433"/>
      <c r="H26" s="433"/>
      <c r="I26" s="434"/>
      <c r="J26" s="2" t="str">
        <f t="shared" si="0"/>
        <v>Yes</v>
      </c>
      <c r="K26" s="2" t="str">
        <f t="shared" si="1"/>
        <v>Yes</v>
      </c>
      <c r="L26" s="2" t="str">
        <f t="shared" si="2"/>
        <v>Yes</v>
      </c>
      <c r="M26" s="2" t="str">
        <f t="shared" si="3"/>
        <v>YesYesYes</v>
      </c>
      <c r="N26" s="2" t="str">
        <f t="shared" si="4"/>
        <v>Yes</v>
      </c>
    </row>
    <row r="27" spans="1:14" ht="50" customHeight="1">
      <c r="A27" s="430"/>
      <c r="B27" s="431"/>
      <c r="C27" s="59"/>
      <c r="D27" s="14"/>
      <c r="E27" s="432"/>
      <c r="F27" s="433"/>
      <c r="G27" s="433"/>
      <c r="H27" s="433"/>
      <c r="I27" s="434"/>
      <c r="J27" s="2" t="str">
        <f t="shared" si="0"/>
        <v>Yes</v>
      </c>
      <c r="K27" s="2" t="str">
        <f t="shared" si="1"/>
        <v>Yes</v>
      </c>
      <c r="L27" s="2" t="str">
        <f t="shared" si="2"/>
        <v>Yes</v>
      </c>
      <c r="M27" s="2" t="str">
        <f t="shared" si="3"/>
        <v>YesYesYes</v>
      </c>
      <c r="N27" s="2" t="str">
        <f t="shared" si="4"/>
        <v>Yes</v>
      </c>
    </row>
    <row r="28" spans="1:14" ht="50" customHeight="1">
      <c r="A28" s="430"/>
      <c r="B28" s="431"/>
      <c r="C28" s="59"/>
      <c r="D28" s="14"/>
      <c r="E28" s="432"/>
      <c r="F28" s="433"/>
      <c r="G28" s="433"/>
      <c r="H28" s="433"/>
      <c r="I28" s="434"/>
      <c r="J28" s="2" t="str">
        <f t="shared" si="0"/>
        <v>Yes</v>
      </c>
      <c r="K28" s="2" t="str">
        <f t="shared" si="1"/>
        <v>Yes</v>
      </c>
      <c r="L28" s="2" t="str">
        <f t="shared" si="2"/>
        <v>Yes</v>
      </c>
      <c r="M28" s="2" t="str">
        <f t="shared" si="3"/>
        <v>YesYesYes</v>
      </c>
      <c r="N28" s="2" t="str">
        <f t="shared" si="4"/>
        <v>Yes</v>
      </c>
    </row>
    <row r="29" spans="1:14" ht="50" customHeight="1">
      <c r="A29" s="430"/>
      <c r="B29" s="431"/>
      <c r="C29" s="59"/>
      <c r="D29" s="14"/>
      <c r="E29" s="432"/>
      <c r="F29" s="433"/>
      <c r="G29" s="433"/>
      <c r="H29" s="433"/>
      <c r="I29" s="434"/>
      <c r="J29" s="2" t="str">
        <f t="shared" si="0"/>
        <v>Yes</v>
      </c>
      <c r="K29" s="2" t="str">
        <f t="shared" si="1"/>
        <v>Yes</v>
      </c>
      <c r="L29" s="2" t="str">
        <f t="shared" si="2"/>
        <v>Yes</v>
      </c>
      <c r="M29" s="2" t="str">
        <f t="shared" si="3"/>
        <v>YesYesYes</v>
      </c>
      <c r="N29" s="2" t="str">
        <f t="shared" si="4"/>
        <v>Yes</v>
      </c>
    </row>
    <row r="30" spans="1:14" ht="50" customHeight="1">
      <c r="A30" s="430"/>
      <c r="B30" s="431"/>
      <c r="C30" s="59"/>
      <c r="D30" s="14"/>
      <c r="E30" s="432"/>
      <c r="F30" s="433"/>
      <c r="G30" s="433"/>
      <c r="H30" s="433"/>
      <c r="I30" s="434"/>
      <c r="J30" s="2" t="str">
        <f t="shared" si="0"/>
        <v>Yes</v>
      </c>
      <c r="K30" s="2" t="str">
        <f t="shared" si="1"/>
        <v>Yes</v>
      </c>
      <c r="L30" s="2" t="str">
        <f t="shared" si="2"/>
        <v>Yes</v>
      </c>
      <c r="M30" s="2" t="str">
        <f t="shared" si="3"/>
        <v>YesYesYes</v>
      </c>
      <c r="N30" s="2" t="str">
        <f t="shared" si="4"/>
        <v>Yes</v>
      </c>
    </row>
    <row r="31" spans="1:14" ht="50" customHeight="1">
      <c r="A31" s="430"/>
      <c r="B31" s="431"/>
      <c r="C31" s="59"/>
      <c r="D31" s="14"/>
      <c r="E31" s="432"/>
      <c r="F31" s="433"/>
      <c r="G31" s="433"/>
      <c r="H31" s="433"/>
      <c r="I31" s="434"/>
      <c r="J31" s="2" t="str">
        <f t="shared" si="0"/>
        <v>Yes</v>
      </c>
      <c r="K31" s="2" t="str">
        <f t="shared" si="1"/>
        <v>Yes</v>
      </c>
      <c r="L31" s="2" t="str">
        <f t="shared" si="2"/>
        <v>Yes</v>
      </c>
      <c r="M31" s="2" t="str">
        <f t="shared" si="3"/>
        <v>YesYesYes</v>
      </c>
      <c r="N31" s="2" t="str">
        <f t="shared" si="4"/>
        <v>Yes</v>
      </c>
    </row>
    <row r="32" spans="1:14" ht="50" customHeight="1">
      <c r="A32" s="430"/>
      <c r="B32" s="431"/>
      <c r="C32" s="59"/>
      <c r="D32" s="14"/>
      <c r="E32" s="432"/>
      <c r="F32" s="433"/>
      <c r="G32" s="433"/>
      <c r="H32" s="433"/>
      <c r="I32" s="434"/>
      <c r="J32" s="2" t="str">
        <f t="shared" si="0"/>
        <v>Yes</v>
      </c>
      <c r="K32" s="2" t="str">
        <f t="shared" si="1"/>
        <v>Yes</v>
      </c>
      <c r="L32" s="2" t="str">
        <f t="shared" si="2"/>
        <v>Yes</v>
      </c>
      <c r="M32" s="2" t="str">
        <f t="shared" si="3"/>
        <v>YesYesYes</v>
      </c>
      <c r="N32" s="2" t="str">
        <f t="shared" si="4"/>
        <v>Yes</v>
      </c>
    </row>
    <row r="33" spans="1:14" ht="50" customHeight="1">
      <c r="A33" s="430"/>
      <c r="B33" s="431"/>
      <c r="C33" s="59"/>
      <c r="D33" s="14"/>
      <c r="E33" s="432"/>
      <c r="F33" s="433"/>
      <c r="G33" s="433"/>
      <c r="H33" s="433"/>
      <c r="I33" s="434"/>
      <c r="J33" s="2" t="str">
        <f t="shared" si="0"/>
        <v>Yes</v>
      </c>
      <c r="K33" s="2" t="str">
        <f t="shared" si="1"/>
        <v>Yes</v>
      </c>
      <c r="L33" s="2" t="str">
        <f t="shared" si="2"/>
        <v>Yes</v>
      </c>
      <c r="M33" s="2" t="str">
        <f t="shared" si="3"/>
        <v>YesYesYes</v>
      </c>
      <c r="N33" s="2" t="str">
        <f t="shared" si="4"/>
        <v>Yes</v>
      </c>
    </row>
    <row r="34" spans="1:14" ht="50" customHeight="1">
      <c r="A34" s="430"/>
      <c r="B34" s="431"/>
      <c r="C34" s="59"/>
      <c r="D34" s="14"/>
      <c r="E34" s="432"/>
      <c r="F34" s="433"/>
      <c r="G34" s="433"/>
      <c r="H34" s="433"/>
      <c r="I34" s="434"/>
      <c r="J34" s="2" t="str">
        <f t="shared" si="0"/>
        <v>Yes</v>
      </c>
      <c r="K34" s="2" t="str">
        <f t="shared" si="1"/>
        <v>Yes</v>
      </c>
      <c r="L34" s="2" t="str">
        <f t="shared" si="2"/>
        <v>Yes</v>
      </c>
      <c r="M34" s="2" t="str">
        <f t="shared" si="3"/>
        <v>YesYesYes</v>
      </c>
      <c r="N34" s="2" t="str">
        <f t="shared" si="4"/>
        <v>Yes</v>
      </c>
    </row>
    <row r="35" spans="1:14" ht="50" customHeight="1">
      <c r="A35" s="430"/>
      <c r="B35" s="431"/>
      <c r="C35" s="59"/>
      <c r="D35" s="14"/>
      <c r="E35" s="432"/>
      <c r="F35" s="433"/>
      <c r="G35" s="433"/>
      <c r="H35" s="433"/>
      <c r="I35" s="434"/>
      <c r="J35" s="2" t="str">
        <f t="shared" si="0"/>
        <v>Yes</v>
      </c>
      <c r="K35" s="2" t="str">
        <f t="shared" si="1"/>
        <v>Yes</v>
      </c>
      <c r="L35" s="2" t="str">
        <f t="shared" si="2"/>
        <v>Yes</v>
      </c>
      <c r="M35" s="2" t="str">
        <f t="shared" si="3"/>
        <v>YesYesYes</v>
      </c>
      <c r="N35" s="2" t="str">
        <f t="shared" si="4"/>
        <v>Yes</v>
      </c>
    </row>
    <row r="36" spans="1:14" ht="50" customHeight="1">
      <c r="A36" s="430"/>
      <c r="B36" s="431"/>
      <c r="C36" s="59"/>
      <c r="D36" s="14"/>
      <c r="E36" s="432"/>
      <c r="F36" s="433"/>
      <c r="G36" s="433"/>
      <c r="H36" s="433"/>
      <c r="I36" s="434"/>
      <c r="J36" s="2" t="str">
        <f t="shared" si="0"/>
        <v>Yes</v>
      </c>
      <c r="K36" s="2" t="str">
        <f t="shared" si="1"/>
        <v>Yes</v>
      </c>
      <c r="L36" s="2" t="str">
        <f t="shared" si="2"/>
        <v>Yes</v>
      </c>
      <c r="M36" s="2" t="str">
        <f t="shared" si="3"/>
        <v>YesYesYes</v>
      </c>
      <c r="N36" s="2" t="str">
        <f t="shared" si="4"/>
        <v>Yes</v>
      </c>
    </row>
    <row r="37" spans="1:14" ht="50" customHeight="1">
      <c r="A37" s="430"/>
      <c r="B37" s="431"/>
      <c r="C37" s="59"/>
      <c r="D37" s="14"/>
      <c r="E37" s="432"/>
      <c r="F37" s="433"/>
      <c r="G37" s="433"/>
      <c r="H37" s="433"/>
      <c r="I37" s="434"/>
      <c r="J37" s="2" t="str">
        <f t="shared" si="0"/>
        <v>Yes</v>
      </c>
      <c r="K37" s="2" t="str">
        <f t="shared" si="1"/>
        <v>Yes</v>
      </c>
      <c r="L37" s="2" t="str">
        <f t="shared" si="2"/>
        <v>Yes</v>
      </c>
      <c r="M37" s="2" t="str">
        <f t="shared" si="3"/>
        <v>YesYesYes</v>
      </c>
      <c r="N37" s="2" t="str">
        <f t="shared" si="4"/>
        <v>Yes</v>
      </c>
    </row>
    <row r="38" spans="1:14" ht="50" customHeight="1">
      <c r="A38" s="430"/>
      <c r="B38" s="431"/>
      <c r="C38" s="59"/>
      <c r="D38" s="14"/>
      <c r="E38" s="432"/>
      <c r="F38" s="433"/>
      <c r="G38" s="433"/>
      <c r="H38" s="433"/>
      <c r="I38" s="434"/>
      <c r="J38" s="2" t="str">
        <f t="shared" si="0"/>
        <v>Yes</v>
      </c>
      <c r="K38" s="2" t="str">
        <f t="shared" si="1"/>
        <v>Yes</v>
      </c>
      <c r="L38" s="2" t="str">
        <f t="shared" si="2"/>
        <v>Yes</v>
      </c>
      <c r="M38" s="2" t="str">
        <f t="shared" si="3"/>
        <v>YesYesYes</v>
      </c>
      <c r="N38" s="2" t="str">
        <f t="shared" si="4"/>
        <v>Yes</v>
      </c>
    </row>
    <row r="39" spans="1:14" ht="50" customHeight="1">
      <c r="A39" s="430"/>
      <c r="B39" s="431"/>
      <c r="C39" s="59"/>
      <c r="D39" s="14"/>
      <c r="E39" s="432"/>
      <c r="F39" s="433"/>
      <c r="G39" s="433"/>
      <c r="H39" s="433"/>
      <c r="I39" s="434"/>
      <c r="J39" s="2" t="str">
        <f t="shared" si="0"/>
        <v>Yes</v>
      </c>
      <c r="K39" s="2" t="str">
        <f t="shared" si="1"/>
        <v>Yes</v>
      </c>
      <c r="L39" s="2" t="str">
        <f t="shared" si="2"/>
        <v>Yes</v>
      </c>
      <c r="M39" s="2" t="str">
        <f t="shared" si="3"/>
        <v>YesYesYes</v>
      </c>
      <c r="N39" s="2" t="str">
        <f t="shared" si="4"/>
        <v>Yes</v>
      </c>
    </row>
    <row r="40" spans="1:14" ht="50" customHeight="1">
      <c r="A40" s="430"/>
      <c r="B40" s="431"/>
      <c r="C40" s="59"/>
      <c r="D40" s="14"/>
      <c r="E40" s="432"/>
      <c r="F40" s="433"/>
      <c r="G40" s="433"/>
      <c r="H40" s="433"/>
      <c r="I40" s="434"/>
      <c r="J40" s="2" t="str">
        <f t="shared" si="0"/>
        <v>Yes</v>
      </c>
      <c r="K40" s="2" t="str">
        <f t="shared" si="1"/>
        <v>Yes</v>
      </c>
      <c r="L40" s="2" t="str">
        <f t="shared" si="2"/>
        <v>Yes</v>
      </c>
      <c r="M40" s="2" t="str">
        <f t="shared" si="3"/>
        <v>YesYesYes</v>
      </c>
      <c r="N40" s="2" t="str">
        <f t="shared" si="4"/>
        <v>Yes</v>
      </c>
    </row>
    <row r="41" spans="1:14" ht="50" customHeight="1">
      <c r="A41" s="430"/>
      <c r="B41" s="431"/>
      <c r="C41" s="59"/>
      <c r="D41" s="14"/>
      <c r="E41" s="432"/>
      <c r="F41" s="433"/>
      <c r="G41" s="433"/>
      <c r="H41" s="433"/>
      <c r="I41" s="434"/>
      <c r="J41" s="2" t="str">
        <f t="shared" si="0"/>
        <v>Yes</v>
      </c>
      <c r="K41" s="2" t="str">
        <f t="shared" si="1"/>
        <v>Yes</v>
      </c>
      <c r="L41" s="2" t="str">
        <f t="shared" si="2"/>
        <v>Yes</v>
      </c>
      <c r="M41" s="2" t="str">
        <f t="shared" si="3"/>
        <v>YesYesYes</v>
      </c>
      <c r="N41" s="2" t="str">
        <f t="shared" si="4"/>
        <v>Yes</v>
      </c>
    </row>
    <row r="42" spans="1:14" ht="50" customHeight="1">
      <c r="A42" s="430"/>
      <c r="B42" s="431"/>
      <c r="C42" s="59"/>
      <c r="D42" s="14"/>
      <c r="E42" s="432"/>
      <c r="F42" s="433"/>
      <c r="G42" s="433"/>
      <c r="H42" s="433"/>
      <c r="I42" s="434"/>
      <c r="J42" s="2" t="str">
        <f t="shared" si="0"/>
        <v>Yes</v>
      </c>
      <c r="K42" s="2" t="str">
        <f t="shared" si="1"/>
        <v>Yes</v>
      </c>
      <c r="L42" s="2" t="str">
        <f t="shared" si="2"/>
        <v>Yes</v>
      </c>
      <c r="M42" s="2" t="str">
        <f t="shared" si="3"/>
        <v>YesYesYes</v>
      </c>
      <c r="N42" s="2" t="str">
        <f t="shared" si="4"/>
        <v>Yes</v>
      </c>
    </row>
    <row r="43" spans="1:14" ht="50" customHeight="1">
      <c r="A43" s="430"/>
      <c r="B43" s="431"/>
      <c r="C43" s="59"/>
      <c r="D43" s="14"/>
      <c r="E43" s="432"/>
      <c r="F43" s="433"/>
      <c r="G43" s="433"/>
      <c r="H43" s="433"/>
      <c r="I43" s="434"/>
      <c r="J43" s="2" t="str">
        <f t="shared" si="0"/>
        <v>Yes</v>
      </c>
      <c r="K43" s="2" t="str">
        <f t="shared" si="1"/>
        <v>Yes</v>
      </c>
      <c r="L43" s="2" t="str">
        <f t="shared" si="2"/>
        <v>Yes</v>
      </c>
      <c r="M43" s="2" t="str">
        <f t="shared" si="3"/>
        <v>YesYesYes</v>
      </c>
      <c r="N43" s="2" t="str">
        <f t="shared" si="4"/>
        <v>Yes</v>
      </c>
    </row>
    <row r="44" spans="1:14" ht="50" customHeight="1">
      <c r="A44" s="430"/>
      <c r="B44" s="431"/>
      <c r="C44" s="59"/>
      <c r="D44" s="14"/>
      <c r="E44" s="432"/>
      <c r="F44" s="433"/>
      <c r="G44" s="433"/>
      <c r="H44" s="433"/>
      <c r="I44" s="434"/>
      <c r="J44" s="2" t="str">
        <f t="shared" si="0"/>
        <v>Yes</v>
      </c>
      <c r="K44" s="2" t="str">
        <f t="shared" si="1"/>
        <v>Yes</v>
      </c>
      <c r="L44" s="2" t="str">
        <f t="shared" si="2"/>
        <v>Yes</v>
      </c>
      <c r="M44" s="2" t="str">
        <f t="shared" si="3"/>
        <v>YesYesYes</v>
      </c>
      <c r="N44" s="2" t="str">
        <f t="shared" si="4"/>
        <v>Yes</v>
      </c>
    </row>
    <row r="45" spans="1:14" ht="50" customHeight="1">
      <c r="A45" s="430"/>
      <c r="B45" s="431"/>
      <c r="C45" s="59"/>
      <c r="D45" s="14"/>
      <c r="E45" s="432"/>
      <c r="F45" s="433"/>
      <c r="G45" s="433"/>
      <c r="H45" s="433"/>
      <c r="I45" s="434"/>
      <c r="J45" s="2" t="str">
        <f t="shared" si="0"/>
        <v>Yes</v>
      </c>
      <c r="K45" s="2" t="str">
        <f t="shared" si="1"/>
        <v>Yes</v>
      </c>
      <c r="L45" s="2" t="str">
        <f t="shared" si="2"/>
        <v>Yes</v>
      </c>
      <c r="M45" s="2" t="str">
        <f t="shared" si="3"/>
        <v>YesYesYes</v>
      </c>
      <c r="N45" s="2" t="str">
        <f t="shared" si="4"/>
        <v>Yes</v>
      </c>
    </row>
    <row r="46" spans="1:14" ht="50" customHeight="1">
      <c r="A46" s="430"/>
      <c r="B46" s="431"/>
      <c r="C46" s="59"/>
      <c r="D46" s="14"/>
      <c r="E46" s="432"/>
      <c r="F46" s="433"/>
      <c r="G46" s="433"/>
      <c r="H46" s="433"/>
      <c r="I46" s="434"/>
      <c r="J46" s="2" t="str">
        <f t="shared" si="0"/>
        <v>Yes</v>
      </c>
      <c r="K46" s="2" t="str">
        <f t="shared" si="1"/>
        <v>Yes</v>
      </c>
      <c r="L46" s="2" t="str">
        <f t="shared" si="2"/>
        <v>Yes</v>
      </c>
      <c r="M46" s="2" t="str">
        <f t="shared" si="3"/>
        <v>YesYesYes</v>
      </c>
      <c r="N46" s="2" t="str">
        <f t="shared" si="4"/>
        <v>Yes</v>
      </c>
    </row>
    <row r="47" spans="1:14" ht="50" customHeight="1">
      <c r="A47" s="430"/>
      <c r="B47" s="431"/>
      <c r="C47" s="59"/>
      <c r="D47" s="14"/>
      <c r="E47" s="432"/>
      <c r="F47" s="433"/>
      <c r="G47" s="433"/>
      <c r="H47" s="433"/>
      <c r="I47" s="434"/>
      <c r="J47" s="2" t="str">
        <f t="shared" si="0"/>
        <v>Yes</v>
      </c>
      <c r="K47" s="2" t="str">
        <f t="shared" si="1"/>
        <v>Yes</v>
      </c>
      <c r="L47" s="2" t="str">
        <f t="shared" si="2"/>
        <v>Yes</v>
      </c>
      <c r="M47" s="2" t="str">
        <f t="shared" si="3"/>
        <v>YesYesYes</v>
      </c>
      <c r="N47" s="2" t="str">
        <f t="shared" si="4"/>
        <v>Yes</v>
      </c>
    </row>
    <row r="48" spans="1:14" ht="50" customHeight="1">
      <c r="A48" s="430"/>
      <c r="B48" s="431"/>
      <c r="C48" s="59"/>
      <c r="D48" s="14"/>
      <c r="E48" s="432"/>
      <c r="F48" s="433"/>
      <c r="G48" s="433"/>
      <c r="H48" s="433"/>
      <c r="I48" s="434"/>
      <c r="J48" s="2" t="str">
        <f t="shared" si="0"/>
        <v>Yes</v>
      </c>
      <c r="K48" s="2" t="str">
        <f t="shared" si="1"/>
        <v>Yes</v>
      </c>
      <c r="L48" s="2" t="str">
        <f t="shared" si="2"/>
        <v>Yes</v>
      </c>
      <c r="M48" s="2" t="str">
        <f t="shared" si="3"/>
        <v>YesYesYes</v>
      </c>
      <c r="N48" s="2" t="str">
        <f t="shared" si="4"/>
        <v>Yes</v>
      </c>
    </row>
    <row r="49" spans="1:14" ht="50" customHeight="1">
      <c r="A49" s="430"/>
      <c r="B49" s="431"/>
      <c r="C49" s="59"/>
      <c r="D49" s="14"/>
      <c r="E49" s="432"/>
      <c r="F49" s="433"/>
      <c r="G49" s="433"/>
      <c r="H49" s="433"/>
      <c r="I49" s="434"/>
      <c r="J49" s="2" t="str">
        <f t="shared" si="0"/>
        <v>Yes</v>
      </c>
      <c r="K49" s="2" t="str">
        <f t="shared" si="1"/>
        <v>Yes</v>
      </c>
      <c r="L49" s="2" t="str">
        <f t="shared" si="2"/>
        <v>Yes</v>
      </c>
      <c r="M49" s="2" t="str">
        <f t="shared" si="3"/>
        <v>YesYesYes</v>
      </c>
      <c r="N49" s="2" t="str">
        <f t="shared" si="4"/>
        <v>Yes</v>
      </c>
    </row>
    <row r="50" spans="1:14" ht="50" customHeight="1">
      <c r="A50" s="430"/>
      <c r="B50" s="431"/>
      <c r="C50" s="59"/>
      <c r="D50" s="14"/>
      <c r="E50" s="432"/>
      <c r="F50" s="433"/>
      <c r="G50" s="433"/>
      <c r="H50" s="433"/>
      <c r="I50" s="434"/>
      <c r="J50" s="2" t="str">
        <f t="shared" si="0"/>
        <v>Yes</v>
      </c>
      <c r="K50" s="2" t="str">
        <f t="shared" si="1"/>
        <v>Yes</v>
      </c>
      <c r="L50" s="2" t="str">
        <f t="shared" si="2"/>
        <v>Yes</v>
      </c>
      <c r="M50" s="2" t="str">
        <f t="shared" si="3"/>
        <v>YesYesYes</v>
      </c>
      <c r="N50" s="2" t="str">
        <f t="shared" si="4"/>
        <v>Yes</v>
      </c>
    </row>
    <row r="51" spans="1:14" ht="50" customHeight="1">
      <c r="A51" s="430"/>
      <c r="B51" s="431"/>
      <c r="C51" s="59"/>
      <c r="D51" s="14"/>
      <c r="E51" s="432"/>
      <c r="F51" s="433"/>
      <c r="G51" s="433"/>
      <c r="H51" s="433"/>
      <c r="I51" s="434"/>
      <c r="J51" s="2" t="str">
        <f t="shared" si="0"/>
        <v>Yes</v>
      </c>
      <c r="K51" s="2" t="str">
        <f t="shared" si="1"/>
        <v>Yes</v>
      </c>
      <c r="L51" s="2" t="str">
        <f t="shared" si="2"/>
        <v>Yes</v>
      </c>
      <c r="M51" s="2" t="str">
        <f t="shared" si="3"/>
        <v>YesYesYes</v>
      </c>
      <c r="N51" s="2" t="str">
        <f t="shared" si="4"/>
        <v>Yes</v>
      </c>
    </row>
    <row r="52" spans="1:14" ht="50" customHeight="1">
      <c r="A52" s="430"/>
      <c r="B52" s="431"/>
      <c r="C52" s="59"/>
      <c r="D52" s="14"/>
      <c r="E52" s="432"/>
      <c r="F52" s="433"/>
      <c r="G52" s="433"/>
      <c r="H52" s="433"/>
      <c r="I52" s="434"/>
      <c r="J52" s="2" t="str">
        <f t="shared" si="0"/>
        <v>Yes</v>
      </c>
      <c r="K52" s="2" t="str">
        <f t="shared" si="1"/>
        <v>Yes</v>
      </c>
      <c r="L52" s="2" t="str">
        <f t="shared" si="2"/>
        <v>Yes</v>
      </c>
      <c r="M52" s="2" t="str">
        <f t="shared" si="3"/>
        <v>YesYesYes</v>
      </c>
      <c r="N52" s="2" t="str">
        <f t="shared" si="4"/>
        <v>Yes</v>
      </c>
    </row>
    <row r="53" spans="1:14" ht="50" customHeight="1">
      <c r="A53" s="430"/>
      <c r="B53" s="431"/>
      <c r="C53" s="59"/>
      <c r="D53" s="14"/>
      <c r="E53" s="432"/>
      <c r="F53" s="433"/>
      <c r="G53" s="433"/>
      <c r="H53" s="433"/>
      <c r="I53" s="434"/>
      <c r="J53" s="2" t="str">
        <f t="shared" si="0"/>
        <v>Yes</v>
      </c>
      <c r="K53" s="2" t="str">
        <f t="shared" si="1"/>
        <v>Yes</v>
      </c>
      <c r="L53" s="2" t="str">
        <f t="shared" si="2"/>
        <v>Yes</v>
      </c>
      <c r="M53" s="2" t="str">
        <f t="shared" si="3"/>
        <v>YesYesYes</v>
      </c>
      <c r="N53" s="2" t="str">
        <f t="shared" si="4"/>
        <v>Yes</v>
      </c>
    </row>
    <row r="54" spans="1:14" ht="50" customHeight="1">
      <c r="A54" s="430"/>
      <c r="B54" s="431"/>
      <c r="C54" s="59"/>
      <c r="D54" s="14"/>
      <c r="E54" s="432"/>
      <c r="F54" s="433"/>
      <c r="G54" s="433"/>
      <c r="H54" s="433"/>
      <c r="I54" s="434"/>
      <c r="J54" s="2" t="str">
        <f t="shared" si="0"/>
        <v>Yes</v>
      </c>
      <c r="K54" s="2" t="str">
        <f t="shared" si="1"/>
        <v>Yes</v>
      </c>
      <c r="L54" s="2" t="str">
        <f t="shared" si="2"/>
        <v>Yes</v>
      </c>
      <c r="M54" s="2" t="str">
        <f t="shared" si="3"/>
        <v>YesYesYes</v>
      </c>
      <c r="N54" s="2" t="str">
        <f t="shared" si="4"/>
        <v>Yes</v>
      </c>
    </row>
    <row r="55" spans="1:14" ht="50" customHeight="1">
      <c r="A55" s="430"/>
      <c r="B55" s="431"/>
      <c r="C55" s="59"/>
      <c r="D55" s="14"/>
      <c r="E55" s="432"/>
      <c r="F55" s="433"/>
      <c r="G55" s="433"/>
      <c r="H55" s="433"/>
      <c r="I55" s="434"/>
      <c r="J55" s="2" t="str">
        <f t="shared" si="0"/>
        <v>Yes</v>
      </c>
      <c r="K55" s="2" t="str">
        <f t="shared" si="1"/>
        <v>Yes</v>
      </c>
      <c r="L55" s="2" t="str">
        <f t="shared" si="2"/>
        <v>Yes</v>
      </c>
      <c r="M55" s="2" t="str">
        <f t="shared" si="3"/>
        <v>YesYesYes</v>
      </c>
      <c r="N55" s="2" t="str">
        <f t="shared" si="4"/>
        <v>Yes</v>
      </c>
    </row>
    <row r="56" spans="1:14" ht="50" customHeight="1">
      <c r="A56" s="430"/>
      <c r="B56" s="431"/>
      <c r="C56" s="59"/>
      <c r="D56" s="14"/>
      <c r="E56" s="432"/>
      <c r="F56" s="433"/>
      <c r="G56" s="433"/>
      <c r="H56" s="433"/>
      <c r="I56" s="434"/>
      <c r="J56" s="2" t="str">
        <f t="shared" si="0"/>
        <v>Yes</v>
      </c>
      <c r="K56" s="2" t="str">
        <f t="shared" si="1"/>
        <v>Yes</v>
      </c>
      <c r="L56" s="2" t="str">
        <f t="shared" si="2"/>
        <v>Yes</v>
      </c>
      <c r="M56" s="2" t="str">
        <f t="shared" si="3"/>
        <v>YesYesYes</v>
      </c>
      <c r="N56" s="2" t="str">
        <f t="shared" si="4"/>
        <v>Yes</v>
      </c>
    </row>
    <row r="57" spans="1:14" ht="50" customHeight="1">
      <c r="A57" s="430"/>
      <c r="B57" s="431"/>
      <c r="C57" s="59"/>
      <c r="D57" s="14"/>
      <c r="E57" s="432"/>
      <c r="F57" s="433"/>
      <c r="G57" s="433"/>
      <c r="H57" s="433"/>
      <c r="I57" s="434"/>
      <c r="J57" s="2" t="str">
        <f t="shared" si="0"/>
        <v>Yes</v>
      </c>
      <c r="K57" s="2" t="str">
        <f t="shared" si="1"/>
        <v>Yes</v>
      </c>
      <c r="L57" s="2" t="str">
        <f t="shared" si="2"/>
        <v>Yes</v>
      </c>
      <c r="M57" s="2" t="str">
        <f t="shared" si="3"/>
        <v>YesYesYes</v>
      </c>
      <c r="N57" s="2" t="str">
        <f t="shared" si="4"/>
        <v>Yes</v>
      </c>
    </row>
    <row r="58" spans="1:14" ht="50" customHeight="1">
      <c r="A58" s="430"/>
      <c r="B58" s="431"/>
      <c r="C58" s="59"/>
      <c r="D58" s="14"/>
      <c r="E58" s="432"/>
      <c r="F58" s="433"/>
      <c r="G58" s="433"/>
      <c r="H58" s="433"/>
      <c r="I58" s="434"/>
      <c r="J58" s="2" t="str">
        <f t="shared" si="0"/>
        <v>Yes</v>
      </c>
      <c r="K58" s="2" t="str">
        <f t="shared" si="1"/>
        <v>Yes</v>
      </c>
      <c r="L58" s="2" t="str">
        <f t="shared" si="2"/>
        <v>Yes</v>
      </c>
      <c r="M58" s="2" t="str">
        <f t="shared" si="3"/>
        <v>YesYesYes</v>
      </c>
      <c r="N58" s="2" t="str">
        <f t="shared" si="4"/>
        <v>Yes</v>
      </c>
    </row>
    <row r="59" spans="1:14" ht="50" customHeight="1">
      <c r="A59" s="430"/>
      <c r="B59" s="431"/>
      <c r="C59" s="59"/>
      <c r="D59" s="14"/>
      <c r="E59" s="432"/>
      <c r="F59" s="433"/>
      <c r="G59" s="433"/>
      <c r="H59" s="433"/>
      <c r="I59" s="434"/>
      <c r="J59" s="2" t="str">
        <f t="shared" si="0"/>
        <v>Yes</v>
      </c>
      <c r="K59" s="2" t="str">
        <f t="shared" si="1"/>
        <v>Yes</v>
      </c>
      <c r="L59" s="2" t="str">
        <f t="shared" si="2"/>
        <v>Yes</v>
      </c>
      <c r="M59" s="2" t="str">
        <f t="shared" si="3"/>
        <v>YesYesYes</v>
      </c>
      <c r="N59" s="2" t="str">
        <f t="shared" si="4"/>
        <v>Yes</v>
      </c>
    </row>
    <row r="60" spans="1:14" ht="50" customHeight="1">
      <c r="A60" s="430"/>
      <c r="B60" s="431"/>
      <c r="C60" s="59"/>
      <c r="D60" s="14"/>
      <c r="E60" s="432"/>
      <c r="F60" s="433"/>
      <c r="G60" s="433"/>
      <c r="H60" s="433"/>
      <c r="I60" s="434"/>
      <c r="J60" s="2" t="str">
        <f t="shared" si="0"/>
        <v>Yes</v>
      </c>
      <c r="K60" s="2" t="str">
        <f t="shared" si="1"/>
        <v>Yes</v>
      </c>
      <c r="L60" s="2" t="str">
        <f t="shared" si="2"/>
        <v>Yes</v>
      </c>
      <c r="M60" s="2" t="str">
        <f t="shared" si="3"/>
        <v>YesYesYes</v>
      </c>
      <c r="N60" s="2" t="str">
        <f t="shared" si="4"/>
        <v>Yes</v>
      </c>
    </row>
    <row r="61" spans="1:14" ht="50" customHeight="1">
      <c r="A61" s="430"/>
      <c r="B61" s="431"/>
      <c r="C61" s="59"/>
      <c r="D61" s="14"/>
      <c r="E61" s="432"/>
      <c r="F61" s="433"/>
      <c r="G61" s="433"/>
      <c r="H61" s="433"/>
      <c r="I61" s="434"/>
      <c r="J61" s="2" t="str">
        <f t="shared" si="0"/>
        <v>Yes</v>
      </c>
      <c r="K61" s="2" t="str">
        <f t="shared" si="1"/>
        <v>Yes</v>
      </c>
      <c r="L61" s="2" t="str">
        <f t="shared" si="2"/>
        <v>Yes</v>
      </c>
      <c r="M61" s="2" t="str">
        <f t="shared" si="3"/>
        <v>YesYesYes</v>
      </c>
      <c r="N61" s="2" t="str">
        <f t="shared" si="4"/>
        <v>Yes</v>
      </c>
    </row>
    <row r="62" spans="1:14" ht="50" customHeight="1">
      <c r="A62" s="430"/>
      <c r="B62" s="431"/>
      <c r="C62" s="59"/>
      <c r="D62" s="14"/>
      <c r="E62" s="432"/>
      <c r="F62" s="433"/>
      <c r="G62" s="433"/>
      <c r="H62" s="433"/>
      <c r="I62" s="434"/>
      <c r="J62" s="2" t="str">
        <f t="shared" si="0"/>
        <v>Yes</v>
      </c>
      <c r="K62" s="2" t="str">
        <f t="shared" si="1"/>
        <v>Yes</v>
      </c>
      <c r="L62" s="2" t="str">
        <f t="shared" si="2"/>
        <v>Yes</v>
      </c>
      <c r="M62" s="2" t="str">
        <f t="shared" si="3"/>
        <v>YesYesYes</v>
      </c>
      <c r="N62" s="2" t="str">
        <f t="shared" si="4"/>
        <v>Yes</v>
      </c>
    </row>
    <row r="63" spans="1:14" ht="50" customHeight="1">
      <c r="A63" s="430"/>
      <c r="B63" s="431"/>
      <c r="C63" s="59"/>
      <c r="D63" s="14"/>
      <c r="E63" s="432"/>
      <c r="F63" s="433"/>
      <c r="G63" s="433"/>
      <c r="H63" s="433"/>
      <c r="I63" s="434"/>
      <c r="J63" s="2" t="str">
        <f t="shared" si="0"/>
        <v>Yes</v>
      </c>
      <c r="K63" s="2" t="str">
        <f t="shared" si="1"/>
        <v>Yes</v>
      </c>
      <c r="L63" s="2" t="str">
        <f t="shared" si="2"/>
        <v>Yes</v>
      </c>
      <c r="M63" s="2" t="str">
        <f t="shared" si="3"/>
        <v>YesYesYes</v>
      </c>
      <c r="N63" s="2" t="str">
        <f t="shared" si="4"/>
        <v>Yes</v>
      </c>
    </row>
    <row r="64" spans="1:14" ht="50" customHeight="1">
      <c r="A64" s="430"/>
      <c r="B64" s="431"/>
      <c r="C64" s="59"/>
      <c r="D64" s="14"/>
      <c r="E64" s="432"/>
      <c r="F64" s="433"/>
      <c r="G64" s="433"/>
      <c r="H64" s="433"/>
      <c r="I64" s="434"/>
      <c r="J64" s="2" t="str">
        <f t="shared" si="0"/>
        <v>Yes</v>
      </c>
      <c r="K64" s="2" t="str">
        <f t="shared" si="1"/>
        <v>Yes</v>
      </c>
      <c r="L64" s="2" t="str">
        <f t="shared" si="2"/>
        <v>Yes</v>
      </c>
      <c r="M64" s="2" t="str">
        <f t="shared" si="3"/>
        <v>YesYesYes</v>
      </c>
      <c r="N64" s="2" t="str">
        <f t="shared" si="4"/>
        <v>Yes</v>
      </c>
    </row>
    <row r="65" spans="1:14" ht="50" customHeight="1">
      <c r="A65" s="430"/>
      <c r="B65" s="431"/>
      <c r="C65" s="59"/>
      <c r="D65" s="14"/>
      <c r="E65" s="432"/>
      <c r="F65" s="433"/>
      <c r="G65" s="433"/>
      <c r="H65" s="433"/>
      <c r="I65" s="434"/>
      <c r="J65" s="2" t="str">
        <f t="shared" si="0"/>
        <v>Yes</v>
      </c>
      <c r="K65" s="2" t="str">
        <f t="shared" si="1"/>
        <v>Yes</v>
      </c>
      <c r="L65" s="2" t="str">
        <f t="shared" si="2"/>
        <v>Yes</v>
      </c>
      <c r="M65" s="2" t="str">
        <f t="shared" si="3"/>
        <v>YesYesYes</v>
      </c>
      <c r="N65" s="2" t="str">
        <f t="shared" si="4"/>
        <v>Yes</v>
      </c>
    </row>
    <row r="66" spans="1:14" ht="50" customHeight="1">
      <c r="A66" s="430"/>
      <c r="B66" s="431"/>
      <c r="C66" s="59"/>
      <c r="D66" s="14"/>
      <c r="E66" s="432"/>
      <c r="F66" s="433"/>
      <c r="G66" s="433"/>
      <c r="H66" s="433"/>
      <c r="I66" s="434"/>
      <c r="J66" s="2" t="str">
        <f t="shared" si="0"/>
        <v>Yes</v>
      </c>
      <c r="K66" s="2" t="str">
        <f t="shared" si="1"/>
        <v>Yes</v>
      </c>
      <c r="L66" s="2" t="str">
        <f t="shared" si="2"/>
        <v>Yes</v>
      </c>
      <c r="M66" s="2" t="str">
        <f t="shared" si="3"/>
        <v>YesYesYes</v>
      </c>
      <c r="N66" s="2" t="str">
        <f t="shared" si="4"/>
        <v>Yes</v>
      </c>
    </row>
    <row r="67" spans="1:14" ht="50" customHeight="1">
      <c r="A67" s="430"/>
      <c r="B67" s="431"/>
      <c r="C67" s="59"/>
      <c r="D67" s="14"/>
      <c r="E67" s="432"/>
      <c r="F67" s="433"/>
      <c r="G67" s="433"/>
      <c r="H67" s="433"/>
      <c r="I67" s="434"/>
      <c r="J67" s="2" t="str">
        <f t="shared" si="0"/>
        <v>Yes</v>
      </c>
      <c r="K67" s="2" t="str">
        <f t="shared" si="1"/>
        <v>Yes</v>
      </c>
      <c r="L67" s="2" t="str">
        <f t="shared" si="2"/>
        <v>Yes</v>
      </c>
      <c r="M67" s="2" t="str">
        <f t="shared" si="3"/>
        <v>YesYesYes</v>
      </c>
      <c r="N67" s="2" t="str">
        <f t="shared" si="4"/>
        <v>Yes</v>
      </c>
    </row>
    <row r="68" spans="1:14" ht="50" customHeight="1">
      <c r="A68" s="430"/>
      <c r="B68" s="431"/>
      <c r="C68" s="59"/>
      <c r="D68" s="14"/>
      <c r="E68" s="432"/>
      <c r="F68" s="433"/>
      <c r="G68" s="433"/>
      <c r="H68" s="433"/>
      <c r="I68" s="434"/>
      <c r="J68" s="2" t="str">
        <f t="shared" si="0"/>
        <v>Yes</v>
      </c>
      <c r="K68" s="2" t="str">
        <f t="shared" si="1"/>
        <v>Yes</v>
      </c>
      <c r="L68" s="2" t="str">
        <f t="shared" si="2"/>
        <v>Yes</v>
      </c>
      <c r="M68" s="2" t="str">
        <f t="shared" si="3"/>
        <v>YesYesYes</v>
      </c>
      <c r="N68" s="2" t="str">
        <f t="shared" si="4"/>
        <v>Yes</v>
      </c>
    </row>
    <row r="69" spans="1:14" ht="50" customHeight="1">
      <c r="A69" s="430"/>
      <c r="B69" s="431"/>
      <c r="C69" s="59"/>
      <c r="D69" s="14"/>
      <c r="E69" s="432"/>
      <c r="F69" s="433"/>
      <c r="G69" s="433"/>
      <c r="H69" s="433"/>
      <c r="I69" s="434"/>
      <c r="J69" s="2" t="str">
        <f t="shared" si="0"/>
        <v>Yes</v>
      </c>
      <c r="K69" s="2" t="str">
        <f t="shared" si="1"/>
        <v>Yes</v>
      </c>
      <c r="L69" s="2" t="str">
        <f t="shared" si="2"/>
        <v>Yes</v>
      </c>
      <c r="M69" s="2" t="str">
        <f t="shared" si="3"/>
        <v>YesYesYes</v>
      </c>
      <c r="N69" s="2" t="str">
        <f t="shared" si="4"/>
        <v>Yes</v>
      </c>
    </row>
    <row r="70" spans="1:14" ht="50" customHeight="1">
      <c r="A70" s="430"/>
      <c r="B70" s="431"/>
      <c r="C70" s="59"/>
      <c r="D70" s="14"/>
      <c r="E70" s="432"/>
      <c r="F70" s="433"/>
      <c r="G70" s="433"/>
      <c r="H70" s="433"/>
      <c r="I70" s="434"/>
      <c r="J70" s="2" t="str">
        <f t="shared" si="0"/>
        <v>Yes</v>
      </c>
      <c r="K70" s="2" t="str">
        <f t="shared" si="1"/>
        <v>Yes</v>
      </c>
      <c r="L70" s="2" t="str">
        <f t="shared" si="2"/>
        <v>Yes</v>
      </c>
      <c r="M70" s="2" t="str">
        <f t="shared" si="3"/>
        <v>YesYesYes</v>
      </c>
      <c r="N70" s="2" t="str">
        <f t="shared" si="4"/>
        <v>Yes</v>
      </c>
    </row>
    <row r="71" spans="1:14" ht="50" customHeight="1">
      <c r="A71" s="430"/>
      <c r="B71" s="431"/>
      <c r="C71" s="59"/>
      <c r="D71" s="14"/>
      <c r="E71" s="432"/>
      <c r="F71" s="433"/>
      <c r="G71" s="433"/>
      <c r="H71" s="433"/>
      <c r="I71" s="434"/>
      <c r="J71" s="2" t="str">
        <f t="shared" si="0"/>
        <v>Yes</v>
      </c>
      <c r="K71" s="2" t="str">
        <f t="shared" si="1"/>
        <v>Yes</v>
      </c>
      <c r="L71" s="2" t="str">
        <f t="shared" si="2"/>
        <v>Yes</v>
      </c>
      <c r="M71" s="2" t="str">
        <f t="shared" si="3"/>
        <v>YesYesYes</v>
      </c>
      <c r="N71" s="2" t="str">
        <f t="shared" si="4"/>
        <v>Yes</v>
      </c>
    </row>
    <row r="72" spans="1:14" ht="50" customHeight="1">
      <c r="A72" s="430"/>
      <c r="B72" s="431"/>
      <c r="C72" s="59"/>
      <c r="D72" s="14"/>
      <c r="E72" s="432"/>
      <c r="F72" s="433"/>
      <c r="G72" s="433"/>
      <c r="H72" s="433"/>
      <c r="I72" s="434"/>
      <c r="J72" s="2" t="str">
        <f t="shared" si="0"/>
        <v>Yes</v>
      </c>
      <c r="K72" s="2" t="str">
        <f t="shared" si="1"/>
        <v>Yes</v>
      </c>
      <c r="L72" s="2" t="str">
        <f t="shared" si="2"/>
        <v>Yes</v>
      </c>
      <c r="M72" s="2" t="str">
        <f t="shared" si="3"/>
        <v>YesYesYes</v>
      </c>
      <c r="N72" s="2" t="str">
        <f t="shared" si="4"/>
        <v>Yes</v>
      </c>
    </row>
    <row r="73" spans="1:14" ht="50" customHeight="1">
      <c r="A73" s="430"/>
      <c r="B73" s="431"/>
      <c r="C73" s="59"/>
      <c r="D73" s="14"/>
      <c r="E73" s="432"/>
      <c r="F73" s="433"/>
      <c r="G73" s="433"/>
      <c r="H73" s="433"/>
      <c r="I73" s="434"/>
      <c r="J73" s="2" t="str">
        <f t="shared" si="0"/>
        <v>Yes</v>
      </c>
      <c r="K73" s="2" t="str">
        <f t="shared" si="1"/>
        <v>Yes</v>
      </c>
      <c r="L73" s="2" t="str">
        <f t="shared" si="2"/>
        <v>Yes</v>
      </c>
      <c r="M73" s="2" t="str">
        <f t="shared" si="3"/>
        <v>YesYesYes</v>
      </c>
      <c r="N73" s="2" t="str">
        <f t="shared" si="4"/>
        <v>Yes</v>
      </c>
    </row>
    <row r="74" spans="1:14" ht="50" customHeight="1">
      <c r="A74" s="430"/>
      <c r="B74" s="431"/>
      <c r="C74" s="59"/>
      <c r="D74" s="14"/>
      <c r="E74" s="432"/>
      <c r="F74" s="433"/>
      <c r="G74" s="433"/>
      <c r="H74" s="433"/>
      <c r="I74" s="434"/>
      <c r="J74" s="2" t="str">
        <f t="shared" si="0"/>
        <v>Yes</v>
      </c>
      <c r="K74" s="2" t="str">
        <f t="shared" si="1"/>
        <v>Yes</v>
      </c>
      <c r="L74" s="2" t="str">
        <f t="shared" si="2"/>
        <v>Yes</v>
      </c>
      <c r="M74" s="2" t="str">
        <f t="shared" si="3"/>
        <v>YesYesYes</v>
      </c>
      <c r="N74" s="2" t="str">
        <f t="shared" si="4"/>
        <v>Yes</v>
      </c>
    </row>
    <row r="75" spans="1:14" ht="50" customHeight="1">
      <c r="A75" s="430"/>
      <c r="B75" s="431"/>
      <c r="C75" s="59"/>
      <c r="D75" s="14"/>
      <c r="E75" s="432"/>
      <c r="F75" s="433"/>
      <c r="G75" s="433"/>
      <c r="H75" s="433"/>
      <c r="I75" s="434"/>
      <c r="J75" s="2" t="str">
        <f t="shared" si="0"/>
        <v>Yes</v>
      </c>
      <c r="K75" s="2" t="str">
        <f t="shared" si="1"/>
        <v>Yes</v>
      </c>
      <c r="L75" s="2" t="str">
        <f t="shared" si="2"/>
        <v>Yes</v>
      </c>
      <c r="M75" s="2" t="str">
        <f t="shared" si="3"/>
        <v>YesYesYes</v>
      </c>
      <c r="N75" s="2" t="str">
        <f t="shared" si="4"/>
        <v>Yes</v>
      </c>
    </row>
    <row r="76" spans="1:14" ht="50" customHeight="1">
      <c r="A76" s="430"/>
      <c r="B76" s="431"/>
      <c r="C76" s="59"/>
      <c r="D76" s="14"/>
      <c r="E76" s="432"/>
      <c r="F76" s="433"/>
      <c r="G76" s="433"/>
      <c r="H76" s="433"/>
      <c r="I76" s="434"/>
      <c r="J76" s="2" t="str">
        <f t="shared" si="0"/>
        <v>Yes</v>
      </c>
      <c r="K76" s="2" t="str">
        <f t="shared" si="1"/>
        <v>Yes</v>
      </c>
      <c r="L76" s="2" t="str">
        <f t="shared" si="2"/>
        <v>Yes</v>
      </c>
      <c r="M76" s="2" t="str">
        <f t="shared" si="3"/>
        <v>YesYesYes</v>
      </c>
      <c r="N76" s="2" t="str">
        <f t="shared" si="4"/>
        <v>Yes</v>
      </c>
    </row>
    <row r="77" spans="1:14" ht="50" customHeight="1">
      <c r="A77" s="430"/>
      <c r="B77" s="431"/>
      <c r="C77" s="59"/>
      <c r="D77" s="14"/>
      <c r="E77" s="432"/>
      <c r="F77" s="433"/>
      <c r="G77" s="433"/>
      <c r="H77" s="433"/>
      <c r="I77" s="434"/>
      <c r="J77" s="2" t="str">
        <f t="shared" si="0"/>
        <v>Yes</v>
      </c>
      <c r="K77" s="2" t="str">
        <f t="shared" si="1"/>
        <v>Yes</v>
      </c>
      <c r="L77" s="2" t="str">
        <f t="shared" si="2"/>
        <v>Yes</v>
      </c>
      <c r="M77" s="2" t="str">
        <f t="shared" si="3"/>
        <v>YesYesYes</v>
      </c>
      <c r="N77" s="2" t="str">
        <f t="shared" si="4"/>
        <v>Yes</v>
      </c>
    </row>
    <row r="78" spans="1:14" ht="50" customHeight="1">
      <c r="A78" s="430"/>
      <c r="B78" s="431"/>
      <c r="C78" s="59"/>
      <c r="D78" s="14"/>
      <c r="E78" s="432"/>
      <c r="F78" s="433"/>
      <c r="G78" s="433"/>
      <c r="H78" s="433"/>
      <c r="I78" s="434"/>
      <c r="J78" s="2" t="str">
        <f t="shared" si="0"/>
        <v>Yes</v>
      </c>
      <c r="K78" s="2" t="str">
        <f t="shared" si="1"/>
        <v>Yes</v>
      </c>
      <c r="L78" s="2" t="str">
        <f t="shared" si="2"/>
        <v>Yes</v>
      </c>
      <c r="M78" s="2" t="str">
        <f t="shared" si="3"/>
        <v>YesYesYes</v>
      </c>
      <c r="N78" s="2" t="str">
        <f t="shared" si="4"/>
        <v>Yes</v>
      </c>
    </row>
    <row r="79" spans="1:14" ht="50" customHeight="1">
      <c r="A79" s="430"/>
      <c r="B79" s="431"/>
      <c r="C79" s="59"/>
      <c r="D79" s="14"/>
      <c r="E79" s="432"/>
      <c r="F79" s="433"/>
      <c r="G79" s="433"/>
      <c r="H79" s="433"/>
      <c r="I79" s="434"/>
      <c r="J79" s="2" t="str">
        <f t="shared" ref="J79:J105" si="5">IF(AND(A79&lt;&gt;"",LEN(C79)&lt;3),"No","Yes")</f>
        <v>Yes</v>
      </c>
      <c r="K79" s="2" t="str">
        <f t="shared" ref="K79:K105" si="6">IF(AND(A79&lt;&gt;"",LEN(D79)&lt;5),"No","Yes")</f>
        <v>Yes</v>
      </c>
      <c r="L79" s="2" t="str">
        <f t="shared" ref="L79:L105" si="7">IF(AND(A79&lt;&gt;"",LEN(E79)&lt;15),"No","Yes")</f>
        <v>Yes</v>
      </c>
      <c r="M79" s="2" t="str">
        <f t="shared" ref="M79:M105" si="8">CONCATENATE(J79,K79,L79)</f>
        <v>YesYesYes</v>
      </c>
      <c r="N79" s="2" t="str">
        <f t="shared" ref="N79:N105" si="9">IF(M79="YesYesYes","Yes","No")</f>
        <v>Yes</v>
      </c>
    </row>
    <row r="80" spans="1:14" ht="50" customHeight="1">
      <c r="A80" s="430"/>
      <c r="B80" s="431"/>
      <c r="C80" s="59"/>
      <c r="D80" s="14"/>
      <c r="E80" s="432"/>
      <c r="F80" s="433"/>
      <c r="G80" s="433"/>
      <c r="H80" s="433"/>
      <c r="I80" s="434"/>
      <c r="J80" s="2" t="str">
        <f t="shared" si="5"/>
        <v>Yes</v>
      </c>
      <c r="K80" s="2" t="str">
        <f t="shared" si="6"/>
        <v>Yes</v>
      </c>
      <c r="L80" s="2" t="str">
        <f t="shared" si="7"/>
        <v>Yes</v>
      </c>
      <c r="M80" s="2" t="str">
        <f t="shared" si="8"/>
        <v>YesYesYes</v>
      </c>
      <c r="N80" s="2" t="str">
        <f t="shared" si="9"/>
        <v>Yes</v>
      </c>
    </row>
    <row r="81" spans="1:14" ht="50" customHeight="1">
      <c r="A81" s="430"/>
      <c r="B81" s="431"/>
      <c r="C81" s="59"/>
      <c r="D81" s="14"/>
      <c r="E81" s="432"/>
      <c r="F81" s="433"/>
      <c r="G81" s="433"/>
      <c r="H81" s="433"/>
      <c r="I81" s="434"/>
      <c r="J81" s="2" t="str">
        <f t="shared" si="5"/>
        <v>Yes</v>
      </c>
      <c r="K81" s="2" t="str">
        <f t="shared" si="6"/>
        <v>Yes</v>
      </c>
      <c r="L81" s="2" t="str">
        <f t="shared" si="7"/>
        <v>Yes</v>
      </c>
      <c r="M81" s="2" t="str">
        <f t="shared" si="8"/>
        <v>YesYesYes</v>
      </c>
      <c r="N81" s="2" t="str">
        <f t="shared" si="9"/>
        <v>Yes</v>
      </c>
    </row>
    <row r="82" spans="1:14" ht="50" customHeight="1">
      <c r="A82" s="430"/>
      <c r="B82" s="431"/>
      <c r="C82" s="59"/>
      <c r="D82" s="14"/>
      <c r="E82" s="432"/>
      <c r="F82" s="433"/>
      <c r="G82" s="433"/>
      <c r="H82" s="433"/>
      <c r="I82" s="434"/>
      <c r="J82" s="2" t="str">
        <f t="shared" si="5"/>
        <v>Yes</v>
      </c>
      <c r="K82" s="2" t="str">
        <f t="shared" si="6"/>
        <v>Yes</v>
      </c>
      <c r="L82" s="2" t="str">
        <f t="shared" si="7"/>
        <v>Yes</v>
      </c>
      <c r="M82" s="2" t="str">
        <f t="shared" si="8"/>
        <v>YesYesYes</v>
      </c>
      <c r="N82" s="2" t="str">
        <f t="shared" si="9"/>
        <v>Yes</v>
      </c>
    </row>
    <row r="83" spans="1:14" ht="50" customHeight="1">
      <c r="A83" s="430"/>
      <c r="B83" s="431"/>
      <c r="C83" s="59"/>
      <c r="D83" s="14"/>
      <c r="E83" s="432"/>
      <c r="F83" s="433"/>
      <c r="G83" s="433"/>
      <c r="H83" s="433"/>
      <c r="I83" s="434"/>
      <c r="J83" s="2" t="str">
        <f t="shared" si="5"/>
        <v>Yes</v>
      </c>
      <c r="K83" s="2" t="str">
        <f t="shared" si="6"/>
        <v>Yes</v>
      </c>
      <c r="L83" s="2" t="str">
        <f t="shared" si="7"/>
        <v>Yes</v>
      </c>
      <c r="M83" s="2" t="str">
        <f t="shared" si="8"/>
        <v>YesYesYes</v>
      </c>
      <c r="N83" s="2" t="str">
        <f t="shared" si="9"/>
        <v>Yes</v>
      </c>
    </row>
    <row r="84" spans="1:14" ht="50" customHeight="1">
      <c r="A84" s="430"/>
      <c r="B84" s="431"/>
      <c r="C84" s="59"/>
      <c r="D84" s="14"/>
      <c r="E84" s="432"/>
      <c r="F84" s="433"/>
      <c r="G84" s="433"/>
      <c r="H84" s="433"/>
      <c r="I84" s="434"/>
      <c r="J84" s="2" t="str">
        <f t="shared" si="5"/>
        <v>Yes</v>
      </c>
      <c r="K84" s="2" t="str">
        <f t="shared" si="6"/>
        <v>Yes</v>
      </c>
      <c r="L84" s="2" t="str">
        <f t="shared" si="7"/>
        <v>Yes</v>
      </c>
      <c r="M84" s="2" t="str">
        <f t="shared" si="8"/>
        <v>YesYesYes</v>
      </c>
      <c r="N84" s="2" t="str">
        <f t="shared" si="9"/>
        <v>Yes</v>
      </c>
    </row>
    <row r="85" spans="1:14" ht="50" customHeight="1">
      <c r="A85" s="430"/>
      <c r="B85" s="431"/>
      <c r="C85" s="59"/>
      <c r="D85" s="14"/>
      <c r="E85" s="432"/>
      <c r="F85" s="433"/>
      <c r="G85" s="433"/>
      <c r="H85" s="433"/>
      <c r="I85" s="434"/>
      <c r="J85" s="2" t="str">
        <f t="shared" si="5"/>
        <v>Yes</v>
      </c>
      <c r="K85" s="2" t="str">
        <f t="shared" si="6"/>
        <v>Yes</v>
      </c>
      <c r="L85" s="2" t="str">
        <f t="shared" si="7"/>
        <v>Yes</v>
      </c>
      <c r="M85" s="2" t="str">
        <f t="shared" si="8"/>
        <v>YesYesYes</v>
      </c>
      <c r="N85" s="2" t="str">
        <f t="shared" si="9"/>
        <v>Yes</v>
      </c>
    </row>
    <row r="86" spans="1:14" ht="50" customHeight="1">
      <c r="A86" s="430"/>
      <c r="B86" s="431"/>
      <c r="C86" s="59"/>
      <c r="D86" s="14"/>
      <c r="E86" s="432"/>
      <c r="F86" s="433"/>
      <c r="G86" s="433"/>
      <c r="H86" s="433"/>
      <c r="I86" s="434"/>
      <c r="J86" s="2" t="str">
        <f t="shared" si="5"/>
        <v>Yes</v>
      </c>
      <c r="K86" s="2" t="str">
        <f t="shared" si="6"/>
        <v>Yes</v>
      </c>
      <c r="L86" s="2" t="str">
        <f t="shared" si="7"/>
        <v>Yes</v>
      </c>
      <c r="M86" s="2" t="str">
        <f t="shared" si="8"/>
        <v>YesYesYes</v>
      </c>
      <c r="N86" s="2" t="str">
        <f t="shared" si="9"/>
        <v>Yes</v>
      </c>
    </row>
    <row r="87" spans="1:14" ht="50" customHeight="1">
      <c r="A87" s="430"/>
      <c r="B87" s="431"/>
      <c r="C87" s="59"/>
      <c r="D87" s="14"/>
      <c r="E87" s="432"/>
      <c r="F87" s="433"/>
      <c r="G87" s="433"/>
      <c r="H87" s="433"/>
      <c r="I87" s="434"/>
      <c r="J87" s="2" t="str">
        <f t="shared" si="5"/>
        <v>Yes</v>
      </c>
      <c r="K87" s="2" t="str">
        <f t="shared" si="6"/>
        <v>Yes</v>
      </c>
      <c r="L87" s="2" t="str">
        <f t="shared" si="7"/>
        <v>Yes</v>
      </c>
      <c r="M87" s="2" t="str">
        <f t="shared" si="8"/>
        <v>YesYesYes</v>
      </c>
      <c r="N87" s="2" t="str">
        <f t="shared" si="9"/>
        <v>Yes</v>
      </c>
    </row>
    <row r="88" spans="1:14" ht="50" customHeight="1">
      <c r="A88" s="430"/>
      <c r="B88" s="431"/>
      <c r="C88" s="59"/>
      <c r="D88" s="14"/>
      <c r="E88" s="432"/>
      <c r="F88" s="433"/>
      <c r="G88" s="433"/>
      <c r="H88" s="433"/>
      <c r="I88" s="434"/>
      <c r="J88" s="2" t="str">
        <f t="shared" si="5"/>
        <v>Yes</v>
      </c>
      <c r="K88" s="2" t="str">
        <f t="shared" si="6"/>
        <v>Yes</v>
      </c>
      <c r="L88" s="2" t="str">
        <f t="shared" si="7"/>
        <v>Yes</v>
      </c>
      <c r="M88" s="2" t="str">
        <f t="shared" si="8"/>
        <v>YesYesYes</v>
      </c>
      <c r="N88" s="2" t="str">
        <f t="shared" si="9"/>
        <v>Yes</v>
      </c>
    </row>
    <row r="89" spans="1:14" ht="50" customHeight="1">
      <c r="A89" s="430"/>
      <c r="B89" s="431"/>
      <c r="C89" s="59"/>
      <c r="D89" s="14"/>
      <c r="E89" s="432"/>
      <c r="F89" s="433"/>
      <c r="G89" s="433"/>
      <c r="H89" s="433"/>
      <c r="I89" s="434"/>
      <c r="J89" s="2" t="str">
        <f t="shared" si="5"/>
        <v>Yes</v>
      </c>
      <c r="K89" s="2" t="str">
        <f t="shared" si="6"/>
        <v>Yes</v>
      </c>
      <c r="L89" s="2" t="str">
        <f t="shared" si="7"/>
        <v>Yes</v>
      </c>
      <c r="M89" s="2" t="str">
        <f t="shared" si="8"/>
        <v>YesYesYes</v>
      </c>
      <c r="N89" s="2" t="str">
        <f t="shared" si="9"/>
        <v>Yes</v>
      </c>
    </row>
    <row r="90" spans="1:14" ht="50" customHeight="1">
      <c r="A90" s="430"/>
      <c r="B90" s="431"/>
      <c r="C90" s="59"/>
      <c r="D90" s="14"/>
      <c r="E90" s="432"/>
      <c r="F90" s="433"/>
      <c r="G90" s="433"/>
      <c r="H90" s="433"/>
      <c r="I90" s="434"/>
      <c r="J90" s="2" t="str">
        <f t="shared" si="5"/>
        <v>Yes</v>
      </c>
      <c r="K90" s="2" t="str">
        <f t="shared" si="6"/>
        <v>Yes</v>
      </c>
      <c r="L90" s="2" t="str">
        <f t="shared" si="7"/>
        <v>Yes</v>
      </c>
      <c r="M90" s="2" t="str">
        <f t="shared" si="8"/>
        <v>YesYesYes</v>
      </c>
      <c r="N90" s="2" t="str">
        <f t="shared" si="9"/>
        <v>Yes</v>
      </c>
    </row>
    <row r="91" spans="1:14" ht="50" customHeight="1">
      <c r="A91" s="430"/>
      <c r="B91" s="431"/>
      <c r="C91" s="59"/>
      <c r="D91" s="14"/>
      <c r="E91" s="432"/>
      <c r="F91" s="433"/>
      <c r="G91" s="433"/>
      <c r="H91" s="433"/>
      <c r="I91" s="434"/>
      <c r="J91" s="2" t="str">
        <f t="shared" si="5"/>
        <v>Yes</v>
      </c>
      <c r="K91" s="2" t="str">
        <f t="shared" si="6"/>
        <v>Yes</v>
      </c>
      <c r="L91" s="2" t="str">
        <f t="shared" si="7"/>
        <v>Yes</v>
      </c>
      <c r="M91" s="2" t="str">
        <f t="shared" si="8"/>
        <v>YesYesYes</v>
      </c>
      <c r="N91" s="2" t="str">
        <f t="shared" si="9"/>
        <v>Yes</v>
      </c>
    </row>
    <row r="92" spans="1:14" ht="50" customHeight="1">
      <c r="A92" s="430"/>
      <c r="B92" s="431"/>
      <c r="C92" s="59"/>
      <c r="D92" s="14"/>
      <c r="E92" s="432"/>
      <c r="F92" s="433"/>
      <c r="G92" s="433"/>
      <c r="H92" s="433"/>
      <c r="I92" s="434"/>
      <c r="J92" s="2" t="str">
        <f t="shared" si="5"/>
        <v>Yes</v>
      </c>
      <c r="K92" s="2" t="str">
        <f t="shared" si="6"/>
        <v>Yes</v>
      </c>
      <c r="L92" s="2" t="str">
        <f t="shared" si="7"/>
        <v>Yes</v>
      </c>
      <c r="M92" s="2" t="str">
        <f t="shared" si="8"/>
        <v>YesYesYes</v>
      </c>
      <c r="N92" s="2" t="str">
        <f t="shared" si="9"/>
        <v>Yes</v>
      </c>
    </row>
    <row r="93" spans="1:14" ht="50" customHeight="1">
      <c r="A93" s="430"/>
      <c r="B93" s="431"/>
      <c r="C93" s="59"/>
      <c r="D93" s="14"/>
      <c r="E93" s="432"/>
      <c r="F93" s="433"/>
      <c r="G93" s="433"/>
      <c r="H93" s="433"/>
      <c r="I93" s="434"/>
      <c r="J93" s="2" t="str">
        <f t="shared" si="5"/>
        <v>Yes</v>
      </c>
      <c r="K93" s="2" t="str">
        <f t="shared" si="6"/>
        <v>Yes</v>
      </c>
      <c r="L93" s="2" t="str">
        <f t="shared" si="7"/>
        <v>Yes</v>
      </c>
      <c r="M93" s="2" t="str">
        <f t="shared" si="8"/>
        <v>YesYesYes</v>
      </c>
      <c r="N93" s="2" t="str">
        <f t="shared" si="9"/>
        <v>Yes</v>
      </c>
    </row>
    <row r="94" spans="1:14" ht="50" customHeight="1">
      <c r="A94" s="430"/>
      <c r="B94" s="431"/>
      <c r="C94" s="59"/>
      <c r="D94" s="14"/>
      <c r="E94" s="432"/>
      <c r="F94" s="433"/>
      <c r="G94" s="433"/>
      <c r="H94" s="433"/>
      <c r="I94" s="434"/>
      <c r="J94" s="2" t="str">
        <f t="shared" si="5"/>
        <v>Yes</v>
      </c>
      <c r="K94" s="2" t="str">
        <f t="shared" si="6"/>
        <v>Yes</v>
      </c>
      <c r="L94" s="2" t="str">
        <f t="shared" si="7"/>
        <v>Yes</v>
      </c>
      <c r="M94" s="2" t="str">
        <f t="shared" si="8"/>
        <v>YesYesYes</v>
      </c>
      <c r="N94" s="2" t="str">
        <f t="shared" si="9"/>
        <v>Yes</v>
      </c>
    </row>
    <row r="95" spans="1:14" ht="50" customHeight="1">
      <c r="A95" s="430"/>
      <c r="B95" s="431"/>
      <c r="C95" s="59"/>
      <c r="D95" s="14"/>
      <c r="E95" s="432"/>
      <c r="F95" s="433"/>
      <c r="G95" s="433"/>
      <c r="H95" s="433"/>
      <c r="I95" s="434"/>
      <c r="J95" s="2" t="str">
        <f t="shared" si="5"/>
        <v>Yes</v>
      </c>
      <c r="K95" s="2" t="str">
        <f t="shared" si="6"/>
        <v>Yes</v>
      </c>
      <c r="L95" s="2" t="str">
        <f t="shared" si="7"/>
        <v>Yes</v>
      </c>
      <c r="M95" s="2" t="str">
        <f t="shared" si="8"/>
        <v>YesYesYes</v>
      </c>
      <c r="N95" s="2" t="str">
        <f t="shared" si="9"/>
        <v>Yes</v>
      </c>
    </row>
    <row r="96" spans="1:14" ht="50" customHeight="1">
      <c r="A96" s="430"/>
      <c r="B96" s="431"/>
      <c r="C96" s="59"/>
      <c r="D96" s="14"/>
      <c r="E96" s="432"/>
      <c r="F96" s="433"/>
      <c r="G96" s="433"/>
      <c r="H96" s="433"/>
      <c r="I96" s="434"/>
      <c r="J96" s="2" t="str">
        <f t="shared" si="5"/>
        <v>Yes</v>
      </c>
      <c r="K96" s="2" t="str">
        <f t="shared" si="6"/>
        <v>Yes</v>
      </c>
      <c r="L96" s="2" t="str">
        <f t="shared" si="7"/>
        <v>Yes</v>
      </c>
      <c r="M96" s="2" t="str">
        <f t="shared" si="8"/>
        <v>YesYesYes</v>
      </c>
      <c r="N96" s="2" t="str">
        <f t="shared" si="9"/>
        <v>Yes</v>
      </c>
    </row>
    <row r="97" spans="1:14" ht="50" customHeight="1">
      <c r="A97" s="430"/>
      <c r="B97" s="431"/>
      <c r="C97" s="59"/>
      <c r="D97" s="14"/>
      <c r="E97" s="432"/>
      <c r="F97" s="433"/>
      <c r="G97" s="433"/>
      <c r="H97" s="433"/>
      <c r="I97" s="434"/>
      <c r="J97" s="2" t="str">
        <f t="shared" si="5"/>
        <v>Yes</v>
      </c>
      <c r="K97" s="2" t="str">
        <f t="shared" si="6"/>
        <v>Yes</v>
      </c>
      <c r="L97" s="2" t="str">
        <f t="shared" si="7"/>
        <v>Yes</v>
      </c>
      <c r="M97" s="2" t="str">
        <f t="shared" si="8"/>
        <v>YesYesYes</v>
      </c>
      <c r="N97" s="2" t="str">
        <f t="shared" si="9"/>
        <v>Yes</v>
      </c>
    </row>
    <row r="98" spans="1:14" ht="50" customHeight="1">
      <c r="A98" s="430"/>
      <c r="B98" s="431"/>
      <c r="C98" s="59"/>
      <c r="D98" s="14"/>
      <c r="E98" s="432"/>
      <c r="F98" s="433"/>
      <c r="G98" s="433"/>
      <c r="H98" s="433"/>
      <c r="I98" s="434"/>
      <c r="J98" s="2" t="str">
        <f t="shared" si="5"/>
        <v>Yes</v>
      </c>
      <c r="K98" s="2" t="str">
        <f t="shared" si="6"/>
        <v>Yes</v>
      </c>
      <c r="L98" s="2" t="str">
        <f t="shared" si="7"/>
        <v>Yes</v>
      </c>
      <c r="M98" s="2" t="str">
        <f t="shared" si="8"/>
        <v>YesYesYes</v>
      </c>
      <c r="N98" s="2" t="str">
        <f t="shared" si="9"/>
        <v>Yes</v>
      </c>
    </row>
    <row r="99" spans="1:14" ht="50" customHeight="1">
      <c r="A99" s="430"/>
      <c r="B99" s="431"/>
      <c r="C99" s="59"/>
      <c r="D99" s="14"/>
      <c r="E99" s="432"/>
      <c r="F99" s="433"/>
      <c r="G99" s="433"/>
      <c r="H99" s="433"/>
      <c r="I99" s="434"/>
      <c r="J99" s="2" t="str">
        <f t="shared" si="5"/>
        <v>Yes</v>
      </c>
      <c r="K99" s="2" t="str">
        <f t="shared" si="6"/>
        <v>Yes</v>
      </c>
      <c r="L99" s="2" t="str">
        <f t="shared" si="7"/>
        <v>Yes</v>
      </c>
      <c r="M99" s="2" t="str">
        <f t="shared" si="8"/>
        <v>YesYesYes</v>
      </c>
      <c r="N99" s="2" t="str">
        <f t="shared" si="9"/>
        <v>Yes</v>
      </c>
    </row>
    <row r="100" spans="1:14" ht="50" customHeight="1">
      <c r="A100" s="430"/>
      <c r="B100" s="431"/>
      <c r="C100" s="59"/>
      <c r="D100" s="14"/>
      <c r="E100" s="432"/>
      <c r="F100" s="433"/>
      <c r="G100" s="433"/>
      <c r="H100" s="433"/>
      <c r="I100" s="434"/>
      <c r="J100" s="2" t="str">
        <f t="shared" si="5"/>
        <v>Yes</v>
      </c>
      <c r="K100" s="2" t="str">
        <f t="shared" si="6"/>
        <v>Yes</v>
      </c>
      <c r="L100" s="2" t="str">
        <f t="shared" si="7"/>
        <v>Yes</v>
      </c>
      <c r="M100" s="2" t="str">
        <f t="shared" si="8"/>
        <v>YesYesYes</v>
      </c>
      <c r="N100" s="2" t="str">
        <f t="shared" si="9"/>
        <v>Yes</v>
      </c>
    </row>
    <row r="101" spans="1:14" ht="50" customHeight="1">
      <c r="A101" s="430"/>
      <c r="B101" s="431"/>
      <c r="C101" s="59"/>
      <c r="D101" s="14"/>
      <c r="E101" s="432"/>
      <c r="F101" s="433"/>
      <c r="G101" s="433"/>
      <c r="H101" s="433"/>
      <c r="I101" s="434"/>
      <c r="J101" s="2" t="str">
        <f t="shared" si="5"/>
        <v>Yes</v>
      </c>
      <c r="K101" s="2" t="str">
        <f t="shared" si="6"/>
        <v>Yes</v>
      </c>
      <c r="L101" s="2" t="str">
        <f t="shared" si="7"/>
        <v>Yes</v>
      </c>
      <c r="M101" s="2" t="str">
        <f t="shared" si="8"/>
        <v>YesYesYes</v>
      </c>
      <c r="N101" s="2" t="str">
        <f t="shared" si="9"/>
        <v>Yes</v>
      </c>
    </row>
    <row r="102" spans="1:14" ht="50" customHeight="1">
      <c r="A102" s="430"/>
      <c r="B102" s="431"/>
      <c r="C102" s="59"/>
      <c r="D102" s="14"/>
      <c r="E102" s="432"/>
      <c r="F102" s="433"/>
      <c r="G102" s="433"/>
      <c r="H102" s="433"/>
      <c r="I102" s="434"/>
      <c r="J102" s="2" t="str">
        <f t="shared" si="5"/>
        <v>Yes</v>
      </c>
      <c r="K102" s="2" t="str">
        <f t="shared" si="6"/>
        <v>Yes</v>
      </c>
      <c r="L102" s="2" t="str">
        <f t="shared" si="7"/>
        <v>Yes</v>
      </c>
      <c r="M102" s="2" t="str">
        <f t="shared" si="8"/>
        <v>YesYesYes</v>
      </c>
      <c r="N102" s="2" t="str">
        <f t="shared" si="9"/>
        <v>Yes</v>
      </c>
    </row>
    <row r="103" spans="1:14" ht="50" customHeight="1">
      <c r="A103" s="430"/>
      <c r="B103" s="431"/>
      <c r="C103" s="59"/>
      <c r="D103" s="14"/>
      <c r="E103" s="432"/>
      <c r="F103" s="433"/>
      <c r="G103" s="433"/>
      <c r="H103" s="433"/>
      <c r="I103" s="434"/>
      <c r="J103" s="2" t="str">
        <f t="shared" si="5"/>
        <v>Yes</v>
      </c>
      <c r="K103" s="2" t="str">
        <f t="shared" si="6"/>
        <v>Yes</v>
      </c>
      <c r="L103" s="2" t="str">
        <f t="shared" si="7"/>
        <v>Yes</v>
      </c>
      <c r="M103" s="2" t="str">
        <f t="shared" si="8"/>
        <v>YesYesYes</v>
      </c>
      <c r="N103" s="2" t="str">
        <f t="shared" si="9"/>
        <v>Yes</v>
      </c>
    </row>
    <row r="104" spans="1:14" ht="50" customHeight="1">
      <c r="A104" s="430"/>
      <c r="B104" s="431"/>
      <c r="C104" s="59"/>
      <c r="D104" s="14"/>
      <c r="E104" s="432"/>
      <c r="F104" s="433"/>
      <c r="G104" s="433"/>
      <c r="H104" s="433"/>
      <c r="I104" s="434"/>
      <c r="J104" s="2" t="str">
        <f t="shared" si="5"/>
        <v>Yes</v>
      </c>
      <c r="K104" s="2" t="str">
        <f t="shared" si="6"/>
        <v>Yes</v>
      </c>
      <c r="L104" s="2" t="str">
        <f t="shared" si="7"/>
        <v>Yes</v>
      </c>
      <c r="M104" s="2" t="str">
        <f t="shared" si="8"/>
        <v>YesYesYes</v>
      </c>
      <c r="N104" s="2" t="str">
        <f t="shared" si="9"/>
        <v>Yes</v>
      </c>
    </row>
    <row r="105" spans="1:14" ht="50" customHeight="1">
      <c r="A105" s="430"/>
      <c r="B105" s="431"/>
      <c r="C105" s="59"/>
      <c r="D105" s="14"/>
      <c r="E105" s="432"/>
      <c r="F105" s="433"/>
      <c r="G105" s="433"/>
      <c r="H105" s="433"/>
      <c r="I105" s="434"/>
      <c r="J105" s="2" t="str">
        <f t="shared" si="5"/>
        <v>Yes</v>
      </c>
      <c r="K105" s="2" t="str">
        <f t="shared" si="6"/>
        <v>Yes</v>
      </c>
      <c r="L105" s="2" t="str">
        <f t="shared" si="7"/>
        <v>Yes</v>
      </c>
      <c r="M105" s="2" t="str">
        <f t="shared" si="8"/>
        <v>YesYesYes</v>
      </c>
      <c r="N105" s="2" t="str">
        <f t="shared" si="9"/>
        <v>Yes</v>
      </c>
    </row>
    <row r="106" spans="1:14">
      <c r="J106" s="4">
        <f>COUNTIF(J14:J105,"Yes")</f>
        <v>92</v>
      </c>
      <c r="K106" s="4">
        <f>COUNTIF(K14:K105,"Yes")</f>
        <v>92</v>
      </c>
      <c r="L106" s="4">
        <f>COUNTIF(L14:L105,"Yes")</f>
        <v>92</v>
      </c>
      <c r="M106" s="4"/>
      <c r="N106" s="4">
        <f>COUNTIF(N14:N105,"Yes")</f>
        <v>92</v>
      </c>
    </row>
  </sheetData>
  <customSheetViews>
    <customSheetView guid="{88F0142F-8040-40EE-BB31-7FBDC567046B}" fitToPage="1" hiddenColumns="1" state="hidden">
      <selection activeCell="C20" sqref="C20"/>
      <headerFooter alignWithMargins="0">
        <oddHeader>&amp;LTab &amp;A: Page &amp;P of &amp;N</oddHeader>
      </headerFooter>
    </customSheetView>
    <customSheetView guid="{FEFC15B1-F17C-4CB7-A213-355BB844919A}" fitToPage="1" hiddenColumns="1" state="hidden">
      <selection activeCell="C20" sqref="C20"/>
      <headerFooter alignWithMargins="0">
        <oddHeader>&amp;LTab &amp;A: Page &amp;P of &amp;N</oddHeader>
      </headerFooter>
    </customSheetView>
  </customSheetViews>
  <mergeCells count="190">
    <mergeCell ref="A44:B44"/>
    <mergeCell ref="A45:B45"/>
    <mergeCell ref="A46:B46"/>
    <mergeCell ref="A47:B47"/>
    <mergeCell ref="A48:B48"/>
    <mergeCell ref="A49:B49"/>
    <mergeCell ref="A1:I2"/>
    <mergeCell ref="A3:I4"/>
    <mergeCell ref="A28:B28"/>
    <mergeCell ref="A29:B29"/>
    <mergeCell ref="A17:B17"/>
    <mergeCell ref="A18:B18"/>
    <mergeCell ref="A20:B20"/>
    <mergeCell ref="A21:B21"/>
    <mergeCell ref="A22:B22"/>
    <mergeCell ref="A15:B15"/>
    <mergeCell ref="A16:B16"/>
    <mergeCell ref="A19:B19"/>
    <mergeCell ref="A5:B13"/>
    <mergeCell ref="E19:I19"/>
    <mergeCell ref="E20:I20"/>
    <mergeCell ref="E21:I21"/>
    <mergeCell ref="E24:I24"/>
    <mergeCell ref="E25:I25"/>
    <mergeCell ref="E35:I35"/>
    <mergeCell ref="A42:B42"/>
    <mergeCell ref="A43:B43"/>
    <mergeCell ref="E22:I22"/>
    <mergeCell ref="E23:I23"/>
    <mergeCell ref="E38:I38"/>
    <mergeCell ref="E39:I39"/>
    <mergeCell ref="E27:I27"/>
    <mergeCell ref="A34:B34"/>
    <mergeCell ref="A35:B35"/>
    <mergeCell ref="A40:B40"/>
    <mergeCell ref="A25:B25"/>
    <mergeCell ref="E26:I26"/>
    <mergeCell ref="E40:I40"/>
    <mergeCell ref="E41:I41"/>
    <mergeCell ref="E28:I28"/>
    <mergeCell ref="E29:I29"/>
    <mergeCell ref="E32:I32"/>
    <mergeCell ref="E30:I30"/>
    <mergeCell ref="A32:B32"/>
    <mergeCell ref="A33:B33"/>
    <mergeCell ref="A30:B30"/>
    <mergeCell ref="A31:B31"/>
    <mergeCell ref="A26:B26"/>
    <mergeCell ref="D5:D13"/>
    <mergeCell ref="A14:B14"/>
    <mergeCell ref="E16:I16"/>
    <mergeCell ref="E17:I17"/>
    <mergeCell ref="C5:C13"/>
    <mergeCell ref="E18:I18"/>
    <mergeCell ref="E5:I13"/>
    <mergeCell ref="E14:I14"/>
    <mergeCell ref="E15:I15"/>
    <mergeCell ref="A27:B27"/>
    <mergeCell ref="A23:B23"/>
    <mergeCell ref="E48:I48"/>
    <mergeCell ref="E55:I55"/>
    <mergeCell ref="E53:I53"/>
    <mergeCell ref="A24:B24"/>
    <mergeCell ref="E33:I33"/>
    <mergeCell ref="E31:I31"/>
    <mergeCell ref="E34:I34"/>
    <mergeCell ref="E36:I36"/>
    <mergeCell ref="E37:I37"/>
    <mergeCell ref="E49:I49"/>
    <mergeCell ref="E42:I42"/>
    <mergeCell ref="E43:I43"/>
    <mergeCell ref="E44:I44"/>
    <mergeCell ref="E45:I45"/>
    <mergeCell ref="A41:B41"/>
    <mergeCell ref="A38:B38"/>
    <mergeCell ref="A39:B39"/>
    <mergeCell ref="E54:I54"/>
    <mergeCell ref="A36:B36"/>
    <mergeCell ref="A37:B37"/>
    <mergeCell ref="E46:I46"/>
    <mergeCell ref="E47:I47"/>
    <mergeCell ref="A55:B55"/>
    <mergeCell ref="E51:I51"/>
    <mergeCell ref="E52:I52"/>
    <mergeCell ref="A61:B61"/>
    <mergeCell ref="E50:I50"/>
    <mergeCell ref="E62:I62"/>
    <mergeCell ref="A51:B51"/>
    <mergeCell ref="A56:B56"/>
    <mergeCell ref="A57:B57"/>
    <mergeCell ref="A54:B54"/>
    <mergeCell ref="A52:B52"/>
    <mergeCell ref="A53:B53"/>
    <mergeCell ref="A58:B58"/>
    <mergeCell ref="A59:B59"/>
    <mergeCell ref="A60:B60"/>
    <mergeCell ref="A50:B50"/>
    <mergeCell ref="E58:I58"/>
    <mergeCell ref="A66:B66"/>
    <mergeCell ref="A67:B67"/>
    <mergeCell ref="A63:B63"/>
    <mergeCell ref="E60:I60"/>
    <mergeCell ref="E61:I61"/>
    <mergeCell ref="E63:I63"/>
    <mergeCell ref="A74:B74"/>
    <mergeCell ref="E74:I74"/>
    <mergeCell ref="E56:I56"/>
    <mergeCell ref="E57:I57"/>
    <mergeCell ref="A65:B65"/>
    <mergeCell ref="A62:B62"/>
    <mergeCell ref="A77:B77"/>
    <mergeCell ref="E77:I77"/>
    <mergeCell ref="A73:B73"/>
    <mergeCell ref="E59:I59"/>
    <mergeCell ref="E65:I65"/>
    <mergeCell ref="E66:I66"/>
    <mergeCell ref="E67:I67"/>
    <mergeCell ref="A70:B70"/>
    <mergeCell ref="E73:I73"/>
    <mergeCell ref="E68:I68"/>
    <mergeCell ref="E69:I69"/>
    <mergeCell ref="E72:I72"/>
    <mergeCell ref="E71:I71"/>
    <mergeCell ref="E70:I70"/>
    <mergeCell ref="A72:B72"/>
    <mergeCell ref="A71:B71"/>
    <mergeCell ref="A64:B64"/>
    <mergeCell ref="E64:I64"/>
    <mergeCell ref="A76:B76"/>
    <mergeCell ref="E76:I76"/>
    <mergeCell ref="A75:B75"/>
    <mergeCell ref="E75:I75"/>
    <mergeCell ref="A68:B68"/>
    <mergeCell ref="A69:B69"/>
    <mergeCell ref="A78:B78"/>
    <mergeCell ref="E78:I78"/>
    <mergeCell ref="A80:B80"/>
    <mergeCell ref="E80:I80"/>
    <mergeCell ref="A82:B82"/>
    <mergeCell ref="A86:B86"/>
    <mergeCell ref="E86:I86"/>
    <mergeCell ref="E85:I85"/>
    <mergeCell ref="A81:B81"/>
    <mergeCell ref="E81:I81"/>
    <mergeCell ref="A79:B79"/>
    <mergeCell ref="E79:I79"/>
    <mergeCell ref="A98:B98"/>
    <mergeCell ref="E98:I98"/>
    <mergeCell ref="A87:B87"/>
    <mergeCell ref="E82:I82"/>
    <mergeCell ref="A83:B83"/>
    <mergeCell ref="A96:B96"/>
    <mergeCell ref="E96:I96"/>
    <mergeCell ref="E83:I83"/>
    <mergeCell ref="A84:B84"/>
    <mergeCell ref="E84:I84"/>
    <mergeCell ref="E87:I87"/>
    <mergeCell ref="A85:B85"/>
    <mergeCell ref="A89:B89"/>
    <mergeCell ref="E89:I89"/>
    <mergeCell ref="A88:B88"/>
    <mergeCell ref="E88:I88"/>
    <mergeCell ref="A91:B91"/>
    <mergeCell ref="E91:I91"/>
    <mergeCell ref="A90:B90"/>
    <mergeCell ref="E90:I90"/>
    <mergeCell ref="A99:B99"/>
    <mergeCell ref="E99:I99"/>
    <mergeCell ref="A97:B97"/>
    <mergeCell ref="E97:I97"/>
    <mergeCell ref="A92:B92"/>
    <mergeCell ref="E92:I92"/>
    <mergeCell ref="A93:B93"/>
    <mergeCell ref="E93:I93"/>
    <mergeCell ref="A105:B105"/>
    <mergeCell ref="E105:I105"/>
    <mergeCell ref="A101:B101"/>
    <mergeCell ref="E101:I101"/>
    <mergeCell ref="A102:B102"/>
    <mergeCell ref="E102:I102"/>
    <mergeCell ref="A104:B104"/>
    <mergeCell ref="E104:I104"/>
    <mergeCell ref="A94:B94"/>
    <mergeCell ref="E94:I94"/>
    <mergeCell ref="A95:B95"/>
    <mergeCell ref="E95:I95"/>
    <mergeCell ref="A103:B103"/>
    <mergeCell ref="E103:I103"/>
    <mergeCell ref="A100:B100"/>
    <mergeCell ref="E100:I100"/>
  </mergeCells>
  <phoneticPr fontId="17" type="noConversion"/>
  <dataValidations count="1">
    <dataValidation type="list" allowBlank="1" showInputMessage="1" showErrorMessage="1" sqref="D14:D105">
      <formula1>improvement</formula1>
    </dataValidation>
  </dataValidations>
  <pageMargins left="0.75" right="0.75" top="1" bottom="1" header="0.5" footer="0.5"/>
  <headerFooter alignWithMargins="0">
    <oddHeader>&amp;LTab &amp;A: Page &amp;P of &amp;N</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00"/>
    <pageSetUpPr fitToPage="1"/>
  </sheetPr>
  <dimension ref="A1:J199"/>
  <sheetViews>
    <sheetView topLeftCell="A163" workbookViewId="0">
      <selection activeCell="A178" sqref="A178:J199"/>
    </sheetView>
  </sheetViews>
  <sheetFormatPr baseColWidth="10" defaultColWidth="8.83203125" defaultRowHeight="14" x14ac:dyDescent="0"/>
  <cols>
    <col min="1" max="10" width="15.6640625" style="3" customWidth="1"/>
    <col min="11" max="51" width="4.6640625" style="3" customWidth="1"/>
    <col min="52" max="16384" width="8.83203125" style="3"/>
  </cols>
  <sheetData>
    <row r="1" spans="1:10" ht="15" customHeight="1">
      <c r="A1" s="458" t="s">
        <v>155</v>
      </c>
      <c r="B1" s="458"/>
      <c r="C1" s="458"/>
      <c r="D1" s="458"/>
      <c r="E1" s="458"/>
      <c r="F1" s="458"/>
      <c r="G1" s="458"/>
      <c r="H1" s="458"/>
      <c r="I1" s="458"/>
      <c r="J1" s="458"/>
    </row>
    <row r="2" spans="1:10" ht="15" customHeight="1">
      <c r="A2" s="458"/>
      <c r="B2" s="458"/>
      <c r="C2" s="458"/>
      <c r="D2" s="458"/>
      <c r="E2" s="458"/>
      <c r="F2" s="458"/>
      <c r="G2" s="458"/>
      <c r="H2" s="458"/>
      <c r="I2" s="458"/>
      <c r="J2" s="458"/>
    </row>
    <row r="3" spans="1:10" ht="15" customHeight="1">
      <c r="A3" s="459" t="s">
        <v>157</v>
      </c>
      <c r="B3" s="459"/>
      <c r="C3" s="459"/>
      <c r="D3" s="459"/>
      <c r="E3" s="459"/>
      <c r="F3" s="459"/>
      <c r="G3" s="459"/>
      <c r="H3" s="459"/>
      <c r="I3" s="459"/>
      <c r="J3" s="459"/>
    </row>
    <row r="4" spans="1:10" ht="15" customHeight="1">
      <c r="A4" s="459"/>
      <c r="B4" s="459"/>
      <c r="C4" s="459"/>
      <c r="D4" s="459"/>
      <c r="E4" s="459"/>
      <c r="F4" s="459"/>
      <c r="G4" s="459"/>
      <c r="H4" s="459"/>
      <c r="I4" s="459"/>
      <c r="J4" s="459"/>
    </row>
    <row r="5" spans="1:10" ht="15" customHeight="1">
      <c r="A5" s="459"/>
      <c r="B5" s="459"/>
      <c r="C5" s="459"/>
      <c r="D5" s="459"/>
      <c r="E5" s="459"/>
      <c r="F5" s="459"/>
      <c r="G5" s="459"/>
      <c r="H5" s="459"/>
      <c r="I5" s="459"/>
      <c r="J5" s="459"/>
    </row>
    <row r="6" spans="1:10" ht="15" customHeight="1">
      <c r="A6" s="459"/>
      <c r="B6" s="459"/>
      <c r="C6" s="459"/>
      <c r="D6" s="459"/>
      <c r="E6" s="459"/>
      <c r="F6" s="459"/>
      <c r="G6" s="459"/>
      <c r="H6" s="459"/>
      <c r="I6" s="459"/>
      <c r="J6" s="459"/>
    </row>
    <row r="7" spans="1:10" ht="15" customHeight="1">
      <c r="A7" s="459"/>
      <c r="B7" s="459"/>
      <c r="C7" s="459"/>
      <c r="D7" s="459"/>
      <c r="E7" s="459"/>
      <c r="F7" s="459"/>
      <c r="G7" s="459"/>
      <c r="H7" s="459"/>
      <c r="I7" s="459"/>
      <c r="J7" s="459"/>
    </row>
    <row r="8" spans="1:10" ht="15" customHeight="1">
      <c r="A8" s="475"/>
      <c r="B8" s="476"/>
      <c r="C8" s="476"/>
      <c r="D8" s="476"/>
      <c r="E8" s="476"/>
      <c r="F8" s="476"/>
      <c r="G8" s="476"/>
      <c r="H8" s="476"/>
      <c r="I8" s="476"/>
      <c r="J8" s="477"/>
    </row>
    <row r="9" spans="1:10" ht="15" customHeight="1">
      <c r="A9" s="463" t="s">
        <v>120</v>
      </c>
      <c r="B9" s="464"/>
      <c r="C9" s="464"/>
      <c r="D9" s="464"/>
      <c r="E9" s="464"/>
      <c r="F9" s="464"/>
      <c r="G9" s="464"/>
      <c r="H9" s="464"/>
      <c r="I9" s="464"/>
      <c r="J9" s="465"/>
    </row>
    <row r="10" spans="1:10" ht="15" customHeight="1">
      <c r="A10" s="460" t="s">
        <v>117</v>
      </c>
      <c r="B10" s="461"/>
      <c r="C10" s="461"/>
      <c r="D10" s="461"/>
      <c r="E10" s="461"/>
      <c r="F10" s="461"/>
      <c r="G10" s="461"/>
      <c r="H10" s="461"/>
      <c r="I10" s="461"/>
      <c r="J10" s="462"/>
    </row>
    <row r="11" spans="1:10" ht="15" customHeight="1">
      <c r="A11" s="463"/>
      <c r="B11" s="464"/>
      <c r="C11" s="464"/>
      <c r="D11" s="464"/>
      <c r="E11" s="464"/>
      <c r="F11" s="464"/>
      <c r="G11" s="464"/>
      <c r="H11" s="464"/>
      <c r="I11" s="464"/>
      <c r="J11" s="465"/>
    </row>
    <row r="12" spans="1:10" ht="15" customHeight="1">
      <c r="A12" s="490" t="s">
        <v>245</v>
      </c>
      <c r="B12" s="490"/>
      <c r="C12" s="490"/>
      <c r="D12" s="490"/>
      <c r="E12" s="490"/>
      <c r="F12" s="490"/>
      <c r="G12" s="490"/>
      <c r="H12" s="490"/>
      <c r="I12" s="490"/>
      <c r="J12" s="490"/>
    </row>
    <row r="13" spans="1:10" ht="15" customHeight="1">
      <c r="A13" s="490"/>
      <c r="B13" s="490"/>
      <c r="C13" s="490"/>
      <c r="D13" s="490"/>
      <c r="E13" s="490"/>
      <c r="F13" s="490"/>
      <c r="G13" s="490"/>
      <c r="H13" s="490"/>
      <c r="I13" s="490"/>
      <c r="J13" s="490"/>
    </row>
    <row r="14" spans="1:10" ht="15" customHeight="1">
      <c r="A14" s="490"/>
      <c r="B14" s="490"/>
      <c r="C14" s="490"/>
      <c r="D14" s="490"/>
      <c r="E14" s="490"/>
      <c r="F14" s="490"/>
      <c r="G14" s="490"/>
      <c r="H14" s="490"/>
      <c r="I14" s="490"/>
      <c r="J14" s="490"/>
    </row>
    <row r="15" spans="1:10" ht="15" customHeight="1">
      <c r="A15" s="490"/>
      <c r="B15" s="490"/>
      <c r="C15" s="490"/>
      <c r="D15" s="490"/>
      <c r="E15" s="490"/>
      <c r="F15" s="490"/>
      <c r="G15" s="490"/>
      <c r="H15" s="490"/>
      <c r="I15" s="490"/>
      <c r="J15" s="490"/>
    </row>
    <row r="16" spans="1:10" ht="15" customHeight="1">
      <c r="A16" s="490"/>
      <c r="B16" s="490"/>
      <c r="C16" s="490"/>
      <c r="D16" s="490"/>
      <c r="E16" s="490"/>
      <c r="F16" s="490"/>
      <c r="G16" s="490"/>
      <c r="H16" s="490"/>
      <c r="I16" s="490"/>
      <c r="J16" s="490"/>
    </row>
    <row r="17" spans="1:10" ht="15" customHeight="1">
      <c r="A17" s="490"/>
      <c r="B17" s="490"/>
      <c r="C17" s="490"/>
      <c r="D17" s="490"/>
      <c r="E17" s="490"/>
      <c r="F17" s="490"/>
      <c r="G17" s="490"/>
      <c r="H17" s="490"/>
      <c r="I17" s="490"/>
      <c r="J17" s="490"/>
    </row>
    <row r="18" spans="1:10" ht="15" customHeight="1">
      <c r="A18" s="490"/>
      <c r="B18" s="490"/>
      <c r="C18" s="490"/>
      <c r="D18" s="490"/>
      <c r="E18" s="490"/>
      <c r="F18" s="490"/>
      <c r="G18" s="490"/>
      <c r="H18" s="490"/>
      <c r="I18" s="490"/>
      <c r="J18" s="490"/>
    </row>
    <row r="19" spans="1:10" ht="15" customHeight="1">
      <c r="A19" s="490"/>
      <c r="B19" s="490"/>
      <c r="C19" s="490"/>
      <c r="D19" s="490"/>
      <c r="E19" s="490"/>
      <c r="F19" s="490"/>
      <c r="G19" s="490"/>
      <c r="H19" s="490"/>
      <c r="I19" s="490"/>
      <c r="J19" s="490"/>
    </row>
    <row r="20" spans="1:10" ht="15" customHeight="1">
      <c r="A20" s="490"/>
      <c r="B20" s="490"/>
      <c r="C20" s="490"/>
      <c r="D20" s="490"/>
      <c r="E20" s="490"/>
      <c r="F20" s="490"/>
      <c r="G20" s="490"/>
      <c r="H20" s="490"/>
      <c r="I20" s="490"/>
      <c r="J20" s="490"/>
    </row>
    <row r="21" spans="1:10" ht="15" customHeight="1">
      <c r="A21" s="490"/>
      <c r="B21" s="490"/>
      <c r="C21" s="490"/>
      <c r="D21" s="490"/>
      <c r="E21" s="490"/>
      <c r="F21" s="490"/>
      <c r="G21" s="490"/>
      <c r="H21" s="490"/>
      <c r="I21" s="490"/>
      <c r="J21" s="490"/>
    </row>
    <row r="22" spans="1:10" ht="15" customHeight="1">
      <c r="A22" s="490"/>
      <c r="B22" s="490"/>
      <c r="C22" s="490"/>
      <c r="D22" s="490"/>
      <c r="E22" s="490"/>
      <c r="F22" s="490"/>
      <c r="G22" s="490"/>
      <c r="H22" s="490"/>
      <c r="I22" s="490"/>
      <c r="J22" s="490"/>
    </row>
    <row r="23" spans="1:10" ht="15" customHeight="1">
      <c r="A23" s="490"/>
      <c r="B23" s="490"/>
      <c r="C23" s="490"/>
      <c r="D23" s="490"/>
      <c r="E23" s="490"/>
      <c r="F23" s="490"/>
      <c r="G23" s="490"/>
      <c r="H23" s="490"/>
      <c r="I23" s="490"/>
      <c r="J23" s="490"/>
    </row>
    <row r="24" spans="1:10" ht="15" customHeight="1">
      <c r="A24" s="490"/>
      <c r="B24" s="490"/>
      <c r="C24" s="490"/>
      <c r="D24" s="490"/>
      <c r="E24" s="490"/>
      <c r="F24" s="490"/>
      <c r="G24" s="490"/>
      <c r="H24" s="490"/>
      <c r="I24" s="490"/>
      <c r="J24" s="490"/>
    </row>
    <row r="25" spans="1:10" ht="15" customHeight="1">
      <c r="A25" s="490"/>
      <c r="B25" s="490"/>
      <c r="C25" s="490"/>
      <c r="D25" s="490"/>
      <c r="E25" s="490"/>
      <c r="F25" s="490"/>
      <c r="G25" s="490"/>
      <c r="H25" s="490"/>
      <c r="I25" s="490"/>
      <c r="J25" s="490"/>
    </row>
    <row r="26" spans="1:10" ht="15" customHeight="1">
      <c r="A26" s="490"/>
      <c r="B26" s="490"/>
      <c r="C26" s="490"/>
      <c r="D26" s="490"/>
      <c r="E26" s="490"/>
      <c r="F26" s="490"/>
      <c r="G26" s="490"/>
      <c r="H26" s="490"/>
      <c r="I26" s="490"/>
      <c r="J26" s="490"/>
    </row>
    <row r="27" spans="1:10" ht="15" customHeight="1">
      <c r="A27" s="490"/>
      <c r="B27" s="490"/>
      <c r="C27" s="490"/>
      <c r="D27" s="490"/>
      <c r="E27" s="490"/>
      <c r="F27" s="490"/>
      <c r="G27" s="490"/>
      <c r="H27" s="490"/>
      <c r="I27" s="490"/>
      <c r="J27" s="490"/>
    </row>
    <row r="28" spans="1:10" ht="15" customHeight="1">
      <c r="A28" s="490"/>
      <c r="B28" s="490"/>
      <c r="C28" s="490"/>
      <c r="D28" s="490"/>
      <c r="E28" s="490"/>
      <c r="F28" s="490"/>
      <c r="G28" s="490"/>
      <c r="H28" s="490"/>
      <c r="I28" s="490"/>
      <c r="J28" s="490"/>
    </row>
    <row r="29" spans="1:10" ht="15" customHeight="1">
      <c r="A29" s="490"/>
      <c r="B29" s="490"/>
      <c r="C29" s="490"/>
      <c r="D29" s="490"/>
      <c r="E29" s="490"/>
      <c r="F29" s="490"/>
      <c r="G29" s="490"/>
      <c r="H29" s="490"/>
      <c r="I29" s="490"/>
      <c r="J29" s="490"/>
    </row>
    <row r="30" spans="1:10" ht="15" customHeight="1">
      <c r="A30" s="490"/>
      <c r="B30" s="490"/>
      <c r="C30" s="490"/>
      <c r="D30" s="490"/>
      <c r="E30" s="490"/>
      <c r="F30" s="490"/>
      <c r="G30" s="490"/>
      <c r="H30" s="490"/>
      <c r="I30" s="490"/>
      <c r="J30" s="490"/>
    </row>
    <row r="31" spans="1:10" ht="15" customHeight="1">
      <c r="A31" s="490"/>
      <c r="B31" s="490"/>
      <c r="C31" s="490"/>
      <c r="D31" s="490"/>
      <c r="E31" s="490"/>
      <c r="F31" s="490"/>
      <c r="G31" s="490"/>
      <c r="H31" s="490"/>
      <c r="I31" s="490"/>
      <c r="J31" s="490"/>
    </row>
    <row r="32" spans="1:10" ht="15" customHeight="1">
      <c r="A32" s="490"/>
      <c r="B32" s="490"/>
      <c r="C32" s="490"/>
      <c r="D32" s="490"/>
      <c r="E32" s="490"/>
      <c r="F32" s="490"/>
      <c r="G32" s="490"/>
      <c r="H32" s="490"/>
      <c r="I32" s="490"/>
      <c r="J32" s="490"/>
    </row>
    <row r="33" spans="1:10" ht="15" customHeight="1">
      <c r="A33" s="490"/>
      <c r="B33" s="490"/>
      <c r="C33" s="490"/>
      <c r="D33" s="490"/>
      <c r="E33" s="490"/>
      <c r="F33" s="490"/>
      <c r="G33" s="490"/>
      <c r="H33" s="490"/>
      <c r="I33" s="490"/>
      <c r="J33" s="490"/>
    </row>
    <row r="34" spans="1:10" ht="15" customHeight="1">
      <c r="A34" s="490"/>
      <c r="B34" s="490"/>
      <c r="C34" s="490"/>
      <c r="D34" s="490"/>
      <c r="E34" s="490"/>
      <c r="F34" s="490"/>
      <c r="G34" s="490"/>
      <c r="H34" s="490"/>
      <c r="I34" s="490"/>
      <c r="J34" s="490"/>
    </row>
    <row r="35" spans="1:10" ht="15" customHeight="1">
      <c r="A35" s="490"/>
      <c r="B35" s="490"/>
      <c r="C35" s="490"/>
      <c r="D35" s="490"/>
      <c r="E35" s="490"/>
      <c r="F35" s="490"/>
      <c r="G35" s="490"/>
      <c r="H35" s="490"/>
      <c r="I35" s="490"/>
      <c r="J35" s="490"/>
    </row>
    <row r="36" spans="1:10" ht="15" customHeight="1">
      <c r="A36" s="475"/>
      <c r="B36" s="476"/>
      <c r="C36" s="476"/>
      <c r="D36" s="476"/>
      <c r="E36" s="476"/>
      <c r="F36" s="476"/>
      <c r="G36" s="476"/>
      <c r="H36" s="476"/>
      <c r="I36" s="476"/>
      <c r="J36" s="477"/>
    </row>
    <row r="37" spans="1:10" ht="15" customHeight="1">
      <c r="A37" s="463" t="s">
        <v>121</v>
      </c>
      <c r="B37" s="464"/>
      <c r="C37" s="464"/>
      <c r="D37" s="464"/>
      <c r="E37" s="464"/>
      <c r="F37" s="464"/>
      <c r="G37" s="464"/>
      <c r="H37" s="464"/>
      <c r="I37" s="464"/>
      <c r="J37" s="465"/>
    </row>
    <row r="38" spans="1:10" ht="15" customHeight="1">
      <c r="A38" s="460" t="s">
        <v>235</v>
      </c>
      <c r="B38" s="461"/>
      <c r="C38" s="461"/>
      <c r="D38" s="461"/>
      <c r="E38" s="461"/>
      <c r="F38" s="461"/>
      <c r="G38" s="461"/>
      <c r="H38" s="461"/>
      <c r="I38" s="461"/>
      <c r="J38" s="462"/>
    </row>
    <row r="39" spans="1:10" ht="15" customHeight="1">
      <c r="A39" s="487"/>
      <c r="B39" s="488"/>
      <c r="C39" s="488"/>
      <c r="D39" s="488"/>
      <c r="E39" s="488"/>
      <c r="F39" s="488"/>
      <c r="G39" s="488"/>
      <c r="H39" s="488"/>
      <c r="I39" s="488"/>
      <c r="J39" s="489"/>
    </row>
    <row r="40" spans="1:10" ht="15" customHeight="1">
      <c r="A40" s="487"/>
      <c r="B40" s="488"/>
      <c r="C40" s="488"/>
      <c r="D40" s="488"/>
      <c r="E40" s="488"/>
      <c r="F40" s="488"/>
      <c r="G40" s="488"/>
      <c r="H40" s="488"/>
      <c r="I40" s="488"/>
      <c r="J40" s="489"/>
    </row>
    <row r="41" spans="1:10" ht="15" customHeight="1">
      <c r="A41" s="487"/>
      <c r="B41" s="488"/>
      <c r="C41" s="488"/>
      <c r="D41" s="488"/>
      <c r="E41" s="488"/>
      <c r="F41" s="488"/>
      <c r="G41" s="488"/>
      <c r="H41" s="488"/>
      <c r="I41" s="488"/>
      <c r="J41" s="489"/>
    </row>
    <row r="42" spans="1:10" ht="15" customHeight="1">
      <c r="A42" s="487"/>
      <c r="B42" s="488"/>
      <c r="C42" s="488"/>
      <c r="D42" s="488"/>
      <c r="E42" s="488"/>
      <c r="F42" s="488"/>
      <c r="G42" s="488"/>
      <c r="H42" s="488"/>
      <c r="I42" s="488"/>
      <c r="J42" s="489"/>
    </row>
    <row r="43" spans="1:10" ht="15" customHeight="1">
      <c r="A43" s="463"/>
      <c r="B43" s="464"/>
      <c r="C43" s="464"/>
      <c r="D43" s="464"/>
      <c r="E43" s="464"/>
      <c r="F43" s="464"/>
      <c r="G43" s="464"/>
      <c r="H43" s="464"/>
      <c r="I43" s="464"/>
      <c r="J43" s="465"/>
    </row>
    <row r="44" spans="1:10" ht="5" customHeight="1">
      <c r="A44" s="475"/>
      <c r="B44" s="476"/>
      <c r="C44" s="476"/>
      <c r="D44" s="476"/>
      <c r="E44" s="476"/>
      <c r="F44" s="476"/>
      <c r="G44" s="476"/>
      <c r="H44" s="476"/>
      <c r="I44" s="476"/>
      <c r="J44" s="477"/>
    </row>
    <row r="45" spans="1:10" ht="15" customHeight="1">
      <c r="A45" s="491" t="s">
        <v>122</v>
      </c>
      <c r="B45" s="492"/>
      <c r="C45" s="492"/>
      <c r="D45" s="492"/>
      <c r="E45" s="492"/>
      <c r="F45" s="492"/>
      <c r="G45" s="492"/>
      <c r="H45" s="492"/>
      <c r="I45" s="492"/>
      <c r="J45" s="493"/>
    </row>
    <row r="46" spans="1:10" ht="15" customHeight="1">
      <c r="A46" s="478" t="s">
        <v>134</v>
      </c>
      <c r="B46" s="479"/>
      <c r="C46" s="479"/>
      <c r="D46" s="479"/>
      <c r="E46" s="479"/>
      <c r="F46" s="479"/>
      <c r="G46" s="479"/>
      <c r="H46" s="479"/>
      <c r="I46" s="479"/>
      <c r="J46" s="480"/>
    </row>
    <row r="47" spans="1:10" ht="15" customHeight="1">
      <c r="A47" s="481"/>
      <c r="B47" s="482"/>
      <c r="C47" s="482"/>
      <c r="D47" s="482"/>
      <c r="E47" s="482"/>
      <c r="F47" s="482"/>
      <c r="G47" s="482"/>
      <c r="H47" s="482"/>
      <c r="I47" s="482"/>
      <c r="J47" s="483"/>
    </row>
    <row r="48" spans="1:10" ht="15" customHeight="1">
      <c r="A48" s="481"/>
      <c r="B48" s="482"/>
      <c r="C48" s="482"/>
      <c r="D48" s="482"/>
      <c r="E48" s="482"/>
      <c r="F48" s="482"/>
      <c r="G48" s="482"/>
      <c r="H48" s="482"/>
      <c r="I48" s="482"/>
      <c r="J48" s="483"/>
    </row>
    <row r="49" spans="1:10" ht="15" customHeight="1">
      <c r="A49" s="481"/>
      <c r="B49" s="482"/>
      <c r="C49" s="482"/>
      <c r="D49" s="482"/>
      <c r="E49" s="482"/>
      <c r="F49" s="482"/>
      <c r="G49" s="482"/>
      <c r="H49" s="482"/>
      <c r="I49" s="482"/>
      <c r="J49" s="483"/>
    </row>
    <row r="50" spans="1:10" ht="15" customHeight="1">
      <c r="A50" s="484"/>
      <c r="B50" s="485"/>
      <c r="C50" s="485"/>
      <c r="D50" s="485"/>
      <c r="E50" s="485"/>
      <c r="F50" s="485"/>
      <c r="G50" s="485"/>
      <c r="H50" s="485"/>
      <c r="I50" s="485"/>
      <c r="J50" s="486"/>
    </row>
    <row r="51" spans="1:10" ht="15" customHeight="1">
      <c r="A51" s="490" t="s">
        <v>246</v>
      </c>
      <c r="B51" s="490"/>
      <c r="C51" s="490"/>
      <c r="D51" s="490"/>
      <c r="E51" s="490"/>
      <c r="F51" s="490"/>
      <c r="G51" s="490"/>
      <c r="H51" s="490"/>
      <c r="I51" s="490"/>
      <c r="J51" s="490"/>
    </row>
    <row r="52" spans="1:10" ht="15" customHeight="1">
      <c r="A52" s="490"/>
      <c r="B52" s="490"/>
      <c r="C52" s="490"/>
      <c r="D52" s="490"/>
      <c r="E52" s="490"/>
      <c r="F52" s="490"/>
      <c r="G52" s="490"/>
      <c r="H52" s="490"/>
      <c r="I52" s="490"/>
      <c r="J52" s="490"/>
    </row>
    <row r="53" spans="1:10" ht="15" customHeight="1">
      <c r="A53" s="490"/>
      <c r="B53" s="490"/>
      <c r="C53" s="490"/>
      <c r="D53" s="490"/>
      <c r="E53" s="490"/>
      <c r="F53" s="490"/>
      <c r="G53" s="490"/>
      <c r="H53" s="490"/>
      <c r="I53" s="490"/>
      <c r="J53" s="490"/>
    </row>
    <row r="54" spans="1:10" ht="15" customHeight="1">
      <c r="A54" s="490"/>
      <c r="B54" s="490"/>
      <c r="C54" s="490"/>
      <c r="D54" s="490"/>
      <c r="E54" s="490"/>
      <c r="F54" s="490"/>
      <c r="G54" s="490"/>
      <c r="H54" s="490"/>
      <c r="I54" s="490"/>
      <c r="J54" s="490"/>
    </row>
    <row r="55" spans="1:10" ht="15" customHeight="1">
      <c r="A55" s="490"/>
      <c r="B55" s="490"/>
      <c r="C55" s="490"/>
      <c r="D55" s="490"/>
      <c r="E55" s="490"/>
      <c r="F55" s="490"/>
      <c r="G55" s="490"/>
      <c r="H55" s="490"/>
      <c r="I55" s="490"/>
      <c r="J55" s="490"/>
    </row>
    <row r="56" spans="1:10" ht="15" customHeight="1">
      <c r="A56" s="490"/>
      <c r="B56" s="490"/>
      <c r="C56" s="490"/>
      <c r="D56" s="490"/>
      <c r="E56" s="490"/>
      <c r="F56" s="490"/>
      <c r="G56" s="490"/>
      <c r="H56" s="490"/>
      <c r="I56" s="490"/>
      <c r="J56" s="490"/>
    </row>
    <row r="57" spans="1:10" ht="15" customHeight="1">
      <c r="A57" s="490"/>
      <c r="B57" s="490"/>
      <c r="C57" s="490"/>
      <c r="D57" s="490"/>
      <c r="E57" s="490"/>
      <c r="F57" s="490"/>
      <c r="G57" s="490"/>
      <c r="H57" s="490"/>
      <c r="I57" s="490"/>
      <c r="J57" s="490"/>
    </row>
    <row r="58" spans="1:10" ht="15" customHeight="1">
      <c r="A58" s="490"/>
      <c r="B58" s="490"/>
      <c r="C58" s="490"/>
      <c r="D58" s="490"/>
      <c r="E58" s="490"/>
      <c r="F58" s="490"/>
      <c r="G58" s="490"/>
      <c r="H58" s="490"/>
      <c r="I58" s="490"/>
      <c r="J58" s="490"/>
    </row>
    <row r="59" spans="1:10" ht="15" customHeight="1">
      <c r="A59" s="490"/>
      <c r="B59" s="490"/>
      <c r="C59" s="490"/>
      <c r="D59" s="490"/>
      <c r="E59" s="490"/>
      <c r="F59" s="490"/>
      <c r="G59" s="490"/>
      <c r="H59" s="490"/>
      <c r="I59" s="490"/>
      <c r="J59" s="490"/>
    </row>
    <row r="60" spans="1:10" ht="15" customHeight="1">
      <c r="A60" s="490"/>
      <c r="B60" s="490"/>
      <c r="C60" s="490"/>
      <c r="D60" s="490"/>
      <c r="E60" s="490"/>
      <c r="F60" s="490"/>
      <c r="G60" s="490"/>
      <c r="H60" s="490"/>
      <c r="I60" s="490"/>
      <c r="J60" s="490"/>
    </row>
    <row r="61" spans="1:10" ht="15" customHeight="1">
      <c r="A61" s="490"/>
      <c r="B61" s="490"/>
      <c r="C61" s="490"/>
      <c r="D61" s="490"/>
      <c r="E61" s="490"/>
      <c r="F61" s="490"/>
      <c r="G61" s="490"/>
      <c r="H61" s="490"/>
      <c r="I61" s="490"/>
      <c r="J61" s="490"/>
    </row>
    <row r="62" spans="1:10" ht="15" customHeight="1">
      <c r="A62" s="490"/>
      <c r="B62" s="490"/>
      <c r="C62" s="490"/>
      <c r="D62" s="490"/>
      <c r="E62" s="490"/>
      <c r="F62" s="490"/>
      <c r="G62" s="490"/>
      <c r="H62" s="490"/>
      <c r="I62" s="490"/>
      <c r="J62" s="490"/>
    </row>
    <row r="63" spans="1:10" ht="15" customHeight="1">
      <c r="A63" s="490"/>
      <c r="B63" s="490"/>
      <c r="C63" s="490"/>
      <c r="D63" s="490"/>
      <c r="E63" s="490"/>
      <c r="F63" s="490"/>
      <c r="G63" s="490"/>
      <c r="H63" s="490"/>
      <c r="I63" s="490"/>
      <c r="J63" s="490"/>
    </row>
    <row r="64" spans="1:10" ht="15" customHeight="1">
      <c r="A64" s="490"/>
      <c r="B64" s="490"/>
      <c r="C64" s="490"/>
      <c r="D64" s="490"/>
      <c r="E64" s="490"/>
      <c r="F64" s="490"/>
      <c r="G64" s="490"/>
      <c r="H64" s="490"/>
      <c r="I64" s="490"/>
      <c r="J64" s="490"/>
    </row>
    <row r="65" spans="1:10" ht="15" customHeight="1">
      <c r="A65" s="490"/>
      <c r="B65" s="490"/>
      <c r="C65" s="490"/>
      <c r="D65" s="490"/>
      <c r="E65" s="490"/>
      <c r="F65" s="490"/>
      <c r="G65" s="490"/>
      <c r="H65" s="490"/>
      <c r="I65" s="490"/>
      <c r="J65" s="490"/>
    </row>
    <row r="66" spans="1:10" ht="15" customHeight="1">
      <c r="A66" s="478" t="s">
        <v>135</v>
      </c>
      <c r="B66" s="479"/>
      <c r="C66" s="479"/>
      <c r="D66" s="479"/>
      <c r="E66" s="479"/>
      <c r="F66" s="479"/>
      <c r="G66" s="479"/>
      <c r="H66" s="479"/>
      <c r="I66" s="479"/>
      <c r="J66" s="480"/>
    </row>
    <row r="67" spans="1:10" ht="15" customHeight="1">
      <c r="A67" s="481"/>
      <c r="B67" s="482"/>
      <c r="C67" s="482"/>
      <c r="D67" s="482"/>
      <c r="E67" s="482"/>
      <c r="F67" s="482"/>
      <c r="G67" s="482"/>
      <c r="H67" s="482"/>
      <c r="I67" s="482"/>
      <c r="J67" s="483"/>
    </row>
    <row r="68" spans="1:10" ht="15" customHeight="1">
      <c r="A68" s="481"/>
      <c r="B68" s="482"/>
      <c r="C68" s="482"/>
      <c r="D68" s="482"/>
      <c r="E68" s="482"/>
      <c r="F68" s="482"/>
      <c r="G68" s="482"/>
      <c r="H68" s="482"/>
      <c r="I68" s="482"/>
      <c r="J68" s="483"/>
    </row>
    <row r="69" spans="1:10" ht="15" customHeight="1">
      <c r="A69" s="484"/>
      <c r="B69" s="485"/>
      <c r="C69" s="485"/>
      <c r="D69" s="485"/>
      <c r="E69" s="485"/>
      <c r="F69" s="485"/>
      <c r="G69" s="485"/>
      <c r="H69" s="485"/>
      <c r="I69" s="485"/>
      <c r="J69" s="486"/>
    </row>
    <row r="70" spans="1:10" ht="15" customHeight="1">
      <c r="A70" s="490" t="s">
        <v>256</v>
      </c>
      <c r="B70" s="490"/>
      <c r="C70" s="490"/>
      <c r="D70" s="490"/>
      <c r="E70" s="490"/>
      <c r="F70" s="490"/>
      <c r="G70" s="490"/>
      <c r="H70" s="490"/>
      <c r="I70" s="490"/>
      <c r="J70" s="490"/>
    </row>
    <row r="71" spans="1:10" ht="15" customHeight="1">
      <c r="A71" s="490"/>
      <c r="B71" s="490"/>
      <c r="C71" s="490"/>
      <c r="D71" s="490"/>
      <c r="E71" s="490"/>
      <c r="F71" s="490"/>
      <c r="G71" s="490"/>
      <c r="H71" s="490"/>
      <c r="I71" s="490"/>
      <c r="J71" s="490"/>
    </row>
    <row r="72" spans="1:10" ht="15" customHeight="1">
      <c r="A72" s="490"/>
      <c r="B72" s="490"/>
      <c r="C72" s="490"/>
      <c r="D72" s="490"/>
      <c r="E72" s="490"/>
      <c r="F72" s="490"/>
      <c r="G72" s="490"/>
      <c r="H72" s="490"/>
      <c r="I72" s="490"/>
      <c r="J72" s="490"/>
    </row>
    <row r="73" spans="1:10" ht="15" customHeight="1">
      <c r="A73" s="490"/>
      <c r="B73" s="490"/>
      <c r="C73" s="490"/>
      <c r="D73" s="490"/>
      <c r="E73" s="490"/>
      <c r="F73" s="490"/>
      <c r="G73" s="490"/>
      <c r="H73" s="490"/>
      <c r="I73" s="490"/>
      <c r="J73" s="490"/>
    </row>
    <row r="74" spans="1:10" ht="15" customHeight="1">
      <c r="A74" s="490"/>
      <c r="B74" s="490"/>
      <c r="C74" s="490"/>
      <c r="D74" s="490"/>
      <c r="E74" s="490"/>
      <c r="F74" s="490"/>
      <c r="G74" s="490"/>
      <c r="H74" s="490"/>
      <c r="I74" s="490"/>
      <c r="J74" s="490"/>
    </row>
    <row r="75" spans="1:10" ht="15" customHeight="1">
      <c r="A75" s="490"/>
      <c r="B75" s="490"/>
      <c r="C75" s="490"/>
      <c r="D75" s="490"/>
      <c r="E75" s="490"/>
      <c r="F75" s="490"/>
      <c r="G75" s="490"/>
      <c r="H75" s="490"/>
      <c r="I75" s="490"/>
      <c r="J75" s="490"/>
    </row>
    <row r="76" spans="1:10" ht="15" customHeight="1">
      <c r="A76" s="490"/>
      <c r="B76" s="490"/>
      <c r="C76" s="490"/>
      <c r="D76" s="490"/>
      <c r="E76" s="490"/>
      <c r="F76" s="490"/>
      <c r="G76" s="490"/>
      <c r="H76" s="490"/>
      <c r="I76" s="490"/>
      <c r="J76" s="490"/>
    </row>
    <row r="77" spans="1:10" ht="15" customHeight="1">
      <c r="A77" s="490"/>
      <c r="B77" s="490"/>
      <c r="C77" s="490"/>
      <c r="D77" s="490"/>
      <c r="E77" s="490"/>
      <c r="F77" s="490"/>
      <c r="G77" s="490"/>
      <c r="H77" s="490"/>
      <c r="I77" s="490"/>
      <c r="J77" s="490"/>
    </row>
    <row r="78" spans="1:10" ht="15" customHeight="1">
      <c r="A78" s="490"/>
      <c r="B78" s="490"/>
      <c r="C78" s="490"/>
      <c r="D78" s="490"/>
      <c r="E78" s="490"/>
      <c r="F78" s="490"/>
      <c r="G78" s="490"/>
      <c r="H78" s="490"/>
      <c r="I78" s="490"/>
      <c r="J78" s="490"/>
    </row>
    <row r="79" spans="1:10" ht="15" customHeight="1">
      <c r="A79" s="490"/>
      <c r="B79" s="490"/>
      <c r="C79" s="490"/>
      <c r="D79" s="490"/>
      <c r="E79" s="490"/>
      <c r="F79" s="490"/>
      <c r="G79" s="490"/>
      <c r="H79" s="490"/>
      <c r="I79" s="490"/>
      <c r="J79" s="490"/>
    </row>
    <row r="80" spans="1:10" ht="15" customHeight="1">
      <c r="A80" s="490"/>
      <c r="B80" s="490"/>
      <c r="C80" s="490"/>
      <c r="D80" s="490"/>
      <c r="E80" s="490"/>
      <c r="F80" s="490"/>
      <c r="G80" s="490"/>
      <c r="H80" s="490"/>
      <c r="I80" s="490"/>
      <c r="J80" s="490"/>
    </row>
    <row r="81" spans="1:10" ht="15" customHeight="1">
      <c r="A81" s="490"/>
      <c r="B81" s="490"/>
      <c r="C81" s="490"/>
      <c r="D81" s="490"/>
      <c r="E81" s="490"/>
      <c r="F81" s="490"/>
      <c r="G81" s="490"/>
      <c r="H81" s="490"/>
      <c r="I81" s="490"/>
      <c r="J81" s="490"/>
    </row>
    <row r="82" spans="1:10" ht="15" customHeight="1">
      <c r="A82" s="490"/>
      <c r="B82" s="490"/>
      <c r="C82" s="490"/>
      <c r="D82" s="490"/>
      <c r="E82" s="490"/>
      <c r="F82" s="490"/>
      <c r="G82" s="490"/>
      <c r="H82" s="490"/>
      <c r="I82" s="490"/>
      <c r="J82" s="490"/>
    </row>
    <row r="83" spans="1:10" ht="15" customHeight="1">
      <c r="A83" s="490"/>
      <c r="B83" s="490"/>
      <c r="C83" s="490"/>
      <c r="D83" s="490"/>
      <c r="E83" s="490"/>
      <c r="F83" s="490"/>
      <c r="G83" s="490"/>
      <c r="H83" s="490"/>
      <c r="I83" s="490"/>
      <c r="J83" s="490"/>
    </row>
    <row r="84" spans="1:10" ht="15" customHeight="1">
      <c r="A84" s="478" t="s">
        <v>126</v>
      </c>
      <c r="B84" s="479"/>
      <c r="C84" s="479"/>
      <c r="D84" s="479"/>
      <c r="E84" s="479"/>
      <c r="F84" s="479"/>
      <c r="G84" s="479"/>
      <c r="H84" s="479"/>
      <c r="I84" s="479"/>
      <c r="J84" s="480"/>
    </row>
    <row r="85" spans="1:10" ht="15" customHeight="1">
      <c r="A85" s="481"/>
      <c r="B85" s="482"/>
      <c r="C85" s="482"/>
      <c r="D85" s="482"/>
      <c r="E85" s="482"/>
      <c r="F85" s="482"/>
      <c r="G85" s="482"/>
      <c r="H85" s="482"/>
      <c r="I85" s="482"/>
      <c r="J85" s="483"/>
    </row>
    <row r="86" spans="1:10" ht="15" customHeight="1">
      <c r="A86" s="484"/>
      <c r="B86" s="485"/>
      <c r="C86" s="485"/>
      <c r="D86" s="485"/>
      <c r="E86" s="485"/>
      <c r="F86" s="485"/>
      <c r="G86" s="485"/>
      <c r="H86" s="485"/>
      <c r="I86" s="485"/>
      <c r="J86" s="486"/>
    </row>
    <row r="87" spans="1:10" ht="15" customHeight="1">
      <c r="A87" s="490" t="s">
        <v>256</v>
      </c>
      <c r="B87" s="490"/>
      <c r="C87" s="490"/>
      <c r="D87" s="490"/>
      <c r="E87" s="490"/>
      <c r="F87" s="490"/>
      <c r="G87" s="490"/>
      <c r="H87" s="490"/>
      <c r="I87" s="490"/>
      <c r="J87" s="490"/>
    </row>
    <row r="88" spans="1:10" ht="15" customHeight="1">
      <c r="A88" s="490"/>
      <c r="B88" s="490"/>
      <c r="C88" s="490"/>
      <c r="D88" s="490"/>
      <c r="E88" s="490"/>
      <c r="F88" s="490"/>
      <c r="G88" s="490"/>
      <c r="H88" s="490"/>
      <c r="I88" s="490"/>
      <c r="J88" s="490"/>
    </row>
    <row r="89" spans="1:10" ht="15" customHeight="1">
      <c r="A89" s="490"/>
      <c r="B89" s="490"/>
      <c r="C89" s="490"/>
      <c r="D89" s="490"/>
      <c r="E89" s="490"/>
      <c r="F89" s="490"/>
      <c r="G89" s="490"/>
      <c r="H89" s="490"/>
      <c r="I89" s="490"/>
      <c r="J89" s="490"/>
    </row>
    <row r="90" spans="1:10" ht="15" customHeight="1">
      <c r="A90" s="490"/>
      <c r="B90" s="490"/>
      <c r="C90" s="490"/>
      <c r="D90" s="490"/>
      <c r="E90" s="490"/>
      <c r="F90" s="490"/>
      <c r="G90" s="490"/>
      <c r="H90" s="490"/>
      <c r="I90" s="490"/>
      <c r="J90" s="490"/>
    </row>
    <row r="91" spans="1:10" ht="15" customHeight="1">
      <c r="A91" s="490"/>
      <c r="B91" s="490"/>
      <c r="C91" s="490"/>
      <c r="D91" s="490"/>
      <c r="E91" s="490"/>
      <c r="F91" s="490"/>
      <c r="G91" s="490"/>
      <c r="H91" s="490"/>
      <c r="I91" s="490"/>
      <c r="J91" s="490"/>
    </row>
    <row r="92" spans="1:10" ht="15" customHeight="1">
      <c r="A92" s="490"/>
      <c r="B92" s="490"/>
      <c r="C92" s="490"/>
      <c r="D92" s="490"/>
      <c r="E92" s="490"/>
      <c r="F92" s="490"/>
      <c r="G92" s="490"/>
      <c r="H92" s="490"/>
      <c r="I92" s="490"/>
      <c r="J92" s="490"/>
    </row>
    <row r="93" spans="1:10" ht="15" customHeight="1">
      <c r="A93" s="490"/>
      <c r="B93" s="490"/>
      <c r="C93" s="490"/>
      <c r="D93" s="490"/>
      <c r="E93" s="490"/>
      <c r="F93" s="490"/>
      <c r="G93" s="490"/>
      <c r="H93" s="490"/>
      <c r="I93" s="490"/>
      <c r="J93" s="490"/>
    </row>
    <row r="94" spans="1:10" ht="15" customHeight="1">
      <c r="A94" s="490"/>
      <c r="B94" s="490"/>
      <c r="C94" s="490"/>
      <c r="D94" s="490"/>
      <c r="E94" s="490"/>
      <c r="F94" s="490"/>
      <c r="G94" s="490"/>
      <c r="H94" s="490"/>
      <c r="I94" s="490"/>
      <c r="J94" s="490"/>
    </row>
    <row r="95" spans="1:10" ht="15" customHeight="1">
      <c r="A95" s="490"/>
      <c r="B95" s="490"/>
      <c r="C95" s="490"/>
      <c r="D95" s="490"/>
      <c r="E95" s="490"/>
      <c r="F95" s="490"/>
      <c r="G95" s="490"/>
      <c r="H95" s="490"/>
      <c r="I95" s="490"/>
      <c r="J95" s="490"/>
    </row>
    <row r="96" spans="1:10" ht="15" customHeight="1">
      <c r="A96" s="490"/>
      <c r="B96" s="490"/>
      <c r="C96" s="490"/>
      <c r="D96" s="490"/>
      <c r="E96" s="490"/>
      <c r="F96" s="490"/>
      <c r="G96" s="490"/>
      <c r="H96" s="490"/>
      <c r="I96" s="490"/>
      <c r="J96" s="490"/>
    </row>
    <row r="97" spans="1:10" ht="15" customHeight="1">
      <c r="A97" s="490"/>
      <c r="B97" s="490"/>
      <c r="C97" s="490"/>
      <c r="D97" s="490"/>
      <c r="E97" s="490"/>
      <c r="F97" s="490"/>
      <c r="G97" s="490"/>
      <c r="H97" s="490"/>
      <c r="I97" s="490"/>
      <c r="J97" s="490"/>
    </row>
    <row r="98" spans="1:10" ht="15" customHeight="1">
      <c r="A98" s="490"/>
      <c r="B98" s="490"/>
      <c r="C98" s="490"/>
      <c r="D98" s="490"/>
      <c r="E98" s="490"/>
      <c r="F98" s="490"/>
      <c r="G98" s="490"/>
      <c r="H98" s="490"/>
      <c r="I98" s="490"/>
      <c r="J98" s="490"/>
    </row>
    <row r="99" spans="1:10" ht="15" customHeight="1">
      <c r="A99" s="490"/>
      <c r="B99" s="490"/>
      <c r="C99" s="490"/>
      <c r="D99" s="490"/>
      <c r="E99" s="490"/>
      <c r="F99" s="490"/>
      <c r="G99" s="490"/>
      <c r="H99" s="490"/>
      <c r="I99" s="490"/>
      <c r="J99" s="490"/>
    </row>
    <row r="100" spans="1:10" ht="15" customHeight="1">
      <c r="A100" s="490"/>
      <c r="B100" s="490"/>
      <c r="C100" s="490"/>
      <c r="D100" s="490"/>
      <c r="E100" s="490"/>
      <c r="F100" s="490"/>
      <c r="G100" s="490"/>
      <c r="H100" s="490"/>
      <c r="I100" s="490"/>
      <c r="J100" s="490"/>
    </row>
    <row r="101" spans="1:10" ht="15" customHeight="1">
      <c r="A101" s="478" t="s">
        <v>127</v>
      </c>
      <c r="B101" s="479"/>
      <c r="C101" s="479"/>
      <c r="D101" s="479"/>
      <c r="E101" s="479"/>
      <c r="F101" s="479"/>
      <c r="G101" s="479"/>
      <c r="H101" s="479"/>
      <c r="I101" s="479"/>
      <c r="J101" s="480"/>
    </row>
    <row r="102" spans="1:10" ht="15" customHeight="1">
      <c r="A102" s="481"/>
      <c r="B102" s="482"/>
      <c r="C102" s="482"/>
      <c r="D102" s="482"/>
      <c r="E102" s="482"/>
      <c r="F102" s="482"/>
      <c r="G102" s="482"/>
      <c r="H102" s="482"/>
      <c r="I102" s="482"/>
      <c r="J102" s="483"/>
    </row>
    <row r="103" spans="1:10" ht="15" customHeight="1">
      <c r="A103" s="484"/>
      <c r="B103" s="485"/>
      <c r="C103" s="485"/>
      <c r="D103" s="485"/>
      <c r="E103" s="485"/>
      <c r="F103" s="485"/>
      <c r="G103" s="485"/>
      <c r="H103" s="485"/>
      <c r="I103" s="485"/>
      <c r="J103" s="486"/>
    </row>
    <row r="104" spans="1:10" ht="15" customHeight="1">
      <c r="A104" s="490" t="s">
        <v>256</v>
      </c>
      <c r="B104" s="490"/>
      <c r="C104" s="490"/>
      <c r="D104" s="490"/>
      <c r="E104" s="490"/>
      <c r="F104" s="490"/>
      <c r="G104" s="490"/>
      <c r="H104" s="490"/>
      <c r="I104" s="490"/>
      <c r="J104" s="490"/>
    </row>
    <row r="105" spans="1:10" ht="15" customHeight="1">
      <c r="A105" s="490"/>
      <c r="B105" s="490"/>
      <c r="C105" s="490"/>
      <c r="D105" s="490"/>
      <c r="E105" s="490"/>
      <c r="F105" s="490"/>
      <c r="G105" s="490"/>
      <c r="H105" s="490"/>
      <c r="I105" s="490"/>
      <c r="J105" s="490"/>
    </row>
    <row r="106" spans="1:10" ht="15" customHeight="1">
      <c r="A106" s="490"/>
      <c r="B106" s="490"/>
      <c r="C106" s="490"/>
      <c r="D106" s="490"/>
      <c r="E106" s="490"/>
      <c r="F106" s="490"/>
      <c r="G106" s="490"/>
      <c r="H106" s="490"/>
      <c r="I106" s="490"/>
      <c r="J106" s="490"/>
    </row>
    <row r="107" spans="1:10" ht="15" customHeight="1">
      <c r="A107" s="490"/>
      <c r="B107" s="490"/>
      <c r="C107" s="490"/>
      <c r="D107" s="490"/>
      <c r="E107" s="490"/>
      <c r="F107" s="490"/>
      <c r="G107" s="490"/>
      <c r="H107" s="490"/>
      <c r="I107" s="490"/>
      <c r="J107" s="490"/>
    </row>
    <row r="108" spans="1:10" ht="15" customHeight="1">
      <c r="A108" s="490"/>
      <c r="B108" s="490"/>
      <c r="C108" s="490"/>
      <c r="D108" s="490"/>
      <c r="E108" s="490"/>
      <c r="F108" s="490"/>
      <c r="G108" s="490"/>
      <c r="H108" s="490"/>
      <c r="I108" s="490"/>
      <c r="J108" s="490"/>
    </row>
    <row r="109" spans="1:10" ht="15" customHeight="1">
      <c r="A109" s="490"/>
      <c r="B109" s="490"/>
      <c r="C109" s="490"/>
      <c r="D109" s="490"/>
      <c r="E109" s="490"/>
      <c r="F109" s="490"/>
      <c r="G109" s="490"/>
      <c r="H109" s="490"/>
      <c r="I109" s="490"/>
      <c r="J109" s="490"/>
    </row>
    <row r="110" spans="1:10" ht="15" customHeight="1">
      <c r="A110" s="490"/>
      <c r="B110" s="490"/>
      <c r="C110" s="490"/>
      <c r="D110" s="490"/>
      <c r="E110" s="490"/>
      <c r="F110" s="490"/>
      <c r="G110" s="490"/>
      <c r="H110" s="490"/>
      <c r="I110" s="490"/>
      <c r="J110" s="490"/>
    </row>
    <row r="111" spans="1:10" ht="15" customHeight="1">
      <c r="A111" s="490"/>
      <c r="B111" s="490"/>
      <c r="C111" s="490"/>
      <c r="D111" s="490"/>
      <c r="E111" s="490"/>
      <c r="F111" s="490"/>
      <c r="G111" s="490"/>
      <c r="H111" s="490"/>
      <c r="I111" s="490"/>
      <c r="J111" s="490"/>
    </row>
    <row r="112" spans="1:10" ht="15" customHeight="1">
      <c r="A112" s="490"/>
      <c r="B112" s="490"/>
      <c r="C112" s="490"/>
      <c r="D112" s="490"/>
      <c r="E112" s="490"/>
      <c r="F112" s="490"/>
      <c r="G112" s="490"/>
      <c r="H112" s="490"/>
      <c r="I112" s="490"/>
      <c r="J112" s="490"/>
    </row>
    <row r="113" spans="1:10" ht="15" customHeight="1">
      <c r="A113" s="490"/>
      <c r="B113" s="490"/>
      <c r="C113" s="490"/>
      <c r="D113" s="490"/>
      <c r="E113" s="490"/>
      <c r="F113" s="490"/>
      <c r="G113" s="490"/>
      <c r="H113" s="490"/>
      <c r="I113" s="490"/>
      <c r="J113" s="490"/>
    </row>
    <row r="114" spans="1:10" ht="15" customHeight="1">
      <c r="A114" s="490"/>
      <c r="B114" s="490"/>
      <c r="C114" s="490"/>
      <c r="D114" s="490"/>
      <c r="E114" s="490"/>
      <c r="F114" s="490"/>
      <c r="G114" s="490"/>
      <c r="H114" s="490"/>
      <c r="I114" s="490"/>
      <c r="J114" s="490"/>
    </row>
    <row r="115" spans="1:10" ht="15" customHeight="1">
      <c r="A115" s="490"/>
      <c r="B115" s="490"/>
      <c r="C115" s="490"/>
      <c r="D115" s="490"/>
      <c r="E115" s="490"/>
      <c r="F115" s="490"/>
      <c r="G115" s="490"/>
      <c r="H115" s="490"/>
      <c r="I115" s="490"/>
      <c r="J115" s="490"/>
    </row>
    <row r="116" spans="1:10" ht="15" customHeight="1">
      <c r="A116" s="490"/>
      <c r="B116" s="490"/>
      <c r="C116" s="490"/>
      <c r="D116" s="490"/>
      <c r="E116" s="490"/>
      <c r="F116" s="490"/>
      <c r="G116" s="490"/>
      <c r="H116" s="490"/>
      <c r="I116" s="490"/>
      <c r="J116" s="490"/>
    </row>
    <row r="117" spans="1:10" ht="15" customHeight="1">
      <c r="A117" s="490"/>
      <c r="B117" s="490"/>
      <c r="C117" s="490"/>
      <c r="D117" s="490"/>
      <c r="E117" s="490"/>
      <c r="F117" s="490"/>
      <c r="G117" s="490"/>
      <c r="H117" s="490"/>
      <c r="I117" s="490"/>
      <c r="J117" s="490"/>
    </row>
    <row r="118" spans="1:10" ht="15" customHeight="1">
      <c r="A118" s="478" t="s">
        <v>139</v>
      </c>
      <c r="B118" s="479"/>
      <c r="C118" s="479"/>
      <c r="D118" s="479"/>
      <c r="E118" s="479"/>
      <c r="F118" s="479"/>
      <c r="G118" s="479"/>
      <c r="H118" s="479"/>
      <c r="I118" s="479"/>
      <c r="J118" s="480"/>
    </row>
    <row r="119" spans="1:10" ht="15" customHeight="1">
      <c r="A119" s="481"/>
      <c r="B119" s="482"/>
      <c r="C119" s="482"/>
      <c r="D119" s="482"/>
      <c r="E119" s="482"/>
      <c r="F119" s="482"/>
      <c r="G119" s="482"/>
      <c r="H119" s="482"/>
      <c r="I119" s="482"/>
      <c r="J119" s="483"/>
    </row>
    <row r="120" spans="1:10" ht="15" customHeight="1">
      <c r="A120" s="481"/>
      <c r="B120" s="482"/>
      <c r="C120" s="482"/>
      <c r="D120" s="482"/>
      <c r="E120" s="482"/>
      <c r="F120" s="482"/>
      <c r="G120" s="482"/>
      <c r="H120" s="482"/>
      <c r="I120" s="482"/>
      <c r="J120" s="483"/>
    </row>
    <row r="121" spans="1:10" ht="15" customHeight="1">
      <c r="A121" s="484"/>
      <c r="B121" s="485"/>
      <c r="C121" s="485"/>
      <c r="D121" s="485"/>
      <c r="E121" s="485"/>
      <c r="F121" s="485"/>
      <c r="G121" s="485"/>
      <c r="H121" s="485"/>
      <c r="I121" s="485"/>
      <c r="J121" s="486"/>
    </row>
    <row r="122" spans="1:10" ht="15" customHeight="1">
      <c r="A122" s="490" t="s">
        <v>256</v>
      </c>
      <c r="B122" s="490"/>
      <c r="C122" s="490"/>
      <c r="D122" s="490"/>
      <c r="E122" s="490"/>
      <c r="F122" s="490"/>
      <c r="G122" s="490"/>
      <c r="H122" s="490"/>
      <c r="I122" s="490"/>
      <c r="J122" s="490"/>
    </row>
    <row r="123" spans="1:10" ht="15" customHeight="1">
      <c r="A123" s="490"/>
      <c r="B123" s="490"/>
      <c r="C123" s="490"/>
      <c r="D123" s="490"/>
      <c r="E123" s="490"/>
      <c r="F123" s="490"/>
      <c r="G123" s="490"/>
      <c r="H123" s="490"/>
      <c r="I123" s="490"/>
      <c r="J123" s="490"/>
    </row>
    <row r="124" spans="1:10" ht="15" customHeight="1">
      <c r="A124" s="490"/>
      <c r="B124" s="490"/>
      <c r="C124" s="490"/>
      <c r="D124" s="490"/>
      <c r="E124" s="490"/>
      <c r="F124" s="490"/>
      <c r="G124" s="490"/>
      <c r="H124" s="490"/>
      <c r="I124" s="490"/>
      <c r="J124" s="490"/>
    </row>
    <row r="125" spans="1:10" ht="15" customHeight="1">
      <c r="A125" s="490"/>
      <c r="B125" s="490"/>
      <c r="C125" s="490"/>
      <c r="D125" s="490"/>
      <c r="E125" s="490"/>
      <c r="F125" s="490"/>
      <c r="G125" s="490"/>
      <c r="H125" s="490"/>
      <c r="I125" s="490"/>
      <c r="J125" s="490"/>
    </row>
    <row r="126" spans="1:10" ht="15" customHeight="1">
      <c r="A126" s="490"/>
      <c r="B126" s="490"/>
      <c r="C126" s="490"/>
      <c r="D126" s="490"/>
      <c r="E126" s="490"/>
      <c r="F126" s="490"/>
      <c r="G126" s="490"/>
      <c r="H126" s="490"/>
      <c r="I126" s="490"/>
      <c r="J126" s="490"/>
    </row>
    <row r="127" spans="1:10" ht="15" customHeight="1">
      <c r="A127" s="490"/>
      <c r="B127" s="490"/>
      <c r="C127" s="490"/>
      <c r="D127" s="490"/>
      <c r="E127" s="490"/>
      <c r="F127" s="490"/>
      <c r="G127" s="490"/>
      <c r="H127" s="490"/>
      <c r="I127" s="490"/>
      <c r="J127" s="490"/>
    </row>
    <row r="128" spans="1:10" ht="15" customHeight="1">
      <c r="A128" s="490"/>
      <c r="B128" s="490"/>
      <c r="C128" s="490"/>
      <c r="D128" s="490"/>
      <c r="E128" s="490"/>
      <c r="F128" s="490"/>
      <c r="G128" s="490"/>
      <c r="H128" s="490"/>
      <c r="I128" s="490"/>
      <c r="J128" s="490"/>
    </row>
    <row r="129" spans="1:10" ht="15" customHeight="1">
      <c r="A129" s="490"/>
      <c r="B129" s="490"/>
      <c r="C129" s="490"/>
      <c r="D129" s="490"/>
      <c r="E129" s="490"/>
      <c r="F129" s="490"/>
      <c r="G129" s="490"/>
      <c r="H129" s="490"/>
      <c r="I129" s="490"/>
      <c r="J129" s="490"/>
    </row>
    <row r="130" spans="1:10" ht="15" customHeight="1">
      <c r="A130" s="490"/>
      <c r="B130" s="490"/>
      <c r="C130" s="490"/>
      <c r="D130" s="490"/>
      <c r="E130" s="490"/>
      <c r="F130" s="490"/>
      <c r="G130" s="490"/>
      <c r="H130" s="490"/>
      <c r="I130" s="490"/>
      <c r="J130" s="490"/>
    </row>
    <row r="131" spans="1:10" ht="15" customHeight="1">
      <c r="A131" s="490"/>
      <c r="B131" s="490"/>
      <c r="C131" s="490"/>
      <c r="D131" s="490"/>
      <c r="E131" s="490"/>
      <c r="F131" s="490"/>
      <c r="G131" s="490"/>
      <c r="H131" s="490"/>
      <c r="I131" s="490"/>
      <c r="J131" s="490"/>
    </row>
    <row r="132" spans="1:10" ht="15" customHeight="1">
      <c r="A132" s="490"/>
      <c r="B132" s="490"/>
      <c r="C132" s="490"/>
      <c r="D132" s="490"/>
      <c r="E132" s="490"/>
      <c r="F132" s="490"/>
      <c r="G132" s="490"/>
      <c r="H132" s="490"/>
      <c r="I132" s="490"/>
      <c r="J132" s="490"/>
    </row>
    <row r="133" spans="1:10" ht="15" customHeight="1">
      <c r="A133" s="490"/>
      <c r="B133" s="490"/>
      <c r="C133" s="490"/>
      <c r="D133" s="490"/>
      <c r="E133" s="490"/>
      <c r="F133" s="490"/>
      <c r="G133" s="490"/>
      <c r="H133" s="490"/>
      <c r="I133" s="490"/>
      <c r="J133" s="490"/>
    </row>
    <row r="134" spans="1:10" ht="15" customHeight="1">
      <c r="A134" s="490"/>
      <c r="B134" s="490"/>
      <c r="C134" s="490"/>
      <c r="D134" s="490"/>
      <c r="E134" s="490"/>
      <c r="F134" s="490"/>
      <c r="G134" s="490"/>
      <c r="H134" s="490"/>
      <c r="I134" s="490"/>
      <c r="J134" s="490"/>
    </row>
    <row r="135" spans="1:10" ht="15" customHeight="1">
      <c r="A135" s="490"/>
      <c r="B135" s="490"/>
      <c r="C135" s="490"/>
      <c r="D135" s="490"/>
      <c r="E135" s="490"/>
      <c r="F135" s="490"/>
      <c r="G135" s="490"/>
      <c r="H135" s="490"/>
      <c r="I135" s="490"/>
      <c r="J135" s="490"/>
    </row>
    <row r="136" spans="1:10" ht="15" customHeight="1">
      <c r="A136" s="475"/>
      <c r="B136" s="476"/>
      <c r="C136" s="476"/>
      <c r="D136" s="476"/>
      <c r="E136" s="476"/>
      <c r="F136" s="476"/>
      <c r="G136" s="476"/>
      <c r="H136" s="476"/>
      <c r="I136" s="476"/>
      <c r="J136" s="477"/>
    </row>
    <row r="137" spans="1:10" ht="15" customHeight="1">
      <c r="A137" s="463" t="s">
        <v>123</v>
      </c>
      <c r="B137" s="464"/>
      <c r="C137" s="464"/>
      <c r="D137" s="464"/>
      <c r="E137" s="464"/>
      <c r="F137" s="464"/>
      <c r="G137" s="464"/>
      <c r="H137" s="464"/>
      <c r="I137" s="464"/>
      <c r="J137" s="465"/>
    </row>
    <row r="138" spans="1:10" ht="15" customHeight="1">
      <c r="A138" s="466" t="s">
        <v>140</v>
      </c>
      <c r="B138" s="467"/>
      <c r="C138" s="467"/>
      <c r="D138" s="467"/>
      <c r="E138" s="467"/>
      <c r="F138" s="467"/>
      <c r="G138" s="467"/>
      <c r="H138" s="467"/>
      <c r="I138" s="467"/>
      <c r="J138" s="468"/>
    </row>
    <row r="139" spans="1:10" ht="15" customHeight="1">
      <c r="A139" s="469"/>
      <c r="B139" s="470"/>
      <c r="C139" s="470"/>
      <c r="D139" s="470"/>
      <c r="E139" s="470"/>
      <c r="F139" s="470"/>
      <c r="G139" s="470"/>
      <c r="H139" s="470"/>
      <c r="I139" s="470"/>
      <c r="J139" s="471"/>
    </row>
    <row r="140" spans="1:10" ht="15" customHeight="1">
      <c r="A140" s="472"/>
      <c r="B140" s="473"/>
      <c r="C140" s="473"/>
      <c r="D140" s="473"/>
      <c r="E140" s="473"/>
      <c r="F140" s="473"/>
      <c r="G140" s="473"/>
      <c r="H140" s="473"/>
      <c r="I140" s="473"/>
      <c r="J140" s="474"/>
    </row>
    <row r="141" spans="1:10" ht="15" customHeight="1">
      <c r="A141" s="494" t="s">
        <v>83</v>
      </c>
      <c r="B141" s="494"/>
      <c r="C141" s="494"/>
      <c r="D141" s="494"/>
      <c r="E141" s="494"/>
      <c r="F141" s="494"/>
      <c r="G141" s="494"/>
      <c r="H141" s="494"/>
      <c r="I141" s="494"/>
      <c r="J141" s="494"/>
    </row>
    <row r="142" spans="1:10" ht="15" customHeight="1">
      <c r="A142" s="494"/>
      <c r="B142" s="494"/>
      <c r="C142" s="494"/>
      <c r="D142" s="494"/>
      <c r="E142" s="494"/>
      <c r="F142" s="494"/>
      <c r="G142" s="494"/>
      <c r="H142" s="494"/>
      <c r="I142" s="494"/>
      <c r="J142" s="494"/>
    </row>
    <row r="143" spans="1:10" ht="15" customHeight="1">
      <c r="A143" s="494" t="s">
        <v>84</v>
      </c>
      <c r="B143" s="494"/>
      <c r="C143" s="494"/>
      <c r="D143" s="494"/>
      <c r="E143" s="494"/>
      <c r="F143" s="494"/>
      <c r="G143" s="494"/>
      <c r="H143" s="494"/>
      <c r="I143" s="494"/>
      <c r="J143" s="494"/>
    </row>
    <row r="144" spans="1:10" ht="15" customHeight="1">
      <c r="A144" s="494" t="s">
        <v>85</v>
      </c>
      <c r="B144" s="494"/>
      <c r="C144" s="494"/>
      <c r="D144" s="494"/>
      <c r="E144" s="494"/>
      <c r="F144" s="494"/>
      <c r="G144" s="494"/>
      <c r="H144" s="494"/>
      <c r="I144" s="494"/>
      <c r="J144" s="494"/>
    </row>
    <row r="145" spans="1:10" ht="15" customHeight="1">
      <c r="A145" s="490" t="s">
        <v>251</v>
      </c>
      <c r="B145" s="490"/>
      <c r="C145" s="490"/>
      <c r="D145" s="490"/>
      <c r="E145" s="490"/>
      <c r="F145" s="490"/>
      <c r="G145" s="490"/>
      <c r="H145" s="490"/>
      <c r="I145" s="490"/>
      <c r="J145" s="490"/>
    </row>
    <row r="146" spans="1:10" ht="15" customHeight="1">
      <c r="A146" s="490"/>
      <c r="B146" s="490"/>
      <c r="C146" s="490"/>
      <c r="D146" s="490"/>
      <c r="E146" s="490"/>
      <c r="F146" s="490"/>
      <c r="G146" s="490"/>
      <c r="H146" s="490"/>
      <c r="I146" s="490"/>
      <c r="J146" s="490"/>
    </row>
    <row r="147" spans="1:10" ht="15" customHeight="1">
      <c r="A147" s="490"/>
      <c r="B147" s="490"/>
      <c r="C147" s="490"/>
      <c r="D147" s="490"/>
      <c r="E147" s="490"/>
      <c r="F147" s="490"/>
      <c r="G147" s="490"/>
      <c r="H147" s="490"/>
      <c r="I147" s="490"/>
      <c r="J147" s="490"/>
    </row>
    <row r="148" spans="1:10" ht="15" customHeight="1">
      <c r="A148" s="490"/>
      <c r="B148" s="490"/>
      <c r="C148" s="490"/>
      <c r="D148" s="490"/>
      <c r="E148" s="490"/>
      <c r="F148" s="490"/>
      <c r="G148" s="490"/>
      <c r="H148" s="490"/>
      <c r="I148" s="490"/>
      <c r="J148" s="490"/>
    </row>
    <row r="149" spans="1:10" ht="15" customHeight="1">
      <c r="A149" s="490"/>
      <c r="B149" s="490"/>
      <c r="C149" s="490"/>
      <c r="D149" s="490"/>
      <c r="E149" s="490"/>
      <c r="F149" s="490"/>
      <c r="G149" s="490"/>
      <c r="H149" s="490"/>
      <c r="I149" s="490"/>
      <c r="J149" s="490"/>
    </row>
    <row r="150" spans="1:10" ht="15" customHeight="1">
      <c r="A150" s="490"/>
      <c r="B150" s="490"/>
      <c r="C150" s="490"/>
      <c r="D150" s="490"/>
      <c r="E150" s="490"/>
      <c r="F150" s="490"/>
      <c r="G150" s="490"/>
      <c r="H150" s="490"/>
      <c r="I150" s="490"/>
      <c r="J150" s="490"/>
    </row>
    <row r="151" spans="1:10" ht="15" customHeight="1">
      <c r="A151" s="490"/>
      <c r="B151" s="490"/>
      <c r="C151" s="490"/>
      <c r="D151" s="490"/>
      <c r="E151" s="490"/>
      <c r="F151" s="490"/>
      <c r="G151" s="490"/>
      <c r="H151" s="490"/>
      <c r="I151" s="490"/>
      <c r="J151" s="490"/>
    </row>
    <row r="152" spans="1:10" ht="15" customHeight="1">
      <c r="A152" s="490"/>
      <c r="B152" s="490"/>
      <c r="C152" s="490"/>
      <c r="D152" s="490"/>
      <c r="E152" s="490"/>
      <c r="F152" s="490"/>
      <c r="G152" s="490"/>
      <c r="H152" s="490"/>
      <c r="I152" s="490"/>
      <c r="J152" s="490"/>
    </row>
    <row r="153" spans="1:10" ht="15" customHeight="1">
      <c r="A153" s="490"/>
      <c r="B153" s="490"/>
      <c r="C153" s="490"/>
      <c r="D153" s="490"/>
      <c r="E153" s="490"/>
      <c r="F153" s="490"/>
      <c r="G153" s="490"/>
      <c r="H153" s="490"/>
      <c r="I153" s="490"/>
      <c r="J153" s="490"/>
    </row>
    <row r="154" spans="1:10" ht="15" customHeight="1">
      <c r="A154" s="490"/>
      <c r="B154" s="490"/>
      <c r="C154" s="490"/>
      <c r="D154" s="490"/>
      <c r="E154" s="490"/>
      <c r="F154" s="490"/>
      <c r="G154" s="490"/>
      <c r="H154" s="490"/>
      <c r="I154" s="490"/>
      <c r="J154" s="490"/>
    </row>
    <row r="155" spans="1:10" ht="15" customHeight="1">
      <c r="A155" s="490"/>
      <c r="B155" s="490"/>
      <c r="C155" s="490"/>
      <c r="D155" s="490"/>
      <c r="E155" s="490"/>
      <c r="F155" s="490"/>
      <c r="G155" s="490"/>
      <c r="H155" s="490"/>
      <c r="I155" s="490"/>
      <c r="J155" s="490"/>
    </row>
    <row r="156" spans="1:10" ht="15" customHeight="1">
      <c r="A156" s="490"/>
      <c r="B156" s="490"/>
      <c r="C156" s="490"/>
      <c r="D156" s="490"/>
      <c r="E156" s="490"/>
      <c r="F156" s="490"/>
      <c r="G156" s="490"/>
      <c r="H156" s="490"/>
      <c r="I156" s="490"/>
      <c r="J156" s="490"/>
    </row>
    <row r="157" spans="1:10" ht="15" customHeight="1">
      <c r="A157" s="490"/>
      <c r="B157" s="490"/>
      <c r="C157" s="490"/>
      <c r="D157" s="490"/>
      <c r="E157" s="490"/>
      <c r="F157" s="490"/>
      <c r="G157" s="490"/>
      <c r="H157" s="490"/>
      <c r="I157" s="490"/>
      <c r="J157" s="490"/>
    </row>
    <row r="158" spans="1:10" ht="15" customHeight="1">
      <c r="A158" s="490"/>
      <c r="B158" s="490"/>
      <c r="C158" s="490"/>
      <c r="D158" s="490"/>
      <c r="E158" s="490"/>
      <c r="F158" s="490"/>
      <c r="G158" s="490"/>
      <c r="H158" s="490"/>
      <c r="I158" s="490"/>
      <c r="J158" s="490"/>
    </row>
    <row r="159" spans="1:10" ht="15" customHeight="1">
      <c r="A159" s="490"/>
      <c r="B159" s="490"/>
      <c r="C159" s="490"/>
      <c r="D159" s="490"/>
      <c r="E159" s="490"/>
      <c r="F159" s="490"/>
      <c r="G159" s="490"/>
      <c r="H159" s="490"/>
      <c r="I159" s="490"/>
      <c r="J159" s="490"/>
    </row>
    <row r="160" spans="1:10" ht="15" customHeight="1">
      <c r="A160" s="490"/>
      <c r="B160" s="490"/>
      <c r="C160" s="490"/>
      <c r="D160" s="490"/>
      <c r="E160" s="490"/>
      <c r="F160" s="490"/>
      <c r="G160" s="490"/>
      <c r="H160" s="490"/>
      <c r="I160" s="490"/>
      <c r="J160" s="490"/>
    </row>
    <row r="161" spans="1:10" ht="15" customHeight="1">
      <c r="A161" s="490"/>
      <c r="B161" s="490"/>
      <c r="C161" s="490"/>
      <c r="D161" s="490"/>
      <c r="E161" s="490"/>
      <c r="F161" s="490"/>
      <c r="G161" s="490"/>
      <c r="H161" s="490"/>
      <c r="I161" s="490"/>
      <c r="J161" s="490"/>
    </row>
    <row r="162" spans="1:10" ht="15" customHeight="1">
      <c r="A162" s="490"/>
      <c r="B162" s="490"/>
      <c r="C162" s="490"/>
      <c r="D162" s="490"/>
      <c r="E162" s="490"/>
      <c r="F162" s="490"/>
      <c r="G162" s="490"/>
      <c r="H162" s="490"/>
      <c r="I162" s="490"/>
      <c r="J162" s="490"/>
    </row>
    <row r="163" spans="1:10" ht="15" customHeight="1">
      <c r="A163" s="490"/>
      <c r="B163" s="490"/>
      <c r="C163" s="490"/>
      <c r="D163" s="490"/>
      <c r="E163" s="490"/>
      <c r="F163" s="490"/>
      <c r="G163" s="490"/>
      <c r="H163" s="490"/>
      <c r="I163" s="490"/>
      <c r="J163" s="490"/>
    </row>
    <row r="164" spans="1:10" ht="15" customHeight="1">
      <c r="A164" s="490"/>
      <c r="B164" s="490"/>
      <c r="C164" s="490"/>
      <c r="D164" s="490"/>
      <c r="E164" s="490"/>
      <c r="F164" s="490"/>
      <c r="G164" s="490"/>
      <c r="H164" s="490"/>
      <c r="I164" s="490"/>
      <c r="J164" s="490"/>
    </row>
    <row r="165" spans="1:10" ht="15" customHeight="1">
      <c r="A165" s="490"/>
      <c r="B165" s="490"/>
      <c r="C165" s="490"/>
      <c r="D165" s="490"/>
      <c r="E165" s="490"/>
      <c r="F165" s="490"/>
      <c r="G165" s="490"/>
      <c r="H165" s="490"/>
      <c r="I165" s="490"/>
      <c r="J165" s="490"/>
    </row>
    <row r="166" spans="1:10" ht="15" customHeight="1">
      <c r="A166" s="490"/>
      <c r="B166" s="490"/>
      <c r="C166" s="490"/>
      <c r="D166" s="490"/>
      <c r="E166" s="490"/>
      <c r="F166" s="490"/>
      <c r="G166" s="490"/>
      <c r="H166" s="490"/>
      <c r="I166" s="490"/>
      <c r="J166" s="490"/>
    </row>
    <row r="167" spans="1:10" ht="15" customHeight="1">
      <c r="A167" s="490"/>
      <c r="B167" s="490"/>
      <c r="C167" s="490"/>
      <c r="D167" s="490"/>
      <c r="E167" s="490"/>
      <c r="F167" s="490"/>
      <c r="G167" s="490"/>
      <c r="H167" s="490"/>
      <c r="I167" s="490"/>
      <c r="J167" s="490"/>
    </row>
    <row r="168" spans="1:10" ht="15" customHeight="1">
      <c r="A168" s="490"/>
      <c r="B168" s="490"/>
      <c r="C168" s="490"/>
      <c r="D168" s="490"/>
      <c r="E168" s="490"/>
      <c r="F168" s="490"/>
      <c r="G168" s="490"/>
      <c r="H168" s="490"/>
      <c r="I168" s="490"/>
      <c r="J168" s="490"/>
    </row>
    <row r="169" spans="1:10" ht="15" customHeight="1">
      <c r="A169" s="490"/>
      <c r="B169" s="490"/>
      <c r="C169" s="490"/>
      <c r="D169" s="490"/>
      <c r="E169" s="490"/>
      <c r="F169" s="490"/>
      <c r="G169" s="490"/>
      <c r="H169" s="490"/>
      <c r="I169" s="490"/>
      <c r="J169" s="490"/>
    </row>
    <row r="170" spans="1:10" ht="15" customHeight="1">
      <c r="A170" s="490"/>
      <c r="B170" s="490"/>
      <c r="C170" s="490"/>
      <c r="D170" s="490"/>
      <c r="E170" s="490"/>
      <c r="F170" s="490"/>
      <c r="G170" s="490"/>
      <c r="H170" s="490"/>
      <c r="I170" s="490"/>
      <c r="J170" s="490"/>
    </row>
    <row r="171" spans="1:10" ht="15" customHeight="1">
      <c r="A171" s="475"/>
      <c r="B171" s="476"/>
      <c r="C171" s="476"/>
      <c r="D171" s="476"/>
      <c r="E171" s="476"/>
      <c r="F171" s="476"/>
      <c r="G171" s="476"/>
      <c r="H171" s="476"/>
      <c r="I171" s="476"/>
      <c r="J171" s="477"/>
    </row>
    <row r="172" spans="1:10" ht="15" customHeight="1">
      <c r="A172" s="463" t="s">
        <v>247</v>
      </c>
      <c r="B172" s="464"/>
      <c r="C172" s="464"/>
      <c r="D172" s="464"/>
      <c r="E172" s="464"/>
      <c r="F172" s="464"/>
      <c r="G172" s="464"/>
      <c r="H172" s="464"/>
      <c r="I172" s="464"/>
      <c r="J172" s="465"/>
    </row>
    <row r="173" spans="1:10" ht="15" customHeight="1">
      <c r="A173" s="466" t="s">
        <v>160</v>
      </c>
      <c r="B173" s="467"/>
      <c r="C173" s="467"/>
      <c r="D173" s="467"/>
      <c r="E173" s="467"/>
      <c r="F173" s="467"/>
      <c r="G173" s="467"/>
      <c r="H173" s="467"/>
      <c r="I173" s="467"/>
      <c r="J173" s="468"/>
    </row>
    <row r="174" spans="1:10" ht="15" customHeight="1">
      <c r="A174" s="469"/>
      <c r="B174" s="470"/>
      <c r="C174" s="470"/>
      <c r="D174" s="470"/>
      <c r="E174" s="470"/>
      <c r="F174" s="470"/>
      <c r="G174" s="470"/>
      <c r="H174" s="470"/>
      <c r="I174" s="470"/>
      <c r="J174" s="471"/>
    </row>
    <row r="175" spans="1:10" ht="15" customHeight="1">
      <c r="A175" s="469"/>
      <c r="B175" s="470"/>
      <c r="C175" s="470"/>
      <c r="D175" s="470"/>
      <c r="E175" s="470"/>
      <c r="F175" s="470"/>
      <c r="G175" s="470"/>
      <c r="H175" s="470"/>
      <c r="I175" s="470"/>
      <c r="J175" s="471"/>
    </row>
    <row r="176" spans="1:10" ht="15" customHeight="1">
      <c r="A176" s="469"/>
      <c r="B176" s="470"/>
      <c r="C176" s="470"/>
      <c r="D176" s="470"/>
      <c r="E176" s="470"/>
      <c r="F176" s="470"/>
      <c r="G176" s="470"/>
      <c r="H176" s="470"/>
      <c r="I176" s="470"/>
      <c r="J176" s="471"/>
    </row>
    <row r="177" spans="1:10" ht="15" customHeight="1">
      <c r="A177" s="472"/>
      <c r="B177" s="473"/>
      <c r="C177" s="473"/>
      <c r="D177" s="473"/>
      <c r="E177" s="473"/>
      <c r="F177" s="473"/>
      <c r="G177" s="473"/>
      <c r="H177" s="473"/>
      <c r="I177" s="473"/>
      <c r="J177" s="474"/>
    </row>
    <row r="178" spans="1:10" ht="15" customHeight="1">
      <c r="A178" s="490" t="s">
        <v>252</v>
      </c>
      <c r="B178" s="490"/>
      <c r="C178" s="490"/>
      <c r="D178" s="490"/>
      <c r="E178" s="490"/>
      <c r="F178" s="490"/>
      <c r="G178" s="490"/>
      <c r="H178" s="490"/>
      <c r="I178" s="490"/>
      <c r="J178" s="490"/>
    </row>
    <row r="179" spans="1:10" ht="15" customHeight="1">
      <c r="A179" s="490"/>
      <c r="B179" s="490"/>
      <c r="C179" s="490"/>
      <c r="D179" s="490"/>
      <c r="E179" s="490"/>
      <c r="F179" s="490"/>
      <c r="G179" s="490"/>
      <c r="H179" s="490"/>
      <c r="I179" s="490"/>
      <c r="J179" s="490"/>
    </row>
    <row r="180" spans="1:10" ht="15" customHeight="1">
      <c r="A180" s="490"/>
      <c r="B180" s="490"/>
      <c r="C180" s="490"/>
      <c r="D180" s="490"/>
      <c r="E180" s="490"/>
      <c r="F180" s="490"/>
      <c r="G180" s="490"/>
      <c r="H180" s="490"/>
      <c r="I180" s="490"/>
      <c r="J180" s="490"/>
    </row>
    <row r="181" spans="1:10" ht="15" customHeight="1">
      <c r="A181" s="490"/>
      <c r="B181" s="490"/>
      <c r="C181" s="490"/>
      <c r="D181" s="490"/>
      <c r="E181" s="490"/>
      <c r="F181" s="490"/>
      <c r="G181" s="490"/>
      <c r="H181" s="490"/>
      <c r="I181" s="490"/>
      <c r="J181" s="490"/>
    </row>
    <row r="182" spans="1:10" ht="15" customHeight="1">
      <c r="A182" s="490"/>
      <c r="B182" s="490"/>
      <c r="C182" s="490"/>
      <c r="D182" s="490"/>
      <c r="E182" s="490"/>
      <c r="F182" s="490"/>
      <c r="G182" s="490"/>
      <c r="H182" s="490"/>
      <c r="I182" s="490"/>
      <c r="J182" s="490"/>
    </row>
    <row r="183" spans="1:10" ht="15" customHeight="1">
      <c r="A183" s="490"/>
      <c r="B183" s="490"/>
      <c r="C183" s="490"/>
      <c r="D183" s="490"/>
      <c r="E183" s="490"/>
      <c r="F183" s="490"/>
      <c r="G183" s="490"/>
      <c r="H183" s="490"/>
      <c r="I183" s="490"/>
      <c r="J183" s="490"/>
    </row>
    <row r="184" spans="1:10" ht="15" customHeight="1">
      <c r="A184" s="490"/>
      <c r="B184" s="490"/>
      <c r="C184" s="490"/>
      <c r="D184" s="490"/>
      <c r="E184" s="490"/>
      <c r="F184" s="490"/>
      <c r="G184" s="490"/>
      <c r="H184" s="490"/>
      <c r="I184" s="490"/>
      <c r="J184" s="490"/>
    </row>
    <row r="185" spans="1:10" ht="15" customHeight="1">
      <c r="A185" s="490"/>
      <c r="B185" s="490"/>
      <c r="C185" s="490"/>
      <c r="D185" s="490"/>
      <c r="E185" s="490"/>
      <c r="F185" s="490"/>
      <c r="G185" s="490"/>
      <c r="H185" s="490"/>
      <c r="I185" s="490"/>
      <c r="J185" s="490"/>
    </row>
    <row r="186" spans="1:10" ht="15" customHeight="1">
      <c r="A186" s="490"/>
      <c r="B186" s="490"/>
      <c r="C186" s="490"/>
      <c r="D186" s="490"/>
      <c r="E186" s="490"/>
      <c r="F186" s="490"/>
      <c r="G186" s="490"/>
      <c r="H186" s="490"/>
      <c r="I186" s="490"/>
      <c r="J186" s="490"/>
    </row>
    <row r="187" spans="1:10" ht="15" customHeight="1">
      <c r="A187" s="490"/>
      <c r="B187" s="490"/>
      <c r="C187" s="490"/>
      <c r="D187" s="490"/>
      <c r="E187" s="490"/>
      <c r="F187" s="490"/>
      <c r="G187" s="490"/>
      <c r="H187" s="490"/>
      <c r="I187" s="490"/>
      <c r="J187" s="490"/>
    </row>
    <row r="188" spans="1:10" ht="15" customHeight="1">
      <c r="A188" s="490"/>
      <c r="B188" s="490"/>
      <c r="C188" s="490"/>
      <c r="D188" s="490"/>
      <c r="E188" s="490"/>
      <c r="F188" s="490"/>
      <c r="G188" s="490"/>
      <c r="H188" s="490"/>
      <c r="I188" s="490"/>
      <c r="J188" s="490"/>
    </row>
    <row r="189" spans="1:10" ht="15" customHeight="1">
      <c r="A189" s="490"/>
      <c r="B189" s="490"/>
      <c r="C189" s="490"/>
      <c r="D189" s="490"/>
      <c r="E189" s="490"/>
      <c r="F189" s="490"/>
      <c r="G189" s="490"/>
      <c r="H189" s="490"/>
      <c r="I189" s="490"/>
      <c r="J189" s="490"/>
    </row>
    <row r="190" spans="1:10" ht="15" customHeight="1">
      <c r="A190" s="490"/>
      <c r="B190" s="490"/>
      <c r="C190" s="490"/>
      <c r="D190" s="490"/>
      <c r="E190" s="490"/>
      <c r="F190" s="490"/>
      <c r="G190" s="490"/>
      <c r="H190" s="490"/>
      <c r="I190" s="490"/>
      <c r="J190" s="490"/>
    </row>
    <row r="191" spans="1:10" ht="15" customHeight="1">
      <c r="A191" s="490"/>
      <c r="B191" s="490"/>
      <c r="C191" s="490"/>
      <c r="D191" s="490"/>
      <c r="E191" s="490"/>
      <c r="F191" s="490"/>
      <c r="G191" s="490"/>
      <c r="H191" s="490"/>
      <c r="I191" s="490"/>
      <c r="J191" s="490"/>
    </row>
    <row r="192" spans="1:10" ht="15" customHeight="1">
      <c r="A192" s="490"/>
      <c r="B192" s="490"/>
      <c r="C192" s="490"/>
      <c r="D192" s="490"/>
      <c r="E192" s="490"/>
      <c r="F192" s="490"/>
      <c r="G192" s="490"/>
      <c r="H192" s="490"/>
      <c r="I192" s="490"/>
      <c r="J192" s="490"/>
    </row>
    <row r="193" spans="1:10" ht="15" customHeight="1">
      <c r="A193" s="490"/>
      <c r="B193" s="490"/>
      <c r="C193" s="490"/>
      <c r="D193" s="490"/>
      <c r="E193" s="490"/>
      <c r="F193" s="490"/>
      <c r="G193" s="490"/>
      <c r="H193" s="490"/>
      <c r="I193" s="490"/>
      <c r="J193" s="490"/>
    </row>
    <row r="194" spans="1:10" ht="15" customHeight="1">
      <c r="A194" s="490"/>
      <c r="B194" s="490"/>
      <c r="C194" s="490"/>
      <c r="D194" s="490"/>
      <c r="E194" s="490"/>
      <c r="F194" s="490"/>
      <c r="G194" s="490"/>
      <c r="H194" s="490"/>
      <c r="I194" s="490"/>
      <c r="J194" s="490"/>
    </row>
    <row r="195" spans="1:10" ht="15" customHeight="1">
      <c r="A195" s="490"/>
      <c r="B195" s="490"/>
      <c r="C195" s="490"/>
      <c r="D195" s="490"/>
      <c r="E195" s="490"/>
      <c r="F195" s="490"/>
      <c r="G195" s="490"/>
      <c r="H195" s="490"/>
      <c r="I195" s="490"/>
      <c r="J195" s="490"/>
    </row>
    <row r="196" spans="1:10" ht="15" customHeight="1">
      <c r="A196" s="490"/>
      <c r="B196" s="490"/>
      <c r="C196" s="490"/>
      <c r="D196" s="490"/>
      <c r="E196" s="490"/>
      <c r="F196" s="490"/>
      <c r="G196" s="490"/>
      <c r="H196" s="490"/>
      <c r="I196" s="490"/>
      <c r="J196" s="490"/>
    </row>
    <row r="197" spans="1:10" ht="15" customHeight="1">
      <c r="A197" s="490"/>
      <c r="B197" s="490"/>
      <c r="C197" s="490"/>
      <c r="D197" s="490"/>
      <c r="E197" s="490"/>
      <c r="F197" s="490"/>
      <c r="G197" s="490"/>
      <c r="H197" s="490"/>
      <c r="I197" s="490"/>
      <c r="J197" s="490"/>
    </row>
    <row r="198" spans="1:10" ht="15" customHeight="1">
      <c r="A198" s="490"/>
      <c r="B198" s="490"/>
      <c r="C198" s="490"/>
      <c r="D198" s="490"/>
      <c r="E198" s="490"/>
      <c r="F198" s="490"/>
      <c r="G198" s="490"/>
      <c r="H198" s="490"/>
      <c r="I198" s="490"/>
      <c r="J198" s="490"/>
    </row>
    <row r="199" spans="1:10" ht="15" customHeight="1">
      <c r="A199" s="490"/>
      <c r="B199" s="490"/>
      <c r="C199" s="490"/>
      <c r="D199" s="490"/>
      <c r="E199" s="490"/>
      <c r="F199" s="490"/>
      <c r="G199" s="490"/>
      <c r="H199" s="490"/>
      <c r="I199" s="490"/>
      <c r="J199" s="490"/>
    </row>
  </sheetData>
  <customSheetViews>
    <customSheetView guid="{88F0142F-8040-40EE-BB31-7FBDC567046B}" fitToPage="1" state="hidden" topLeftCell="A163">
      <selection activeCell="A178" sqref="A178:J199"/>
      <rowBreaks count="1" manualBreakCount="1">
        <brk id="65" max="16383" man="1"/>
      </rowBreaks>
      <headerFooter alignWithMargins="0">
        <oddHeader>&amp;LTab &amp;A: Page &amp;P of &amp;N</oddHeader>
      </headerFooter>
    </customSheetView>
    <customSheetView guid="{FEFC15B1-F17C-4CB7-A213-355BB844919A}" fitToPage="1" state="hidden" topLeftCell="A163">
      <selection activeCell="A178" sqref="A178:J199"/>
      <rowBreaks count="1" manualBreakCount="1">
        <brk id="65" max="16383" man="1"/>
      </rowBreaks>
      <headerFooter alignWithMargins="0">
        <oddHeader>&amp;LTab &amp;A: Page &amp;P of &amp;N</oddHeader>
      </headerFooter>
    </customSheetView>
  </customSheetViews>
  <mergeCells count="32">
    <mergeCell ref="A178:J199"/>
    <mergeCell ref="A172:J172"/>
    <mergeCell ref="A173:J177"/>
    <mergeCell ref="A51:J65"/>
    <mergeCell ref="A66:J69"/>
    <mergeCell ref="A87:J100"/>
    <mergeCell ref="A101:J103"/>
    <mergeCell ref="A136:J136"/>
    <mergeCell ref="A171:J171"/>
    <mergeCell ref="A84:J86"/>
    <mergeCell ref="A144:J144"/>
    <mergeCell ref="A145:J170"/>
    <mergeCell ref="A104:J117"/>
    <mergeCell ref="A141:J142"/>
    <mergeCell ref="A122:J135"/>
    <mergeCell ref="A143:J143"/>
    <mergeCell ref="A1:J2"/>
    <mergeCell ref="A3:J7"/>
    <mergeCell ref="A10:J11"/>
    <mergeCell ref="A138:J140"/>
    <mergeCell ref="A9:J9"/>
    <mergeCell ref="A8:J8"/>
    <mergeCell ref="A36:J36"/>
    <mergeCell ref="A44:J44"/>
    <mergeCell ref="A118:J121"/>
    <mergeCell ref="A37:J37"/>
    <mergeCell ref="A38:J43"/>
    <mergeCell ref="A12:J35"/>
    <mergeCell ref="A45:J45"/>
    <mergeCell ref="A137:J137"/>
    <mergeCell ref="A46:J50"/>
    <mergeCell ref="A70:J83"/>
  </mergeCells>
  <phoneticPr fontId="17" type="noConversion"/>
  <pageMargins left="0.75" right="0.75" top="1" bottom="1" header="0.5" footer="0.5"/>
  <headerFooter alignWithMargins="0">
    <oddHeader>&amp;LTab &amp;A: Page &amp;P of &amp;N</oddHeader>
  </headerFooter>
  <rowBreaks count="1" manualBreakCount="1">
    <brk id="65"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J199"/>
  <sheetViews>
    <sheetView workbookViewId="0">
      <selection activeCell="A178" sqref="A178:J199"/>
    </sheetView>
  </sheetViews>
  <sheetFormatPr baseColWidth="10" defaultColWidth="8.83203125" defaultRowHeight="14" x14ac:dyDescent="0"/>
  <cols>
    <col min="1" max="10" width="15.6640625" style="3" customWidth="1"/>
    <col min="11" max="51" width="4.6640625" style="3" customWidth="1"/>
    <col min="52" max="16384" width="8.83203125" style="3"/>
  </cols>
  <sheetData>
    <row r="1" spans="1:10" ht="15" customHeight="1">
      <c r="A1" s="458" t="s">
        <v>47</v>
      </c>
      <c r="B1" s="458"/>
      <c r="C1" s="458"/>
      <c r="D1" s="458"/>
      <c r="E1" s="458"/>
      <c r="F1" s="458"/>
      <c r="G1" s="458"/>
      <c r="H1" s="458"/>
      <c r="I1" s="458"/>
      <c r="J1" s="458"/>
    </row>
    <row r="2" spans="1:10" ht="15" customHeight="1">
      <c r="A2" s="458"/>
      <c r="B2" s="458"/>
      <c r="C2" s="458"/>
      <c r="D2" s="458"/>
      <c r="E2" s="458"/>
      <c r="F2" s="458"/>
      <c r="G2" s="458"/>
      <c r="H2" s="458"/>
      <c r="I2" s="458"/>
      <c r="J2" s="458"/>
    </row>
    <row r="3" spans="1:10" ht="15" customHeight="1">
      <c r="A3" s="495" t="s">
        <v>159</v>
      </c>
      <c r="B3" s="495"/>
      <c r="C3" s="495"/>
      <c r="D3" s="495"/>
      <c r="E3" s="495"/>
      <c r="F3" s="495"/>
      <c r="G3" s="495"/>
      <c r="H3" s="495"/>
      <c r="I3" s="495"/>
      <c r="J3" s="495"/>
    </row>
    <row r="4" spans="1:10" ht="15" customHeight="1">
      <c r="A4" s="495"/>
      <c r="B4" s="495"/>
      <c r="C4" s="495"/>
      <c r="D4" s="495"/>
      <c r="E4" s="495"/>
      <c r="F4" s="495"/>
      <c r="G4" s="495"/>
      <c r="H4" s="495"/>
      <c r="I4" s="495"/>
      <c r="J4" s="495"/>
    </row>
    <row r="5" spans="1:10" ht="15" customHeight="1">
      <c r="A5" s="495"/>
      <c r="B5" s="495"/>
      <c r="C5" s="495"/>
      <c r="D5" s="495"/>
      <c r="E5" s="495"/>
      <c r="F5" s="495"/>
      <c r="G5" s="495"/>
      <c r="H5" s="495"/>
      <c r="I5" s="495"/>
      <c r="J5" s="495"/>
    </row>
    <row r="6" spans="1:10" ht="15" customHeight="1">
      <c r="A6" s="495"/>
      <c r="B6" s="495"/>
      <c r="C6" s="495"/>
      <c r="D6" s="495"/>
      <c r="E6" s="495"/>
      <c r="F6" s="495"/>
      <c r="G6" s="495"/>
      <c r="H6" s="495"/>
      <c r="I6" s="495"/>
      <c r="J6" s="495"/>
    </row>
    <row r="7" spans="1:10" ht="15" customHeight="1">
      <c r="A7" s="495"/>
      <c r="B7" s="495"/>
      <c r="C7" s="495"/>
      <c r="D7" s="495"/>
      <c r="E7" s="495"/>
      <c r="F7" s="495"/>
      <c r="G7" s="495"/>
      <c r="H7" s="495"/>
      <c r="I7" s="495"/>
      <c r="J7" s="495"/>
    </row>
    <row r="8" spans="1:10" ht="15" customHeight="1">
      <c r="A8" s="475"/>
      <c r="B8" s="476"/>
      <c r="C8" s="476"/>
      <c r="D8" s="476"/>
      <c r="E8" s="476"/>
      <c r="F8" s="476"/>
      <c r="G8" s="476"/>
      <c r="H8" s="476"/>
      <c r="I8" s="476"/>
      <c r="J8" s="477"/>
    </row>
    <row r="9" spans="1:10" ht="15" customHeight="1">
      <c r="A9" s="463" t="s">
        <v>120</v>
      </c>
      <c r="B9" s="464"/>
      <c r="C9" s="464"/>
      <c r="D9" s="464"/>
      <c r="E9" s="464"/>
      <c r="F9" s="464"/>
      <c r="G9" s="464"/>
      <c r="H9" s="464"/>
      <c r="I9" s="464"/>
      <c r="J9" s="465"/>
    </row>
    <row r="10" spans="1:10" ht="15" customHeight="1">
      <c r="A10" s="460" t="s">
        <v>117</v>
      </c>
      <c r="B10" s="461"/>
      <c r="C10" s="461"/>
      <c r="D10" s="461"/>
      <c r="E10" s="461"/>
      <c r="F10" s="461"/>
      <c r="G10" s="461"/>
      <c r="H10" s="461"/>
      <c r="I10" s="461"/>
      <c r="J10" s="462"/>
    </row>
    <row r="11" spans="1:10" ht="15" customHeight="1">
      <c r="A11" s="463"/>
      <c r="B11" s="464"/>
      <c r="C11" s="464"/>
      <c r="D11" s="464"/>
      <c r="E11" s="464"/>
      <c r="F11" s="464"/>
      <c r="G11" s="464"/>
      <c r="H11" s="464"/>
      <c r="I11" s="464"/>
      <c r="J11" s="465"/>
    </row>
    <row r="12" spans="1:10" ht="15" customHeight="1">
      <c r="A12" s="490" t="s">
        <v>253</v>
      </c>
      <c r="B12" s="490"/>
      <c r="C12" s="490"/>
      <c r="D12" s="490"/>
      <c r="E12" s="490"/>
      <c r="F12" s="490"/>
      <c r="G12" s="490"/>
      <c r="H12" s="490"/>
      <c r="I12" s="490"/>
      <c r="J12" s="490"/>
    </row>
    <row r="13" spans="1:10" ht="15" customHeight="1">
      <c r="A13" s="490"/>
      <c r="B13" s="490"/>
      <c r="C13" s="490"/>
      <c r="D13" s="490"/>
      <c r="E13" s="490"/>
      <c r="F13" s="490"/>
      <c r="G13" s="490"/>
      <c r="H13" s="490"/>
      <c r="I13" s="490"/>
      <c r="J13" s="490"/>
    </row>
    <row r="14" spans="1:10" ht="15" customHeight="1">
      <c r="A14" s="490"/>
      <c r="B14" s="490"/>
      <c r="C14" s="490"/>
      <c r="D14" s="490"/>
      <c r="E14" s="490"/>
      <c r="F14" s="490"/>
      <c r="G14" s="490"/>
      <c r="H14" s="490"/>
      <c r="I14" s="490"/>
      <c r="J14" s="490"/>
    </row>
    <row r="15" spans="1:10" ht="15" customHeight="1">
      <c r="A15" s="490"/>
      <c r="B15" s="490"/>
      <c r="C15" s="490"/>
      <c r="D15" s="490"/>
      <c r="E15" s="490"/>
      <c r="F15" s="490"/>
      <c r="G15" s="490"/>
      <c r="H15" s="490"/>
      <c r="I15" s="490"/>
      <c r="J15" s="490"/>
    </row>
    <row r="16" spans="1:10" ht="15" customHeight="1">
      <c r="A16" s="490"/>
      <c r="B16" s="490"/>
      <c r="C16" s="490"/>
      <c r="D16" s="490"/>
      <c r="E16" s="490"/>
      <c r="F16" s="490"/>
      <c r="G16" s="490"/>
      <c r="H16" s="490"/>
      <c r="I16" s="490"/>
      <c r="J16" s="490"/>
    </row>
    <row r="17" spans="1:10" ht="15" customHeight="1">
      <c r="A17" s="490"/>
      <c r="B17" s="490"/>
      <c r="C17" s="490"/>
      <c r="D17" s="490"/>
      <c r="E17" s="490"/>
      <c r="F17" s="490"/>
      <c r="G17" s="490"/>
      <c r="H17" s="490"/>
      <c r="I17" s="490"/>
      <c r="J17" s="490"/>
    </row>
    <row r="18" spans="1:10" ht="15" customHeight="1">
      <c r="A18" s="490"/>
      <c r="B18" s="490"/>
      <c r="C18" s="490"/>
      <c r="D18" s="490"/>
      <c r="E18" s="490"/>
      <c r="F18" s="490"/>
      <c r="G18" s="490"/>
      <c r="H18" s="490"/>
      <c r="I18" s="490"/>
      <c r="J18" s="490"/>
    </row>
    <row r="19" spans="1:10" ht="15" customHeight="1">
      <c r="A19" s="490"/>
      <c r="B19" s="490"/>
      <c r="C19" s="490"/>
      <c r="D19" s="490"/>
      <c r="E19" s="490"/>
      <c r="F19" s="490"/>
      <c r="G19" s="490"/>
      <c r="H19" s="490"/>
      <c r="I19" s="490"/>
      <c r="J19" s="490"/>
    </row>
    <row r="20" spans="1:10" ht="15" customHeight="1">
      <c r="A20" s="490"/>
      <c r="B20" s="490"/>
      <c r="C20" s="490"/>
      <c r="D20" s="490"/>
      <c r="E20" s="490"/>
      <c r="F20" s="490"/>
      <c r="G20" s="490"/>
      <c r="H20" s="490"/>
      <c r="I20" s="490"/>
      <c r="J20" s="490"/>
    </row>
    <row r="21" spans="1:10" ht="15" customHeight="1">
      <c r="A21" s="490"/>
      <c r="B21" s="490"/>
      <c r="C21" s="490"/>
      <c r="D21" s="490"/>
      <c r="E21" s="490"/>
      <c r="F21" s="490"/>
      <c r="G21" s="490"/>
      <c r="H21" s="490"/>
      <c r="I21" s="490"/>
      <c r="J21" s="490"/>
    </row>
    <row r="22" spans="1:10" ht="15" customHeight="1">
      <c r="A22" s="490"/>
      <c r="B22" s="490"/>
      <c r="C22" s="490"/>
      <c r="D22" s="490"/>
      <c r="E22" s="490"/>
      <c r="F22" s="490"/>
      <c r="G22" s="490"/>
      <c r="H22" s="490"/>
      <c r="I22" s="490"/>
      <c r="J22" s="490"/>
    </row>
    <row r="23" spans="1:10" ht="15" customHeight="1">
      <c r="A23" s="490"/>
      <c r="B23" s="490"/>
      <c r="C23" s="490"/>
      <c r="D23" s="490"/>
      <c r="E23" s="490"/>
      <c r="F23" s="490"/>
      <c r="G23" s="490"/>
      <c r="H23" s="490"/>
      <c r="I23" s="490"/>
      <c r="J23" s="490"/>
    </row>
    <row r="24" spans="1:10" ht="15" customHeight="1">
      <c r="A24" s="490"/>
      <c r="B24" s="490"/>
      <c r="C24" s="490"/>
      <c r="D24" s="490"/>
      <c r="E24" s="490"/>
      <c r="F24" s="490"/>
      <c r="G24" s="490"/>
      <c r="H24" s="490"/>
      <c r="I24" s="490"/>
      <c r="J24" s="490"/>
    </row>
    <row r="25" spans="1:10" ht="15" customHeight="1">
      <c r="A25" s="490"/>
      <c r="B25" s="490"/>
      <c r="C25" s="490"/>
      <c r="D25" s="490"/>
      <c r="E25" s="490"/>
      <c r="F25" s="490"/>
      <c r="G25" s="490"/>
      <c r="H25" s="490"/>
      <c r="I25" s="490"/>
      <c r="J25" s="490"/>
    </row>
    <row r="26" spans="1:10" ht="15" customHeight="1">
      <c r="A26" s="490"/>
      <c r="B26" s="490"/>
      <c r="C26" s="490"/>
      <c r="D26" s="490"/>
      <c r="E26" s="490"/>
      <c r="F26" s="490"/>
      <c r="G26" s="490"/>
      <c r="H26" s="490"/>
      <c r="I26" s="490"/>
      <c r="J26" s="490"/>
    </row>
    <row r="27" spans="1:10" ht="15" customHeight="1">
      <c r="A27" s="490"/>
      <c r="B27" s="490"/>
      <c r="C27" s="490"/>
      <c r="D27" s="490"/>
      <c r="E27" s="490"/>
      <c r="F27" s="490"/>
      <c r="G27" s="490"/>
      <c r="H27" s="490"/>
      <c r="I27" s="490"/>
      <c r="J27" s="490"/>
    </row>
    <row r="28" spans="1:10" ht="15" customHeight="1">
      <c r="A28" s="490"/>
      <c r="B28" s="490"/>
      <c r="C28" s="490"/>
      <c r="D28" s="490"/>
      <c r="E28" s="490"/>
      <c r="F28" s="490"/>
      <c r="G28" s="490"/>
      <c r="H28" s="490"/>
      <c r="I28" s="490"/>
      <c r="J28" s="490"/>
    </row>
    <row r="29" spans="1:10" ht="15" customHeight="1">
      <c r="A29" s="490"/>
      <c r="B29" s="490"/>
      <c r="C29" s="490"/>
      <c r="D29" s="490"/>
      <c r="E29" s="490"/>
      <c r="F29" s="490"/>
      <c r="G29" s="490"/>
      <c r="H29" s="490"/>
      <c r="I29" s="490"/>
      <c r="J29" s="490"/>
    </row>
    <row r="30" spans="1:10" ht="15" customHeight="1">
      <c r="A30" s="490"/>
      <c r="B30" s="490"/>
      <c r="C30" s="490"/>
      <c r="D30" s="490"/>
      <c r="E30" s="490"/>
      <c r="F30" s="490"/>
      <c r="G30" s="490"/>
      <c r="H30" s="490"/>
      <c r="I30" s="490"/>
      <c r="J30" s="490"/>
    </row>
    <row r="31" spans="1:10" ht="15" customHeight="1">
      <c r="A31" s="490"/>
      <c r="B31" s="490"/>
      <c r="C31" s="490"/>
      <c r="D31" s="490"/>
      <c r="E31" s="490"/>
      <c r="F31" s="490"/>
      <c r="G31" s="490"/>
      <c r="H31" s="490"/>
      <c r="I31" s="490"/>
      <c r="J31" s="490"/>
    </row>
    <row r="32" spans="1:10" ht="15" customHeight="1">
      <c r="A32" s="490"/>
      <c r="B32" s="490"/>
      <c r="C32" s="490"/>
      <c r="D32" s="490"/>
      <c r="E32" s="490"/>
      <c r="F32" s="490"/>
      <c r="G32" s="490"/>
      <c r="H32" s="490"/>
      <c r="I32" s="490"/>
      <c r="J32" s="490"/>
    </row>
    <row r="33" spans="1:10" ht="15" customHeight="1">
      <c r="A33" s="490"/>
      <c r="B33" s="490"/>
      <c r="C33" s="490"/>
      <c r="D33" s="490"/>
      <c r="E33" s="490"/>
      <c r="F33" s="490"/>
      <c r="G33" s="490"/>
      <c r="H33" s="490"/>
      <c r="I33" s="490"/>
      <c r="J33" s="490"/>
    </row>
    <row r="34" spans="1:10" ht="15" customHeight="1">
      <c r="A34" s="490"/>
      <c r="B34" s="490"/>
      <c r="C34" s="490"/>
      <c r="D34" s="490"/>
      <c r="E34" s="490"/>
      <c r="F34" s="490"/>
      <c r="G34" s="490"/>
      <c r="H34" s="490"/>
      <c r="I34" s="490"/>
      <c r="J34" s="490"/>
    </row>
    <row r="35" spans="1:10" ht="15" customHeight="1">
      <c r="A35" s="490"/>
      <c r="B35" s="490"/>
      <c r="C35" s="490"/>
      <c r="D35" s="490"/>
      <c r="E35" s="490"/>
      <c r="F35" s="490"/>
      <c r="G35" s="490"/>
      <c r="H35" s="490"/>
      <c r="I35" s="490"/>
      <c r="J35" s="490"/>
    </row>
    <row r="36" spans="1:10" ht="15" customHeight="1">
      <c r="A36" s="475"/>
      <c r="B36" s="476"/>
      <c r="C36" s="476"/>
      <c r="D36" s="476"/>
      <c r="E36" s="476"/>
      <c r="F36" s="476"/>
      <c r="G36" s="476"/>
      <c r="H36" s="476"/>
      <c r="I36" s="476"/>
      <c r="J36" s="477"/>
    </row>
    <row r="37" spans="1:10" ht="15" customHeight="1">
      <c r="A37" s="463" t="s">
        <v>121</v>
      </c>
      <c r="B37" s="464"/>
      <c r="C37" s="464"/>
      <c r="D37" s="464"/>
      <c r="E37" s="464"/>
      <c r="F37" s="464"/>
      <c r="G37" s="464"/>
      <c r="H37" s="464"/>
      <c r="I37" s="464"/>
      <c r="J37" s="465"/>
    </row>
    <row r="38" spans="1:10" ht="15" customHeight="1">
      <c r="A38" s="460" t="s">
        <v>234</v>
      </c>
      <c r="B38" s="461"/>
      <c r="C38" s="461"/>
      <c r="D38" s="461"/>
      <c r="E38" s="461"/>
      <c r="F38" s="461"/>
      <c r="G38" s="461"/>
      <c r="H38" s="461"/>
      <c r="I38" s="461"/>
      <c r="J38" s="462"/>
    </row>
    <row r="39" spans="1:10" ht="15" customHeight="1">
      <c r="A39" s="487"/>
      <c r="B39" s="488"/>
      <c r="C39" s="488"/>
      <c r="D39" s="488"/>
      <c r="E39" s="488"/>
      <c r="F39" s="488"/>
      <c r="G39" s="488"/>
      <c r="H39" s="488"/>
      <c r="I39" s="488"/>
      <c r="J39" s="489"/>
    </row>
    <row r="40" spans="1:10" ht="15" customHeight="1">
      <c r="A40" s="487"/>
      <c r="B40" s="488"/>
      <c r="C40" s="488"/>
      <c r="D40" s="488"/>
      <c r="E40" s="488"/>
      <c r="F40" s="488"/>
      <c r="G40" s="488"/>
      <c r="H40" s="488"/>
      <c r="I40" s="488"/>
      <c r="J40" s="489"/>
    </row>
    <row r="41" spans="1:10" ht="15" customHeight="1">
      <c r="A41" s="487"/>
      <c r="B41" s="488"/>
      <c r="C41" s="488"/>
      <c r="D41" s="488"/>
      <c r="E41" s="488"/>
      <c r="F41" s="488"/>
      <c r="G41" s="488"/>
      <c r="H41" s="488"/>
      <c r="I41" s="488"/>
      <c r="J41" s="489"/>
    </row>
    <row r="42" spans="1:10" ht="15" customHeight="1">
      <c r="A42" s="487"/>
      <c r="B42" s="488"/>
      <c r="C42" s="488"/>
      <c r="D42" s="488"/>
      <c r="E42" s="488"/>
      <c r="F42" s="488"/>
      <c r="G42" s="488"/>
      <c r="H42" s="488"/>
      <c r="I42" s="488"/>
      <c r="J42" s="489"/>
    </row>
    <row r="43" spans="1:10" ht="15" customHeight="1">
      <c r="A43" s="487"/>
      <c r="B43" s="488"/>
      <c r="C43" s="488"/>
      <c r="D43" s="488"/>
      <c r="E43" s="488"/>
      <c r="F43" s="488"/>
      <c r="G43" s="488"/>
      <c r="H43" s="488"/>
      <c r="I43" s="488"/>
      <c r="J43" s="489"/>
    </row>
    <row r="44" spans="1:10" ht="5" customHeight="1">
      <c r="A44" s="463"/>
      <c r="B44" s="464"/>
      <c r="C44" s="464"/>
      <c r="D44" s="464"/>
      <c r="E44" s="464"/>
      <c r="F44" s="464"/>
      <c r="G44" s="464"/>
      <c r="H44" s="464"/>
      <c r="I44" s="464"/>
      <c r="J44" s="465"/>
    </row>
    <row r="45" spans="1:10" ht="15" customHeight="1">
      <c r="A45" s="496" t="s">
        <v>122</v>
      </c>
      <c r="B45" s="497"/>
      <c r="C45" s="497"/>
      <c r="D45" s="497"/>
      <c r="E45" s="497"/>
      <c r="F45" s="497"/>
      <c r="G45" s="497"/>
      <c r="H45" s="497"/>
      <c r="I45" s="497"/>
      <c r="J45" s="498"/>
    </row>
    <row r="46" spans="1:10" ht="15" customHeight="1">
      <c r="A46" s="478" t="s">
        <v>134</v>
      </c>
      <c r="B46" s="479"/>
      <c r="C46" s="479"/>
      <c r="D46" s="479"/>
      <c r="E46" s="479"/>
      <c r="F46" s="479"/>
      <c r="G46" s="479"/>
      <c r="H46" s="479"/>
      <c r="I46" s="479"/>
      <c r="J46" s="480"/>
    </row>
    <row r="47" spans="1:10" ht="15" customHeight="1">
      <c r="A47" s="481"/>
      <c r="B47" s="482"/>
      <c r="C47" s="482"/>
      <c r="D47" s="482"/>
      <c r="E47" s="482"/>
      <c r="F47" s="482"/>
      <c r="G47" s="482"/>
      <c r="H47" s="482"/>
      <c r="I47" s="482"/>
      <c r="J47" s="483"/>
    </row>
    <row r="48" spans="1:10" ht="15" customHeight="1">
      <c r="A48" s="481"/>
      <c r="B48" s="482"/>
      <c r="C48" s="482"/>
      <c r="D48" s="482"/>
      <c r="E48" s="482"/>
      <c r="F48" s="482"/>
      <c r="G48" s="482"/>
      <c r="H48" s="482"/>
      <c r="I48" s="482"/>
      <c r="J48" s="483"/>
    </row>
    <row r="49" spans="1:10" ht="15" customHeight="1">
      <c r="A49" s="481"/>
      <c r="B49" s="482"/>
      <c r="C49" s="482"/>
      <c r="D49" s="482"/>
      <c r="E49" s="482"/>
      <c r="F49" s="482"/>
      <c r="G49" s="482"/>
      <c r="H49" s="482"/>
      <c r="I49" s="482"/>
      <c r="J49" s="483"/>
    </row>
    <row r="50" spans="1:10" ht="15" customHeight="1">
      <c r="A50" s="484"/>
      <c r="B50" s="485"/>
      <c r="C50" s="485"/>
      <c r="D50" s="485"/>
      <c r="E50" s="485"/>
      <c r="F50" s="485"/>
      <c r="G50" s="485"/>
      <c r="H50" s="485"/>
      <c r="I50" s="485"/>
      <c r="J50" s="486"/>
    </row>
    <row r="51" spans="1:10" ht="15" customHeight="1">
      <c r="A51" s="490" t="s">
        <v>254</v>
      </c>
      <c r="B51" s="490"/>
      <c r="C51" s="490"/>
      <c r="D51" s="490"/>
      <c r="E51" s="490"/>
      <c r="F51" s="490"/>
      <c r="G51" s="490"/>
      <c r="H51" s="490"/>
      <c r="I51" s="490"/>
      <c r="J51" s="490"/>
    </row>
    <row r="52" spans="1:10" ht="15" customHeight="1">
      <c r="A52" s="490"/>
      <c r="B52" s="490"/>
      <c r="C52" s="490"/>
      <c r="D52" s="490"/>
      <c r="E52" s="490"/>
      <c r="F52" s="490"/>
      <c r="G52" s="490"/>
      <c r="H52" s="490"/>
      <c r="I52" s="490"/>
      <c r="J52" s="490"/>
    </row>
    <row r="53" spans="1:10" ht="15" customHeight="1">
      <c r="A53" s="490"/>
      <c r="B53" s="490"/>
      <c r="C53" s="490"/>
      <c r="D53" s="490"/>
      <c r="E53" s="490"/>
      <c r="F53" s="490"/>
      <c r="G53" s="490"/>
      <c r="H53" s="490"/>
      <c r="I53" s="490"/>
      <c r="J53" s="490"/>
    </row>
    <row r="54" spans="1:10" ht="15" customHeight="1">
      <c r="A54" s="490"/>
      <c r="B54" s="490"/>
      <c r="C54" s="490"/>
      <c r="D54" s="490"/>
      <c r="E54" s="490"/>
      <c r="F54" s="490"/>
      <c r="G54" s="490"/>
      <c r="H54" s="490"/>
      <c r="I54" s="490"/>
      <c r="J54" s="490"/>
    </row>
    <row r="55" spans="1:10" ht="15" customHeight="1">
      <c r="A55" s="490"/>
      <c r="B55" s="490"/>
      <c r="C55" s="490"/>
      <c r="D55" s="490"/>
      <c r="E55" s="490"/>
      <c r="F55" s="490"/>
      <c r="G55" s="490"/>
      <c r="H55" s="490"/>
      <c r="I55" s="490"/>
      <c r="J55" s="490"/>
    </row>
    <row r="56" spans="1:10" ht="15" customHeight="1">
      <c r="A56" s="490"/>
      <c r="B56" s="490"/>
      <c r="C56" s="490"/>
      <c r="D56" s="490"/>
      <c r="E56" s="490"/>
      <c r="F56" s="490"/>
      <c r="G56" s="490"/>
      <c r="H56" s="490"/>
      <c r="I56" s="490"/>
      <c r="J56" s="490"/>
    </row>
    <row r="57" spans="1:10" ht="15" customHeight="1">
      <c r="A57" s="490"/>
      <c r="B57" s="490"/>
      <c r="C57" s="490"/>
      <c r="D57" s="490"/>
      <c r="E57" s="490"/>
      <c r="F57" s="490"/>
      <c r="G57" s="490"/>
      <c r="H57" s="490"/>
      <c r="I57" s="490"/>
      <c r="J57" s="490"/>
    </row>
    <row r="58" spans="1:10" ht="15" customHeight="1">
      <c r="A58" s="490"/>
      <c r="B58" s="490"/>
      <c r="C58" s="490"/>
      <c r="D58" s="490"/>
      <c r="E58" s="490"/>
      <c r="F58" s="490"/>
      <c r="G58" s="490"/>
      <c r="H58" s="490"/>
      <c r="I58" s="490"/>
      <c r="J58" s="490"/>
    </row>
    <row r="59" spans="1:10" ht="15" customHeight="1">
      <c r="A59" s="490"/>
      <c r="B59" s="490"/>
      <c r="C59" s="490"/>
      <c r="D59" s="490"/>
      <c r="E59" s="490"/>
      <c r="F59" s="490"/>
      <c r="G59" s="490"/>
      <c r="H59" s="490"/>
      <c r="I59" s="490"/>
      <c r="J59" s="490"/>
    </row>
    <row r="60" spans="1:10" ht="15" customHeight="1">
      <c r="A60" s="490"/>
      <c r="B60" s="490"/>
      <c r="C60" s="490"/>
      <c r="D60" s="490"/>
      <c r="E60" s="490"/>
      <c r="F60" s="490"/>
      <c r="G60" s="490"/>
      <c r="H60" s="490"/>
      <c r="I60" s="490"/>
      <c r="J60" s="490"/>
    </row>
    <row r="61" spans="1:10" ht="15" customHeight="1">
      <c r="A61" s="490"/>
      <c r="B61" s="490"/>
      <c r="C61" s="490"/>
      <c r="D61" s="490"/>
      <c r="E61" s="490"/>
      <c r="F61" s="490"/>
      <c r="G61" s="490"/>
      <c r="H61" s="490"/>
      <c r="I61" s="490"/>
      <c r="J61" s="490"/>
    </row>
    <row r="62" spans="1:10" ht="15" customHeight="1">
      <c r="A62" s="490"/>
      <c r="B62" s="490"/>
      <c r="C62" s="490"/>
      <c r="D62" s="490"/>
      <c r="E62" s="490"/>
      <c r="F62" s="490"/>
      <c r="G62" s="490"/>
      <c r="H62" s="490"/>
      <c r="I62" s="490"/>
      <c r="J62" s="490"/>
    </row>
    <row r="63" spans="1:10" ht="15" customHeight="1">
      <c r="A63" s="490"/>
      <c r="B63" s="490"/>
      <c r="C63" s="490"/>
      <c r="D63" s="490"/>
      <c r="E63" s="490"/>
      <c r="F63" s="490"/>
      <c r="G63" s="490"/>
      <c r="H63" s="490"/>
      <c r="I63" s="490"/>
      <c r="J63" s="490"/>
    </row>
    <row r="64" spans="1:10" ht="15" customHeight="1">
      <c r="A64" s="490"/>
      <c r="B64" s="490"/>
      <c r="C64" s="490"/>
      <c r="D64" s="490"/>
      <c r="E64" s="490"/>
      <c r="F64" s="490"/>
      <c r="G64" s="490"/>
      <c r="H64" s="490"/>
      <c r="I64" s="490"/>
      <c r="J64" s="490"/>
    </row>
    <row r="65" spans="1:10" ht="15" customHeight="1">
      <c r="A65" s="490"/>
      <c r="B65" s="490"/>
      <c r="C65" s="490"/>
      <c r="D65" s="490"/>
      <c r="E65" s="490"/>
      <c r="F65" s="490"/>
      <c r="G65" s="490"/>
      <c r="H65" s="490"/>
      <c r="I65" s="490"/>
      <c r="J65" s="490"/>
    </row>
    <row r="66" spans="1:10" ht="15" customHeight="1">
      <c r="A66" s="478" t="s">
        <v>135</v>
      </c>
      <c r="B66" s="479"/>
      <c r="C66" s="479"/>
      <c r="D66" s="479"/>
      <c r="E66" s="479"/>
      <c r="F66" s="479"/>
      <c r="G66" s="479"/>
      <c r="H66" s="479"/>
      <c r="I66" s="479"/>
      <c r="J66" s="480"/>
    </row>
    <row r="67" spans="1:10" ht="15" customHeight="1">
      <c r="A67" s="481"/>
      <c r="B67" s="482"/>
      <c r="C67" s="482"/>
      <c r="D67" s="482"/>
      <c r="E67" s="482"/>
      <c r="F67" s="482"/>
      <c r="G67" s="482"/>
      <c r="H67" s="482"/>
      <c r="I67" s="482"/>
      <c r="J67" s="483"/>
    </row>
    <row r="68" spans="1:10" ht="15" customHeight="1">
      <c r="A68" s="481"/>
      <c r="B68" s="482"/>
      <c r="C68" s="482"/>
      <c r="D68" s="482"/>
      <c r="E68" s="482"/>
      <c r="F68" s="482"/>
      <c r="G68" s="482"/>
      <c r="H68" s="482"/>
      <c r="I68" s="482"/>
      <c r="J68" s="483"/>
    </row>
    <row r="69" spans="1:10" ht="15" customHeight="1">
      <c r="A69" s="484"/>
      <c r="B69" s="485"/>
      <c r="C69" s="485"/>
      <c r="D69" s="485"/>
      <c r="E69" s="485"/>
      <c r="F69" s="485"/>
      <c r="G69" s="485"/>
      <c r="H69" s="485"/>
      <c r="I69" s="485"/>
      <c r="J69" s="486"/>
    </row>
    <row r="70" spans="1:10" ht="15" customHeight="1">
      <c r="A70" s="490" t="s">
        <v>256</v>
      </c>
      <c r="B70" s="490"/>
      <c r="C70" s="490"/>
      <c r="D70" s="490"/>
      <c r="E70" s="490"/>
      <c r="F70" s="490"/>
      <c r="G70" s="490"/>
      <c r="H70" s="490"/>
      <c r="I70" s="490"/>
      <c r="J70" s="490"/>
    </row>
    <row r="71" spans="1:10" ht="15" customHeight="1">
      <c r="A71" s="490"/>
      <c r="B71" s="490"/>
      <c r="C71" s="490"/>
      <c r="D71" s="490"/>
      <c r="E71" s="490"/>
      <c r="F71" s="490"/>
      <c r="G71" s="490"/>
      <c r="H71" s="490"/>
      <c r="I71" s="490"/>
      <c r="J71" s="490"/>
    </row>
    <row r="72" spans="1:10" ht="15" customHeight="1">
      <c r="A72" s="490"/>
      <c r="B72" s="490"/>
      <c r="C72" s="490"/>
      <c r="D72" s="490"/>
      <c r="E72" s="490"/>
      <c r="F72" s="490"/>
      <c r="G72" s="490"/>
      <c r="H72" s="490"/>
      <c r="I72" s="490"/>
      <c r="J72" s="490"/>
    </row>
    <row r="73" spans="1:10" ht="15" customHeight="1">
      <c r="A73" s="490"/>
      <c r="B73" s="490"/>
      <c r="C73" s="490"/>
      <c r="D73" s="490"/>
      <c r="E73" s="490"/>
      <c r="F73" s="490"/>
      <c r="G73" s="490"/>
      <c r="H73" s="490"/>
      <c r="I73" s="490"/>
      <c r="J73" s="490"/>
    </row>
    <row r="74" spans="1:10" ht="15" customHeight="1">
      <c r="A74" s="490"/>
      <c r="B74" s="490"/>
      <c r="C74" s="490"/>
      <c r="D74" s="490"/>
      <c r="E74" s="490"/>
      <c r="F74" s="490"/>
      <c r="G74" s="490"/>
      <c r="H74" s="490"/>
      <c r="I74" s="490"/>
      <c r="J74" s="490"/>
    </row>
    <row r="75" spans="1:10" ht="15" customHeight="1">
      <c r="A75" s="490"/>
      <c r="B75" s="490"/>
      <c r="C75" s="490"/>
      <c r="D75" s="490"/>
      <c r="E75" s="490"/>
      <c r="F75" s="490"/>
      <c r="G75" s="490"/>
      <c r="H75" s="490"/>
      <c r="I75" s="490"/>
      <c r="J75" s="490"/>
    </row>
    <row r="76" spans="1:10" ht="15" customHeight="1">
      <c r="A76" s="490"/>
      <c r="B76" s="490"/>
      <c r="C76" s="490"/>
      <c r="D76" s="490"/>
      <c r="E76" s="490"/>
      <c r="F76" s="490"/>
      <c r="G76" s="490"/>
      <c r="H76" s="490"/>
      <c r="I76" s="490"/>
      <c r="J76" s="490"/>
    </row>
    <row r="77" spans="1:10" ht="15" customHeight="1">
      <c r="A77" s="490"/>
      <c r="B77" s="490"/>
      <c r="C77" s="490"/>
      <c r="D77" s="490"/>
      <c r="E77" s="490"/>
      <c r="F77" s="490"/>
      <c r="G77" s="490"/>
      <c r="H77" s="490"/>
      <c r="I77" s="490"/>
      <c r="J77" s="490"/>
    </row>
    <row r="78" spans="1:10" ht="15" customHeight="1">
      <c r="A78" s="490"/>
      <c r="B78" s="490"/>
      <c r="C78" s="490"/>
      <c r="D78" s="490"/>
      <c r="E78" s="490"/>
      <c r="F78" s="490"/>
      <c r="G78" s="490"/>
      <c r="H78" s="490"/>
      <c r="I78" s="490"/>
      <c r="J78" s="490"/>
    </row>
    <row r="79" spans="1:10" ht="15" customHeight="1">
      <c r="A79" s="490"/>
      <c r="B79" s="490"/>
      <c r="C79" s="490"/>
      <c r="D79" s="490"/>
      <c r="E79" s="490"/>
      <c r="F79" s="490"/>
      <c r="G79" s="490"/>
      <c r="H79" s="490"/>
      <c r="I79" s="490"/>
      <c r="J79" s="490"/>
    </row>
    <row r="80" spans="1:10" ht="15" customHeight="1">
      <c r="A80" s="490"/>
      <c r="B80" s="490"/>
      <c r="C80" s="490"/>
      <c r="D80" s="490"/>
      <c r="E80" s="490"/>
      <c r="F80" s="490"/>
      <c r="G80" s="490"/>
      <c r="H80" s="490"/>
      <c r="I80" s="490"/>
      <c r="J80" s="490"/>
    </row>
    <row r="81" spans="1:10" ht="15" customHeight="1">
      <c r="A81" s="490"/>
      <c r="B81" s="490"/>
      <c r="C81" s="490"/>
      <c r="D81" s="490"/>
      <c r="E81" s="490"/>
      <c r="F81" s="490"/>
      <c r="G81" s="490"/>
      <c r="H81" s="490"/>
      <c r="I81" s="490"/>
      <c r="J81" s="490"/>
    </row>
    <row r="82" spans="1:10" ht="15" customHeight="1">
      <c r="A82" s="490"/>
      <c r="B82" s="490"/>
      <c r="C82" s="490"/>
      <c r="D82" s="490"/>
      <c r="E82" s="490"/>
      <c r="F82" s="490"/>
      <c r="G82" s="490"/>
      <c r="H82" s="490"/>
      <c r="I82" s="490"/>
      <c r="J82" s="490"/>
    </row>
    <row r="83" spans="1:10" ht="15" customHeight="1">
      <c r="A83" s="490"/>
      <c r="B83" s="490"/>
      <c r="C83" s="490"/>
      <c r="D83" s="490"/>
      <c r="E83" s="490"/>
      <c r="F83" s="490"/>
      <c r="G83" s="490"/>
      <c r="H83" s="490"/>
      <c r="I83" s="490"/>
      <c r="J83" s="490"/>
    </row>
    <row r="84" spans="1:10" ht="15" customHeight="1">
      <c r="A84" s="478" t="s">
        <v>126</v>
      </c>
      <c r="B84" s="479"/>
      <c r="C84" s="479"/>
      <c r="D84" s="479"/>
      <c r="E84" s="479"/>
      <c r="F84" s="479"/>
      <c r="G84" s="479"/>
      <c r="H84" s="479"/>
      <c r="I84" s="479"/>
      <c r="J84" s="480"/>
    </row>
    <row r="85" spans="1:10" ht="15" customHeight="1">
      <c r="A85" s="481"/>
      <c r="B85" s="482"/>
      <c r="C85" s="482"/>
      <c r="D85" s="482"/>
      <c r="E85" s="482"/>
      <c r="F85" s="482"/>
      <c r="G85" s="482"/>
      <c r="H85" s="482"/>
      <c r="I85" s="482"/>
      <c r="J85" s="483"/>
    </row>
    <row r="86" spans="1:10" ht="15" customHeight="1">
      <c r="A86" s="484"/>
      <c r="B86" s="485"/>
      <c r="C86" s="485"/>
      <c r="D86" s="485"/>
      <c r="E86" s="485"/>
      <c r="F86" s="485"/>
      <c r="G86" s="485"/>
      <c r="H86" s="485"/>
      <c r="I86" s="485"/>
      <c r="J86" s="486"/>
    </row>
    <row r="87" spans="1:10" ht="15" customHeight="1">
      <c r="A87" s="490" t="s">
        <v>256</v>
      </c>
      <c r="B87" s="490"/>
      <c r="C87" s="490"/>
      <c r="D87" s="490"/>
      <c r="E87" s="490"/>
      <c r="F87" s="490"/>
      <c r="G87" s="490"/>
      <c r="H87" s="490"/>
      <c r="I87" s="490"/>
      <c r="J87" s="490"/>
    </row>
    <row r="88" spans="1:10" ht="15" customHeight="1">
      <c r="A88" s="490"/>
      <c r="B88" s="490"/>
      <c r="C88" s="490"/>
      <c r="D88" s="490"/>
      <c r="E88" s="490"/>
      <c r="F88" s="490"/>
      <c r="G88" s="490"/>
      <c r="H88" s="490"/>
      <c r="I88" s="490"/>
      <c r="J88" s="490"/>
    </row>
    <row r="89" spans="1:10" ht="15" customHeight="1">
      <c r="A89" s="490"/>
      <c r="B89" s="490"/>
      <c r="C89" s="490"/>
      <c r="D89" s="490"/>
      <c r="E89" s="490"/>
      <c r="F89" s="490"/>
      <c r="G89" s="490"/>
      <c r="H89" s="490"/>
      <c r="I89" s="490"/>
      <c r="J89" s="490"/>
    </row>
    <row r="90" spans="1:10" ht="15" customHeight="1">
      <c r="A90" s="490"/>
      <c r="B90" s="490"/>
      <c r="C90" s="490"/>
      <c r="D90" s="490"/>
      <c r="E90" s="490"/>
      <c r="F90" s="490"/>
      <c r="G90" s="490"/>
      <c r="H90" s="490"/>
      <c r="I90" s="490"/>
      <c r="J90" s="490"/>
    </row>
    <row r="91" spans="1:10" ht="15" customHeight="1">
      <c r="A91" s="490"/>
      <c r="B91" s="490"/>
      <c r="C91" s="490"/>
      <c r="D91" s="490"/>
      <c r="E91" s="490"/>
      <c r="F91" s="490"/>
      <c r="G91" s="490"/>
      <c r="H91" s="490"/>
      <c r="I91" s="490"/>
      <c r="J91" s="490"/>
    </row>
    <row r="92" spans="1:10" ht="15" customHeight="1">
      <c r="A92" s="490"/>
      <c r="B92" s="490"/>
      <c r="C92" s="490"/>
      <c r="D92" s="490"/>
      <c r="E92" s="490"/>
      <c r="F92" s="490"/>
      <c r="G92" s="490"/>
      <c r="H92" s="490"/>
      <c r="I92" s="490"/>
      <c r="J92" s="490"/>
    </row>
    <row r="93" spans="1:10" ht="15" customHeight="1">
      <c r="A93" s="490"/>
      <c r="B93" s="490"/>
      <c r="C93" s="490"/>
      <c r="D93" s="490"/>
      <c r="E93" s="490"/>
      <c r="F93" s="490"/>
      <c r="G93" s="490"/>
      <c r="H93" s="490"/>
      <c r="I93" s="490"/>
      <c r="J93" s="490"/>
    </row>
    <row r="94" spans="1:10" ht="15" customHeight="1">
      <c r="A94" s="490"/>
      <c r="B94" s="490"/>
      <c r="C94" s="490"/>
      <c r="D94" s="490"/>
      <c r="E94" s="490"/>
      <c r="F94" s="490"/>
      <c r="G94" s="490"/>
      <c r="H94" s="490"/>
      <c r="I94" s="490"/>
      <c r="J94" s="490"/>
    </row>
    <row r="95" spans="1:10" ht="15" customHeight="1">
      <c r="A95" s="490"/>
      <c r="B95" s="490"/>
      <c r="C95" s="490"/>
      <c r="D95" s="490"/>
      <c r="E95" s="490"/>
      <c r="F95" s="490"/>
      <c r="G95" s="490"/>
      <c r="H95" s="490"/>
      <c r="I95" s="490"/>
      <c r="J95" s="490"/>
    </row>
    <row r="96" spans="1:10" ht="15" customHeight="1">
      <c r="A96" s="490"/>
      <c r="B96" s="490"/>
      <c r="C96" s="490"/>
      <c r="D96" s="490"/>
      <c r="E96" s="490"/>
      <c r="F96" s="490"/>
      <c r="G96" s="490"/>
      <c r="H96" s="490"/>
      <c r="I96" s="490"/>
      <c r="J96" s="490"/>
    </row>
    <row r="97" spans="1:10" ht="15" customHeight="1">
      <c r="A97" s="490"/>
      <c r="B97" s="490"/>
      <c r="C97" s="490"/>
      <c r="D97" s="490"/>
      <c r="E97" s="490"/>
      <c r="F97" s="490"/>
      <c r="G97" s="490"/>
      <c r="H97" s="490"/>
      <c r="I97" s="490"/>
      <c r="J97" s="490"/>
    </row>
    <row r="98" spans="1:10" ht="15" customHeight="1">
      <c r="A98" s="490"/>
      <c r="B98" s="490"/>
      <c r="C98" s="490"/>
      <c r="D98" s="490"/>
      <c r="E98" s="490"/>
      <c r="F98" s="490"/>
      <c r="G98" s="490"/>
      <c r="H98" s="490"/>
      <c r="I98" s="490"/>
      <c r="J98" s="490"/>
    </row>
    <row r="99" spans="1:10" ht="15" customHeight="1">
      <c r="A99" s="490"/>
      <c r="B99" s="490"/>
      <c r="C99" s="490"/>
      <c r="D99" s="490"/>
      <c r="E99" s="490"/>
      <c r="F99" s="490"/>
      <c r="G99" s="490"/>
      <c r="H99" s="490"/>
      <c r="I99" s="490"/>
      <c r="J99" s="490"/>
    </row>
    <row r="100" spans="1:10" ht="15" customHeight="1">
      <c r="A100" s="490"/>
      <c r="B100" s="490"/>
      <c r="C100" s="490"/>
      <c r="D100" s="490"/>
      <c r="E100" s="490"/>
      <c r="F100" s="490"/>
      <c r="G100" s="490"/>
      <c r="H100" s="490"/>
      <c r="I100" s="490"/>
      <c r="J100" s="490"/>
    </row>
    <row r="101" spans="1:10" ht="15" customHeight="1">
      <c r="A101" s="478" t="s">
        <v>127</v>
      </c>
      <c r="B101" s="479"/>
      <c r="C101" s="479"/>
      <c r="D101" s="479"/>
      <c r="E101" s="479"/>
      <c r="F101" s="479"/>
      <c r="G101" s="479"/>
      <c r="H101" s="479"/>
      <c r="I101" s="479"/>
      <c r="J101" s="480"/>
    </row>
    <row r="102" spans="1:10" ht="15" customHeight="1">
      <c r="A102" s="481"/>
      <c r="B102" s="482"/>
      <c r="C102" s="482"/>
      <c r="D102" s="482"/>
      <c r="E102" s="482"/>
      <c r="F102" s="482"/>
      <c r="G102" s="482"/>
      <c r="H102" s="482"/>
      <c r="I102" s="482"/>
      <c r="J102" s="483"/>
    </row>
    <row r="103" spans="1:10" ht="15" customHeight="1">
      <c r="A103" s="484"/>
      <c r="B103" s="485"/>
      <c r="C103" s="485"/>
      <c r="D103" s="485"/>
      <c r="E103" s="485"/>
      <c r="F103" s="485"/>
      <c r="G103" s="485"/>
      <c r="H103" s="485"/>
      <c r="I103" s="485"/>
      <c r="J103" s="486"/>
    </row>
    <row r="104" spans="1:10" ht="15" customHeight="1">
      <c r="A104" s="490" t="s">
        <v>256</v>
      </c>
      <c r="B104" s="490"/>
      <c r="C104" s="490"/>
      <c r="D104" s="490"/>
      <c r="E104" s="490"/>
      <c r="F104" s="490"/>
      <c r="G104" s="490"/>
      <c r="H104" s="490"/>
      <c r="I104" s="490"/>
      <c r="J104" s="490"/>
    </row>
    <row r="105" spans="1:10" ht="15" customHeight="1">
      <c r="A105" s="490"/>
      <c r="B105" s="490"/>
      <c r="C105" s="490"/>
      <c r="D105" s="490"/>
      <c r="E105" s="490"/>
      <c r="F105" s="490"/>
      <c r="G105" s="490"/>
      <c r="H105" s="490"/>
      <c r="I105" s="490"/>
      <c r="J105" s="490"/>
    </row>
    <row r="106" spans="1:10" ht="15" customHeight="1">
      <c r="A106" s="490"/>
      <c r="B106" s="490"/>
      <c r="C106" s="490"/>
      <c r="D106" s="490"/>
      <c r="E106" s="490"/>
      <c r="F106" s="490"/>
      <c r="G106" s="490"/>
      <c r="H106" s="490"/>
      <c r="I106" s="490"/>
      <c r="J106" s="490"/>
    </row>
    <row r="107" spans="1:10" ht="15" customHeight="1">
      <c r="A107" s="490"/>
      <c r="B107" s="490"/>
      <c r="C107" s="490"/>
      <c r="D107" s="490"/>
      <c r="E107" s="490"/>
      <c r="F107" s="490"/>
      <c r="G107" s="490"/>
      <c r="H107" s="490"/>
      <c r="I107" s="490"/>
      <c r="J107" s="490"/>
    </row>
    <row r="108" spans="1:10" ht="15" customHeight="1">
      <c r="A108" s="490"/>
      <c r="B108" s="490"/>
      <c r="C108" s="490"/>
      <c r="D108" s="490"/>
      <c r="E108" s="490"/>
      <c r="F108" s="490"/>
      <c r="G108" s="490"/>
      <c r="H108" s="490"/>
      <c r="I108" s="490"/>
      <c r="J108" s="490"/>
    </row>
    <row r="109" spans="1:10" ht="15" customHeight="1">
      <c r="A109" s="490"/>
      <c r="B109" s="490"/>
      <c r="C109" s="490"/>
      <c r="D109" s="490"/>
      <c r="E109" s="490"/>
      <c r="F109" s="490"/>
      <c r="G109" s="490"/>
      <c r="H109" s="490"/>
      <c r="I109" s="490"/>
      <c r="J109" s="490"/>
    </row>
    <row r="110" spans="1:10" ht="15" customHeight="1">
      <c r="A110" s="490"/>
      <c r="B110" s="490"/>
      <c r="C110" s="490"/>
      <c r="D110" s="490"/>
      <c r="E110" s="490"/>
      <c r="F110" s="490"/>
      <c r="G110" s="490"/>
      <c r="H110" s="490"/>
      <c r="I110" s="490"/>
      <c r="J110" s="490"/>
    </row>
    <row r="111" spans="1:10" ht="15" customHeight="1">
      <c r="A111" s="490"/>
      <c r="B111" s="490"/>
      <c r="C111" s="490"/>
      <c r="D111" s="490"/>
      <c r="E111" s="490"/>
      <c r="F111" s="490"/>
      <c r="G111" s="490"/>
      <c r="H111" s="490"/>
      <c r="I111" s="490"/>
      <c r="J111" s="490"/>
    </row>
    <row r="112" spans="1:10" ht="15" customHeight="1">
      <c r="A112" s="490"/>
      <c r="B112" s="490"/>
      <c r="C112" s="490"/>
      <c r="D112" s="490"/>
      <c r="E112" s="490"/>
      <c r="F112" s="490"/>
      <c r="G112" s="490"/>
      <c r="H112" s="490"/>
      <c r="I112" s="490"/>
      <c r="J112" s="490"/>
    </row>
    <row r="113" spans="1:10" ht="15" customHeight="1">
      <c r="A113" s="490"/>
      <c r="B113" s="490"/>
      <c r="C113" s="490"/>
      <c r="D113" s="490"/>
      <c r="E113" s="490"/>
      <c r="F113" s="490"/>
      <c r="G113" s="490"/>
      <c r="H113" s="490"/>
      <c r="I113" s="490"/>
      <c r="J113" s="490"/>
    </row>
    <row r="114" spans="1:10" ht="15" customHeight="1">
      <c r="A114" s="490"/>
      <c r="B114" s="490"/>
      <c r="C114" s="490"/>
      <c r="D114" s="490"/>
      <c r="E114" s="490"/>
      <c r="F114" s="490"/>
      <c r="G114" s="490"/>
      <c r="H114" s="490"/>
      <c r="I114" s="490"/>
      <c r="J114" s="490"/>
    </row>
    <row r="115" spans="1:10" ht="15" customHeight="1">
      <c r="A115" s="490"/>
      <c r="B115" s="490"/>
      <c r="C115" s="490"/>
      <c r="D115" s="490"/>
      <c r="E115" s="490"/>
      <c r="F115" s="490"/>
      <c r="G115" s="490"/>
      <c r="H115" s="490"/>
      <c r="I115" s="490"/>
      <c r="J115" s="490"/>
    </row>
    <row r="116" spans="1:10" ht="15" customHeight="1">
      <c r="A116" s="490"/>
      <c r="B116" s="490"/>
      <c r="C116" s="490"/>
      <c r="D116" s="490"/>
      <c r="E116" s="490"/>
      <c r="F116" s="490"/>
      <c r="G116" s="490"/>
      <c r="H116" s="490"/>
      <c r="I116" s="490"/>
      <c r="J116" s="490"/>
    </row>
    <row r="117" spans="1:10" ht="15" customHeight="1">
      <c r="A117" s="490"/>
      <c r="B117" s="490"/>
      <c r="C117" s="490"/>
      <c r="D117" s="490"/>
      <c r="E117" s="490"/>
      <c r="F117" s="490"/>
      <c r="G117" s="490"/>
      <c r="H117" s="490"/>
      <c r="I117" s="490"/>
      <c r="J117" s="490"/>
    </row>
    <row r="118" spans="1:10" ht="15" customHeight="1">
      <c r="A118" s="478" t="s">
        <v>139</v>
      </c>
      <c r="B118" s="479"/>
      <c r="C118" s="479"/>
      <c r="D118" s="479"/>
      <c r="E118" s="479"/>
      <c r="F118" s="479"/>
      <c r="G118" s="479"/>
      <c r="H118" s="479"/>
      <c r="I118" s="479"/>
      <c r="J118" s="480"/>
    </row>
    <row r="119" spans="1:10" ht="15" customHeight="1">
      <c r="A119" s="481"/>
      <c r="B119" s="482"/>
      <c r="C119" s="482"/>
      <c r="D119" s="482"/>
      <c r="E119" s="482"/>
      <c r="F119" s="482"/>
      <c r="G119" s="482"/>
      <c r="H119" s="482"/>
      <c r="I119" s="482"/>
      <c r="J119" s="483"/>
    </row>
    <row r="120" spans="1:10" ht="15" customHeight="1">
      <c r="A120" s="481"/>
      <c r="B120" s="482"/>
      <c r="C120" s="482"/>
      <c r="D120" s="482"/>
      <c r="E120" s="482"/>
      <c r="F120" s="482"/>
      <c r="G120" s="482"/>
      <c r="H120" s="482"/>
      <c r="I120" s="482"/>
      <c r="J120" s="483"/>
    </row>
    <row r="121" spans="1:10" ht="15" customHeight="1">
      <c r="A121" s="484"/>
      <c r="B121" s="485"/>
      <c r="C121" s="485"/>
      <c r="D121" s="485"/>
      <c r="E121" s="485"/>
      <c r="F121" s="485"/>
      <c r="G121" s="485"/>
      <c r="H121" s="485"/>
      <c r="I121" s="485"/>
      <c r="J121" s="486"/>
    </row>
    <row r="122" spans="1:10" ht="15" customHeight="1">
      <c r="A122" s="490" t="s">
        <v>256</v>
      </c>
      <c r="B122" s="490"/>
      <c r="C122" s="490"/>
      <c r="D122" s="490"/>
      <c r="E122" s="490"/>
      <c r="F122" s="490"/>
      <c r="G122" s="490"/>
      <c r="H122" s="490"/>
      <c r="I122" s="490"/>
      <c r="J122" s="490"/>
    </row>
    <row r="123" spans="1:10" ht="15" customHeight="1">
      <c r="A123" s="490"/>
      <c r="B123" s="490"/>
      <c r="C123" s="490"/>
      <c r="D123" s="490"/>
      <c r="E123" s="490"/>
      <c r="F123" s="490"/>
      <c r="G123" s="490"/>
      <c r="H123" s="490"/>
      <c r="I123" s="490"/>
      <c r="J123" s="490"/>
    </row>
    <row r="124" spans="1:10" ht="15" customHeight="1">
      <c r="A124" s="490"/>
      <c r="B124" s="490"/>
      <c r="C124" s="490"/>
      <c r="D124" s="490"/>
      <c r="E124" s="490"/>
      <c r="F124" s="490"/>
      <c r="G124" s="490"/>
      <c r="H124" s="490"/>
      <c r="I124" s="490"/>
      <c r="J124" s="490"/>
    </row>
    <row r="125" spans="1:10" ht="15" customHeight="1">
      <c r="A125" s="490"/>
      <c r="B125" s="490"/>
      <c r="C125" s="490"/>
      <c r="D125" s="490"/>
      <c r="E125" s="490"/>
      <c r="F125" s="490"/>
      <c r="G125" s="490"/>
      <c r="H125" s="490"/>
      <c r="I125" s="490"/>
      <c r="J125" s="490"/>
    </row>
    <row r="126" spans="1:10" ht="15" customHeight="1">
      <c r="A126" s="490"/>
      <c r="B126" s="490"/>
      <c r="C126" s="490"/>
      <c r="D126" s="490"/>
      <c r="E126" s="490"/>
      <c r="F126" s="490"/>
      <c r="G126" s="490"/>
      <c r="H126" s="490"/>
      <c r="I126" s="490"/>
      <c r="J126" s="490"/>
    </row>
    <row r="127" spans="1:10" ht="15" customHeight="1">
      <c r="A127" s="490"/>
      <c r="B127" s="490"/>
      <c r="C127" s="490"/>
      <c r="D127" s="490"/>
      <c r="E127" s="490"/>
      <c r="F127" s="490"/>
      <c r="G127" s="490"/>
      <c r="H127" s="490"/>
      <c r="I127" s="490"/>
      <c r="J127" s="490"/>
    </row>
    <row r="128" spans="1:10" ht="15" customHeight="1">
      <c r="A128" s="490"/>
      <c r="B128" s="490"/>
      <c r="C128" s="490"/>
      <c r="D128" s="490"/>
      <c r="E128" s="490"/>
      <c r="F128" s="490"/>
      <c r="G128" s="490"/>
      <c r="H128" s="490"/>
      <c r="I128" s="490"/>
      <c r="J128" s="490"/>
    </row>
    <row r="129" spans="1:10" ht="15" customHeight="1">
      <c r="A129" s="490"/>
      <c r="B129" s="490"/>
      <c r="C129" s="490"/>
      <c r="D129" s="490"/>
      <c r="E129" s="490"/>
      <c r="F129" s="490"/>
      <c r="G129" s="490"/>
      <c r="H129" s="490"/>
      <c r="I129" s="490"/>
      <c r="J129" s="490"/>
    </row>
    <row r="130" spans="1:10" ht="15" customHeight="1">
      <c r="A130" s="490"/>
      <c r="B130" s="490"/>
      <c r="C130" s="490"/>
      <c r="D130" s="490"/>
      <c r="E130" s="490"/>
      <c r="F130" s="490"/>
      <c r="G130" s="490"/>
      <c r="H130" s="490"/>
      <c r="I130" s="490"/>
      <c r="J130" s="490"/>
    </row>
    <row r="131" spans="1:10" ht="15" customHeight="1">
      <c r="A131" s="490"/>
      <c r="B131" s="490"/>
      <c r="C131" s="490"/>
      <c r="D131" s="490"/>
      <c r="E131" s="490"/>
      <c r="F131" s="490"/>
      <c r="G131" s="490"/>
      <c r="H131" s="490"/>
      <c r="I131" s="490"/>
      <c r="J131" s="490"/>
    </row>
    <row r="132" spans="1:10" ht="15" customHeight="1">
      <c r="A132" s="490"/>
      <c r="B132" s="490"/>
      <c r="C132" s="490"/>
      <c r="D132" s="490"/>
      <c r="E132" s="490"/>
      <c r="F132" s="490"/>
      <c r="G132" s="490"/>
      <c r="H132" s="490"/>
      <c r="I132" s="490"/>
      <c r="J132" s="490"/>
    </row>
    <row r="133" spans="1:10" ht="15" customHeight="1">
      <c r="A133" s="490"/>
      <c r="B133" s="490"/>
      <c r="C133" s="490"/>
      <c r="D133" s="490"/>
      <c r="E133" s="490"/>
      <c r="F133" s="490"/>
      <c r="G133" s="490"/>
      <c r="H133" s="490"/>
      <c r="I133" s="490"/>
      <c r="J133" s="490"/>
    </row>
    <row r="134" spans="1:10" ht="15" customHeight="1">
      <c r="A134" s="490"/>
      <c r="B134" s="490"/>
      <c r="C134" s="490"/>
      <c r="D134" s="490"/>
      <c r="E134" s="490"/>
      <c r="F134" s="490"/>
      <c r="G134" s="490"/>
      <c r="H134" s="490"/>
      <c r="I134" s="490"/>
      <c r="J134" s="490"/>
    </row>
    <row r="135" spans="1:10" ht="15" customHeight="1">
      <c r="A135" s="490"/>
      <c r="B135" s="490"/>
      <c r="C135" s="490"/>
      <c r="D135" s="490"/>
      <c r="E135" s="490"/>
      <c r="F135" s="490"/>
      <c r="G135" s="490"/>
      <c r="H135" s="490"/>
      <c r="I135" s="490"/>
      <c r="J135" s="490"/>
    </row>
    <row r="136" spans="1:10" ht="15" customHeight="1">
      <c r="A136" s="475"/>
      <c r="B136" s="476"/>
      <c r="C136" s="476"/>
      <c r="D136" s="476"/>
      <c r="E136" s="476"/>
      <c r="F136" s="476"/>
      <c r="G136" s="476"/>
      <c r="H136" s="476"/>
      <c r="I136" s="476"/>
      <c r="J136" s="477"/>
    </row>
    <row r="137" spans="1:10" ht="15" customHeight="1">
      <c r="A137" s="463" t="s">
        <v>123</v>
      </c>
      <c r="B137" s="464"/>
      <c r="C137" s="464"/>
      <c r="D137" s="464"/>
      <c r="E137" s="464"/>
      <c r="F137" s="464"/>
      <c r="G137" s="464"/>
      <c r="H137" s="464"/>
      <c r="I137" s="464"/>
      <c r="J137" s="465"/>
    </row>
    <row r="138" spans="1:10" ht="15" customHeight="1">
      <c r="A138" s="466" t="s">
        <v>140</v>
      </c>
      <c r="B138" s="467"/>
      <c r="C138" s="467"/>
      <c r="D138" s="467"/>
      <c r="E138" s="467"/>
      <c r="F138" s="467"/>
      <c r="G138" s="467"/>
      <c r="H138" s="467"/>
      <c r="I138" s="467"/>
      <c r="J138" s="468"/>
    </row>
    <row r="139" spans="1:10" ht="15" customHeight="1">
      <c r="A139" s="469"/>
      <c r="B139" s="470"/>
      <c r="C139" s="470"/>
      <c r="D139" s="470"/>
      <c r="E139" s="470"/>
      <c r="F139" s="470"/>
      <c r="G139" s="470"/>
      <c r="H139" s="470"/>
      <c r="I139" s="470"/>
      <c r="J139" s="471"/>
    </row>
    <row r="140" spans="1:10" ht="15" customHeight="1">
      <c r="A140" s="472"/>
      <c r="B140" s="473"/>
      <c r="C140" s="473"/>
      <c r="D140" s="473"/>
      <c r="E140" s="473"/>
      <c r="F140" s="473"/>
      <c r="G140" s="473"/>
      <c r="H140" s="473"/>
      <c r="I140" s="473"/>
      <c r="J140" s="474"/>
    </row>
    <row r="141" spans="1:10" ht="15" customHeight="1">
      <c r="A141" s="494" t="s">
        <v>83</v>
      </c>
      <c r="B141" s="494"/>
      <c r="C141" s="494"/>
      <c r="D141" s="494"/>
      <c r="E141" s="494"/>
      <c r="F141" s="494"/>
      <c r="G141" s="494"/>
      <c r="H141" s="494"/>
      <c r="I141" s="494"/>
      <c r="J141" s="494"/>
    </row>
    <row r="142" spans="1:10" ht="15" customHeight="1">
      <c r="A142" s="494"/>
      <c r="B142" s="494"/>
      <c r="C142" s="494"/>
      <c r="D142" s="494"/>
      <c r="E142" s="494"/>
      <c r="F142" s="494"/>
      <c r="G142" s="494"/>
      <c r="H142" s="494"/>
      <c r="I142" s="494"/>
      <c r="J142" s="494"/>
    </row>
    <row r="143" spans="1:10" ht="15" customHeight="1">
      <c r="A143" s="494" t="s">
        <v>84</v>
      </c>
      <c r="B143" s="494"/>
      <c r="C143" s="494"/>
      <c r="D143" s="494"/>
      <c r="E143" s="494"/>
      <c r="F143" s="494"/>
      <c r="G143" s="494"/>
      <c r="H143" s="494"/>
      <c r="I143" s="494"/>
      <c r="J143" s="494"/>
    </row>
    <row r="144" spans="1:10" ht="15" customHeight="1">
      <c r="A144" s="494" t="s">
        <v>85</v>
      </c>
      <c r="B144" s="494"/>
      <c r="C144" s="494"/>
      <c r="D144" s="494"/>
      <c r="E144" s="494"/>
      <c r="F144" s="494"/>
      <c r="G144" s="494"/>
      <c r="H144" s="494"/>
      <c r="I144" s="494"/>
      <c r="J144" s="494"/>
    </row>
    <row r="145" spans="1:10" ht="15" customHeight="1">
      <c r="A145" s="490" t="s">
        <v>258</v>
      </c>
      <c r="B145" s="490"/>
      <c r="C145" s="490"/>
      <c r="D145" s="490"/>
      <c r="E145" s="490"/>
      <c r="F145" s="490"/>
      <c r="G145" s="490"/>
      <c r="H145" s="490"/>
      <c r="I145" s="490"/>
      <c r="J145" s="490"/>
    </row>
    <row r="146" spans="1:10" ht="15" customHeight="1">
      <c r="A146" s="490"/>
      <c r="B146" s="490"/>
      <c r="C146" s="490"/>
      <c r="D146" s="490"/>
      <c r="E146" s="490"/>
      <c r="F146" s="490"/>
      <c r="G146" s="490"/>
      <c r="H146" s="490"/>
      <c r="I146" s="490"/>
      <c r="J146" s="490"/>
    </row>
    <row r="147" spans="1:10" ht="15" customHeight="1">
      <c r="A147" s="490"/>
      <c r="B147" s="490"/>
      <c r="C147" s="490"/>
      <c r="D147" s="490"/>
      <c r="E147" s="490"/>
      <c r="F147" s="490"/>
      <c r="G147" s="490"/>
      <c r="H147" s="490"/>
      <c r="I147" s="490"/>
      <c r="J147" s="490"/>
    </row>
    <row r="148" spans="1:10" ht="15" customHeight="1">
      <c r="A148" s="490"/>
      <c r="B148" s="490"/>
      <c r="C148" s="490"/>
      <c r="D148" s="490"/>
      <c r="E148" s="490"/>
      <c r="F148" s="490"/>
      <c r="G148" s="490"/>
      <c r="H148" s="490"/>
      <c r="I148" s="490"/>
      <c r="J148" s="490"/>
    </row>
    <row r="149" spans="1:10" ht="15" customHeight="1">
      <c r="A149" s="490"/>
      <c r="B149" s="490"/>
      <c r="C149" s="490"/>
      <c r="D149" s="490"/>
      <c r="E149" s="490"/>
      <c r="F149" s="490"/>
      <c r="G149" s="490"/>
      <c r="H149" s="490"/>
      <c r="I149" s="490"/>
      <c r="J149" s="490"/>
    </row>
    <row r="150" spans="1:10" ht="15" customHeight="1">
      <c r="A150" s="490"/>
      <c r="B150" s="490"/>
      <c r="C150" s="490"/>
      <c r="D150" s="490"/>
      <c r="E150" s="490"/>
      <c r="F150" s="490"/>
      <c r="G150" s="490"/>
      <c r="H150" s="490"/>
      <c r="I150" s="490"/>
      <c r="J150" s="490"/>
    </row>
    <row r="151" spans="1:10" ht="15" customHeight="1">
      <c r="A151" s="490"/>
      <c r="B151" s="490"/>
      <c r="C151" s="490"/>
      <c r="D151" s="490"/>
      <c r="E151" s="490"/>
      <c r="F151" s="490"/>
      <c r="G151" s="490"/>
      <c r="H151" s="490"/>
      <c r="I151" s="490"/>
      <c r="J151" s="490"/>
    </row>
    <row r="152" spans="1:10" ht="15" customHeight="1">
      <c r="A152" s="490"/>
      <c r="B152" s="490"/>
      <c r="C152" s="490"/>
      <c r="D152" s="490"/>
      <c r="E152" s="490"/>
      <c r="F152" s="490"/>
      <c r="G152" s="490"/>
      <c r="H152" s="490"/>
      <c r="I152" s="490"/>
      <c r="J152" s="490"/>
    </row>
    <row r="153" spans="1:10" ht="15" customHeight="1">
      <c r="A153" s="490"/>
      <c r="B153" s="490"/>
      <c r="C153" s="490"/>
      <c r="D153" s="490"/>
      <c r="E153" s="490"/>
      <c r="F153" s="490"/>
      <c r="G153" s="490"/>
      <c r="H153" s="490"/>
      <c r="I153" s="490"/>
      <c r="J153" s="490"/>
    </row>
    <row r="154" spans="1:10" ht="15" customHeight="1">
      <c r="A154" s="490"/>
      <c r="B154" s="490"/>
      <c r="C154" s="490"/>
      <c r="D154" s="490"/>
      <c r="E154" s="490"/>
      <c r="F154" s="490"/>
      <c r="G154" s="490"/>
      <c r="H154" s="490"/>
      <c r="I154" s="490"/>
      <c r="J154" s="490"/>
    </row>
    <row r="155" spans="1:10" ht="15" customHeight="1">
      <c r="A155" s="490"/>
      <c r="B155" s="490"/>
      <c r="C155" s="490"/>
      <c r="D155" s="490"/>
      <c r="E155" s="490"/>
      <c r="F155" s="490"/>
      <c r="G155" s="490"/>
      <c r="H155" s="490"/>
      <c r="I155" s="490"/>
      <c r="J155" s="490"/>
    </row>
    <row r="156" spans="1:10" ht="15" customHeight="1">
      <c r="A156" s="490"/>
      <c r="B156" s="490"/>
      <c r="C156" s="490"/>
      <c r="D156" s="490"/>
      <c r="E156" s="490"/>
      <c r="F156" s="490"/>
      <c r="G156" s="490"/>
      <c r="H156" s="490"/>
      <c r="I156" s="490"/>
      <c r="J156" s="490"/>
    </row>
    <row r="157" spans="1:10" ht="15" customHeight="1">
      <c r="A157" s="490"/>
      <c r="B157" s="490"/>
      <c r="C157" s="490"/>
      <c r="D157" s="490"/>
      <c r="E157" s="490"/>
      <c r="F157" s="490"/>
      <c r="G157" s="490"/>
      <c r="H157" s="490"/>
      <c r="I157" s="490"/>
      <c r="J157" s="490"/>
    </row>
    <row r="158" spans="1:10" ht="15" customHeight="1">
      <c r="A158" s="490"/>
      <c r="B158" s="490"/>
      <c r="C158" s="490"/>
      <c r="D158" s="490"/>
      <c r="E158" s="490"/>
      <c r="F158" s="490"/>
      <c r="G158" s="490"/>
      <c r="H158" s="490"/>
      <c r="I158" s="490"/>
      <c r="J158" s="490"/>
    </row>
    <row r="159" spans="1:10" ht="15" customHeight="1">
      <c r="A159" s="490"/>
      <c r="B159" s="490"/>
      <c r="C159" s="490"/>
      <c r="D159" s="490"/>
      <c r="E159" s="490"/>
      <c r="F159" s="490"/>
      <c r="G159" s="490"/>
      <c r="H159" s="490"/>
      <c r="I159" s="490"/>
      <c r="J159" s="490"/>
    </row>
    <row r="160" spans="1:10" ht="15" customHeight="1">
      <c r="A160" s="490"/>
      <c r="B160" s="490"/>
      <c r="C160" s="490"/>
      <c r="D160" s="490"/>
      <c r="E160" s="490"/>
      <c r="F160" s="490"/>
      <c r="G160" s="490"/>
      <c r="H160" s="490"/>
      <c r="I160" s="490"/>
      <c r="J160" s="490"/>
    </row>
    <row r="161" spans="1:10" ht="15" customHeight="1">
      <c r="A161" s="490"/>
      <c r="B161" s="490"/>
      <c r="C161" s="490"/>
      <c r="D161" s="490"/>
      <c r="E161" s="490"/>
      <c r="F161" s="490"/>
      <c r="G161" s="490"/>
      <c r="H161" s="490"/>
      <c r="I161" s="490"/>
      <c r="J161" s="490"/>
    </row>
    <row r="162" spans="1:10" ht="15" customHeight="1">
      <c r="A162" s="490"/>
      <c r="B162" s="490"/>
      <c r="C162" s="490"/>
      <c r="D162" s="490"/>
      <c r="E162" s="490"/>
      <c r="F162" s="490"/>
      <c r="G162" s="490"/>
      <c r="H162" s="490"/>
      <c r="I162" s="490"/>
      <c r="J162" s="490"/>
    </row>
    <row r="163" spans="1:10" ht="15" customHeight="1">
      <c r="A163" s="490"/>
      <c r="B163" s="490"/>
      <c r="C163" s="490"/>
      <c r="D163" s="490"/>
      <c r="E163" s="490"/>
      <c r="F163" s="490"/>
      <c r="G163" s="490"/>
      <c r="H163" s="490"/>
      <c r="I163" s="490"/>
      <c r="J163" s="490"/>
    </row>
    <row r="164" spans="1:10" ht="15" customHeight="1">
      <c r="A164" s="490"/>
      <c r="B164" s="490"/>
      <c r="C164" s="490"/>
      <c r="D164" s="490"/>
      <c r="E164" s="490"/>
      <c r="F164" s="490"/>
      <c r="G164" s="490"/>
      <c r="H164" s="490"/>
      <c r="I164" s="490"/>
      <c r="J164" s="490"/>
    </row>
    <row r="165" spans="1:10" ht="15" customHeight="1">
      <c r="A165" s="490"/>
      <c r="B165" s="490"/>
      <c r="C165" s="490"/>
      <c r="D165" s="490"/>
      <c r="E165" s="490"/>
      <c r="F165" s="490"/>
      <c r="G165" s="490"/>
      <c r="H165" s="490"/>
      <c r="I165" s="490"/>
      <c r="J165" s="490"/>
    </row>
    <row r="166" spans="1:10" ht="15" customHeight="1">
      <c r="A166" s="490"/>
      <c r="B166" s="490"/>
      <c r="C166" s="490"/>
      <c r="D166" s="490"/>
      <c r="E166" s="490"/>
      <c r="F166" s="490"/>
      <c r="G166" s="490"/>
      <c r="H166" s="490"/>
      <c r="I166" s="490"/>
      <c r="J166" s="490"/>
    </row>
    <row r="167" spans="1:10" ht="15" customHeight="1">
      <c r="A167" s="490"/>
      <c r="B167" s="490"/>
      <c r="C167" s="490"/>
      <c r="D167" s="490"/>
      <c r="E167" s="490"/>
      <c r="F167" s="490"/>
      <c r="G167" s="490"/>
      <c r="H167" s="490"/>
      <c r="I167" s="490"/>
      <c r="J167" s="490"/>
    </row>
    <row r="168" spans="1:10" ht="15" customHeight="1">
      <c r="A168" s="490"/>
      <c r="B168" s="490"/>
      <c r="C168" s="490"/>
      <c r="D168" s="490"/>
      <c r="E168" s="490"/>
      <c r="F168" s="490"/>
      <c r="G168" s="490"/>
      <c r="H168" s="490"/>
      <c r="I168" s="490"/>
      <c r="J168" s="490"/>
    </row>
    <row r="169" spans="1:10" ht="15" customHeight="1">
      <c r="A169" s="490"/>
      <c r="B169" s="490"/>
      <c r="C169" s="490"/>
      <c r="D169" s="490"/>
      <c r="E169" s="490"/>
      <c r="F169" s="490"/>
      <c r="G169" s="490"/>
      <c r="H169" s="490"/>
      <c r="I169" s="490"/>
      <c r="J169" s="490"/>
    </row>
    <row r="170" spans="1:10" ht="15" customHeight="1">
      <c r="A170" s="490"/>
      <c r="B170" s="490"/>
      <c r="C170" s="490"/>
      <c r="D170" s="490"/>
      <c r="E170" s="490"/>
      <c r="F170" s="490"/>
      <c r="G170" s="490"/>
      <c r="H170" s="490"/>
      <c r="I170" s="490"/>
      <c r="J170" s="490"/>
    </row>
    <row r="171" spans="1:10" ht="15" customHeight="1">
      <c r="A171" s="475"/>
      <c r="B171" s="476"/>
      <c r="C171" s="476"/>
      <c r="D171" s="476"/>
      <c r="E171" s="476"/>
      <c r="F171" s="476"/>
      <c r="G171" s="476"/>
      <c r="H171" s="476"/>
      <c r="I171" s="476"/>
      <c r="J171" s="477"/>
    </row>
    <row r="172" spans="1:10" ht="15" customHeight="1">
      <c r="A172" s="463" t="s">
        <v>248</v>
      </c>
      <c r="B172" s="464"/>
      <c r="C172" s="464"/>
      <c r="D172" s="464"/>
      <c r="E172" s="464"/>
      <c r="F172" s="464"/>
      <c r="G172" s="464"/>
      <c r="H172" s="464"/>
      <c r="I172" s="464"/>
      <c r="J172" s="465"/>
    </row>
    <row r="173" spans="1:10" ht="15" customHeight="1">
      <c r="A173" s="466" t="s">
        <v>226</v>
      </c>
      <c r="B173" s="467"/>
      <c r="C173" s="467"/>
      <c r="D173" s="467"/>
      <c r="E173" s="467"/>
      <c r="F173" s="467"/>
      <c r="G173" s="467"/>
      <c r="H173" s="467"/>
      <c r="I173" s="467"/>
      <c r="J173" s="468"/>
    </row>
    <row r="174" spans="1:10" ht="15" customHeight="1">
      <c r="A174" s="469"/>
      <c r="B174" s="470"/>
      <c r="C174" s="470"/>
      <c r="D174" s="470"/>
      <c r="E174" s="470"/>
      <c r="F174" s="470"/>
      <c r="G174" s="470"/>
      <c r="H174" s="470"/>
      <c r="I174" s="470"/>
      <c r="J174" s="471"/>
    </row>
    <row r="175" spans="1:10" ht="15" customHeight="1">
      <c r="A175" s="469"/>
      <c r="B175" s="470"/>
      <c r="C175" s="470"/>
      <c r="D175" s="470"/>
      <c r="E175" s="470"/>
      <c r="F175" s="470"/>
      <c r="G175" s="470"/>
      <c r="H175" s="470"/>
      <c r="I175" s="470"/>
      <c r="J175" s="471"/>
    </row>
    <row r="176" spans="1:10" ht="15" customHeight="1">
      <c r="A176" s="469"/>
      <c r="B176" s="470"/>
      <c r="C176" s="470"/>
      <c r="D176" s="470"/>
      <c r="E176" s="470"/>
      <c r="F176" s="470"/>
      <c r="G176" s="470"/>
      <c r="H176" s="470"/>
      <c r="I176" s="470"/>
      <c r="J176" s="471"/>
    </row>
    <row r="177" spans="1:10" ht="15" customHeight="1">
      <c r="A177" s="472"/>
      <c r="B177" s="473"/>
      <c r="C177" s="473"/>
      <c r="D177" s="473"/>
      <c r="E177" s="473"/>
      <c r="F177" s="473"/>
      <c r="G177" s="473"/>
      <c r="H177" s="473"/>
      <c r="I177" s="473"/>
      <c r="J177" s="474"/>
    </row>
    <row r="178" spans="1:10" ht="15" customHeight="1">
      <c r="A178" s="490" t="s">
        <v>255</v>
      </c>
      <c r="B178" s="490"/>
      <c r="C178" s="490"/>
      <c r="D178" s="490"/>
      <c r="E178" s="490"/>
      <c r="F178" s="490"/>
      <c r="G178" s="490"/>
      <c r="H178" s="490"/>
      <c r="I178" s="490"/>
      <c r="J178" s="490"/>
    </row>
    <row r="179" spans="1:10" ht="15" customHeight="1">
      <c r="A179" s="490"/>
      <c r="B179" s="490"/>
      <c r="C179" s="490"/>
      <c r="D179" s="490"/>
      <c r="E179" s="490"/>
      <c r="F179" s="490"/>
      <c r="G179" s="490"/>
      <c r="H179" s="490"/>
      <c r="I179" s="490"/>
      <c r="J179" s="490"/>
    </row>
    <row r="180" spans="1:10" ht="15" customHeight="1">
      <c r="A180" s="490"/>
      <c r="B180" s="490"/>
      <c r="C180" s="490"/>
      <c r="D180" s="490"/>
      <c r="E180" s="490"/>
      <c r="F180" s="490"/>
      <c r="G180" s="490"/>
      <c r="H180" s="490"/>
      <c r="I180" s="490"/>
      <c r="J180" s="490"/>
    </row>
    <row r="181" spans="1:10" ht="15" customHeight="1">
      <c r="A181" s="490"/>
      <c r="B181" s="490"/>
      <c r="C181" s="490"/>
      <c r="D181" s="490"/>
      <c r="E181" s="490"/>
      <c r="F181" s="490"/>
      <c r="G181" s="490"/>
      <c r="H181" s="490"/>
      <c r="I181" s="490"/>
      <c r="J181" s="490"/>
    </row>
    <row r="182" spans="1:10" ht="15" customHeight="1">
      <c r="A182" s="490"/>
      <c r="B182" s="490"/>
      <c r="C182" s="490"/>
      <c r="D182" s="490"/>
      <c r="E182" s="490"/>
      <c r="F182" s="490"/>
      <c r="G182" s="490"/>
      <c r="H182" s="490"/>
      <c r="I182" s="490"/>
      <c r="J182" s="490"/>
    </row>
    <row r="183" spans="1:10" ht="15" customHeight="1">
      <c r="A183" s="490"/>
      <c r="B183" s="490"/>
      <c r="C183" s="490"/>
      <c r="D183" s="490"/>
      <c r="E183" s="490"/>
      <c r="F183" s="490"/>
      <c r="G183" s="490"/>
      <c r="H183" s="490"/>
      <c r="I183" s="490"/>
      <c r="J183" s="490"/>
    </row>
    <row r="184" spans="1:10" ht="15" customHeight="1">
      <c r="A184" s="490"/>
      <c r="B184" s="490"/>
      <c r="C184" s="490"/>
      <c r="D184" s="490"/>
      <c r="E184" s="490"/>
      <c r="F184" s="490"/>
      <c r="G184" s="490"/>
      <c r="H184" s="490"/>
      <c r="I184" s="490"/>
      <c r="J184" s="490"/>
    </row>
    <row r="185" spans="1:10" ht="15" customHeight="1">
      <c r="A185" s="490"/>
      <c r="B185" s="490"/>
      <c r="C185" s="490"/>
      <c r="D185" s="490"/>
      <c r="E185" s="490"/>
      <c r="F185" s="490"/>
      <c r="G185" s="490"/>
      <c r="H185" s="490"/>
      <c r="I185" s="490"/>
      <c r="J185" s="490"/>
    </row>
    <row r="186" spans="1:10" ht="15" customHeight="1">
      <c r="A186" s="490"/>
      <c r="B186" s="490"/>
      <c r="C186" s="490"/>
      <c r="D186" s="490"/>
      <c r="E186" s="490"/>
      <c r="F186" s="490"/>
      <c r="G186" s="490"/>
      <c r="H186" s="490"/>
      <c r="I186" s="490"/>
      <c r="J186" s="490"/>
    </row>
    <row r="187" spans="1:10" ht="15" customHeight="1">
      <c r="A187" s="490"/>
      <c r="B187" s="490"/>
      <c r="C187" s="490"/>
      <c r="D187" s="490"/>
      <c r="E187" s="490"/>
      <c r="F187" s="490"/>
      <c r="G187" s="490"/>
      <c r="H187" s="490"/>
      <c r="I187" s="490"/>
      <c r="J187" s="490"/>
    </row>
    <row r="188" spans="1:10" ht="15" customHeight="1">
      <c r="A188" s="490"/>
      <c r="B188" s="490"/>
      <c r="C188" s="490"/>
      <c r="D188" s="490"/>
      <c r="E188" s="490"/>
      <c r="F188" s="490"/>
      <c r="G188" s="490"/>
      <c r="H188" s="490"/>
      <c r="I188" s="490"/>
      <c r="J188" s="490"/>
    </row>
    <row r="189" spans="1:10" ht="15" customHeight="1">
      <c r="A189" s="490"/>
      <c r="B189" s="490"/>
      <c r="C189" s="490"/>
      <c r="D189" s="490"/>
      <c r="E189" s="490"/>
      <c r="F189" s="490"/>
      <c r="G189" s="490"/>
      <c r="H189" s="490"/>
      <c r="I189" s="490"/>
      <c r="J189" s="490"/>
    </row>
    <row r="190" spans="1:10" ht="15" customHeight="1">
      <c r="A190" s="490"/>
      <c r="B190" s="490"/>
      <c r="C190" s="490"/>
      <c r="D190" s="490"/>
      <c r="E190" s="490"/>
      <c r="F190" s="490"/>
      <c r="G190" s="490"/>
      <c r="H190" s="490"/>
      <c r="I190" s="490"/>
      <c r="J190" s="490"/>
    </row>
    <row r="191" spans="1:10" ht="15" customHeight="1">
      <c r="A191" s="490"/>
      <c r="B191" s="490"/>
      <c r="C191" s="490"/>
      <c r="D191" s="490"/>
      <c r="E191" s="490"/>
      <c r="F191" s="490"/>
      <c r="G191" s="490"/>
      <c r="H191" s="490"/>
      <c r="I191" s="490"/>
      <c r="J191" s="490"/>
    </row>
    <row r="192" spans="1:10" ht="15" customHeight="1">
      <c r="A192" s="490"/>
      <c r="B192" s="490"/>
      <c r="C192" s="490"/>
      <c r="D192" s="490"/>
      <c r="E192" s="490"/>
      <c r="F192" s="490"/>
      <c r="G192" s="490"/>
      <c r="H192" s="490"/>
      <c r="I192" s="490"/>
      <c r="J192" s="490"/>
    </row>
    <row r="193" spans="1:10" ht="15" customHeight="1">
      <c r="A193" s="490"/>
      <c r="B193" s="490"/>
      <c r="C193" s="490"/>
      <c r="D193" s="490"/>
      <c r="E193" s="490"/>
      <c r="F193" s="490"/>
      <c r="G193" s="490"/>
      <c r="H193" s="490"/>
      <c r="I193" s="490"/>
      <c r="J193" s="490"/>
    </row>
    <row r="194" spans="1:10" ht="15" customHeight="1">
      <c r="A194" s="490"/>
      <c r="B194" s="490"/>
      <c r="C194" s="490"/>
      <c r="D194" s="490"/>
      <c r="E194" s="490"/>
      <c r="F194" s="490"/>
      <c r="G194" s="490"/>
      <c r="H194" s="490"/>
      <c r="I194" s="490"/>
      <c r="J194" s="490"/>
    </row>
    <row r="195" spans="1:10" ht="15" customHeight="1">
      <c r="A195" s="490"/>
      <c r="B195" s="490"/>
      <c r="C195" s="490"/>
      <c r="D195" s="490"/>
      <c r="E195" s="490"/>
      <c r="F195" s="490"/>
      <c r="G195" s="490"/>
      <c r="H195" s="490"/>
      <c r="I195" s="490"/>
      <c r="J195" s="490"/>
    </row>
    <row r="196" spans="1:10" ht="15" customHeight="1">
      <c r="A196" s="490"/>
      <c r="B196" s="490"/>
      <c r="C196" s="490"/>
      <c r="D196" s="490"/>
      <c r="E196" s="490"/>
      <c r="F196" s="490"/>
      <c r="G196" s="490"/>
      <c r="H196" s="490"/>
      <c r="I196" s="490"/>
      <c r="J196" s="490"/>
    </row>
    <row r="197" spans="1:10" ht="15" customHeight="1">
      <c r="A197" s="490"/>
      <c r="B197" s="490"/>
      <c r="C197" s="490"/>
      <c r="D197" s="490"/>
      <c r="E197" s="490"/>
      <c r="F197" s="490"/>
      <c r="G197" s="490"/>
      <c r="H197" s="490"/>
      <c r="I197" s="490"/>
      <c r="J197" s="490"/>
    </row>
    <row r="198" spans="1:10" ht="15" customHeight="1">
      <c r="A198" s="490"/>
      <c r="B198" s="490"/>
      <c r="C198" s="490"/>
      <c r="D198" s="490"/>
      <c r="E198" s="490"/>
      <c r="F198" s="490"/>
      <c r="G198" s="490"/>
      <c r="H198" s="490"/>
      <c r="I198" s="490"/>
      <c r="J198" s="490"/>
    </row>
    <row r="199" spans="1:10" ht="15" customHeight="1">
      <c r="A199" s="490"/>
      <c r="B199" s="490"/>
      <c r="C199" s="490"/>
      <c r="D199" s="490"/>
      <c r="E199" s="490"/>
      <c r="F199" s="490"/>
      <c r="G199" s="490"/>
      <c r="H199" s="490"/>
      <c r="I199" s="490"/>
      <c r="J199" s="490"/>
    </row>
  </sheetData>
  <customSheetViews>
    <customSheetView guid="{88F0142F-8040-40EE-BB31-7FBDC567046B}" fitToPage="1" state="hidden">
      <selection activeCell="A178" sqref="A178:J199"/>
      <rowBreaks count="1" manualBreakCount="1">
        <brk id="65" max="16383" man="1"/>
      </rowBreaks>
      <headerFooter alignWithMargins="0">
        <oddHeader>&amp;LTab &amp;A: Page &amp;P of &amp;N</oddHeader>
      </headerFooter>
    </customSheetView>
    <customSheetView guid="{FEFC15B1-F17C-4CB7-A213-355BB844919A}" fitToPage="1" state="hidden">
      <selection activeCell="A178" sqref="A178:J199"/>
      <rowBreaks count="1" manualBreakCount="1">
        <brk id="65" max="16383" man="1"/>
      </rowBreaks>
      <headerFooter alignWithMargins="0">
        <oddHeader>&amp;LTab &amp;A: Page &amp;P of &amp;N</oddHeader>
      </headerFooter>
    </customSheetView>
  </customSheetViews>
  <mergeCells count="31">
    <mergeCell ref="A101:J103"/>
    <mergeCell ref="A171:J171"/>
    <mergeCell ref="A172:J172"/>
    <mergeCell ref="A173:J177"/>
    <mergeCell ref="A178:J199"/>
    <mergeCell ref="A138:J140"/>
    <mergeCell ref="A141:J142"/>
    <mergeCell ref="A143:J143"/>
    <mergeCell ref="A144:J144"/>
    <mergeCell ref="A145:J170"/>
    <mergeCell ref="A104:J117"/>
    <mergeCell ref="A118:J121"/>
    <mergeCell ref="A122:J135"/>
    <mergeCell ref="A136:J136"/>
    <mergeCell ref="A137:J137"/>
    <mergeCell ref="A70:J83"/>
    <mergeCell ref="A84:J86"/>
    <mergeCell ref="A87:J100"/>
    <mergeCell ref="A12:J35"/>
    <mergeCell ref="A1:J2"/>
    <mergeCell ref="A3:J7"/>
    <mergeCell ref="A8:J8"/>
    <mergeCell ref="A9:J9"/>
    <mergeCell ref="A10:J11"/>
    <mergeCell ref="A36:J36"/>
    <mergeCell ref="A37:J37"/>
    <mergeCell ref="A45:J45"/>
    <mergeCell ref="A46:J50"/>
    <mergeCell ref="A51:J65"/>
    <mergeCell ref="A66:J69"/>
    <mergeCell ref="A38:J44"/>
  </mergeCells>
  <phoneticPr fontId="31" type="noConversion"/>
  <pageMargins left="0.75" right="0.75" top="1" bottom="1" header="0.5" footer="0.5"/>
  <headerFooter alignWithMargins="0">
    <oddHeader>&amp;LTab &amp;A: Page &amp;P of &amp;N</oddHeader>
  </headerFooter>
  <rowBreaks count="1" manualBreakCount="1">
    <brk id="65"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C04CD"/>
    <pageSetUpPr fitToPage="1"/>
  </sheetPr>
  <dimension ref="A1:L55"/>
  <sheetViews>
    <sheetView zoomScale="85" zoomScaleNormal="85" zoomScalePageLayoutView="85" workbookViewId="0">
      <selection activeCell="L15" sqref="L15"/>
    </sheetView>
  </sheetViews>
  <sheetFormatPr baseColWidth="10" defaultColWidth="8.83203125" defaultRowHeight="14" x14ac:dyDescent="0"/>
  <cols>
    <col min="1" max="12" width="15.6640625" style="3" customWidth="1"/>
    <col min="13" max="16384" width="8.83203125" style="3"/>
  </cols>
  <sheetData>
    <row r="1" spans="1:12" ht="15" customHeight="1" thickTop="1">
      <c r="A1" s="510" t="s">
        <v>156</v>
      </c>
      <c r="B1" s="511"/>
      <c r="C1" s="511"/>
      <c r="D1" s="511"/>
      <c r="E1" s="511"/>
      <c r="F1" s="511"/>
      <c r="G1" s="511"/>
      <c r="H1" s="511"/>
      <c r="I1" s="511"/>
      <c r="J1" s="511"/>
      <c r="K1" s="511"/>
      <c r="L1" s="512"/>
    </row>
    <row r="2" spans="1:12" ht="15" customHeight="1" thickBot="1">
      <c r="A2" s="513"/>
      <c r="B2" s="514"/>
      <c r="C2" s="514"/>
      <c r="D2" s="514"/>
      <c r="E2" s="514"/>
      <c r="F2" s="514"/>
      <c r="G2" s="514"/>
      <c r="H2" s="514"/>
      <c r="I2" s="514"/>
      <c r="J2" s="514"/>
      <c r="K2" s="515"/>
      <c r="L2" s="516"/>
    </row>
    <row r="3" spans="1:12" s="65" customFormat="1" ht="13.5" customHeight="1" thickTop="1">
      <c r="A3" s="517"/>
      <c r="B3" s="518"/>
      <c r="C3" s="518"/>
      <c r="D3" s="522" t="s">
        <v>0</v>
      </c>
      <c r="E3" s="523"/>
      <c r="F3" s="523"/>
      <c r="G3" s="523"/>
      <c r="H3" s="523"/>
      <c r="I3" s="523"/>
      <c r="J3" s="523"/>
      <c r="K3" s="502" t="e">
        <f>IF(J47=#REF!,"Your budget is now complete.","The total amount for which you have budgeted does not match the total.")</f>
        <v>#REF!</v>
      </c>
    </row>
    <row r="4" spans="1:12" s="65" customFormat="1" ht="12.75" customHeight="1">
      <c r="A4" s="519"/>
      <c r="B4" s="520"/>
      <c r="C4" s="520"/>
      <c r="D4" s="524"/>
      <c r="E4" s="525"/>
      <c r="F4" s="525"/>
      <c r="G4" s="525"/>
      <c r="H4" s="525"/>
      <c r="I4" s="525"/>
      <c r="J4" s="525"/>
      <c r="K4" s="503"/>
    </row>
    <row r="5" spans="1:12" s="65" customFormat="1" ht="12.75" customHeight="1">
      <c r="A5" s="519"/>
      <c r="B5" s="520"/>
      <c r="C5" s="520"/>
      <c r="D5" s="524"/>
      <c r="E5" s="525"/>
      <c r="F5" s="525"/>
      <c r="G5" s="525"/>
      <c r="H5" s="525"/>
      <c r="I5" s="525"/>
      <c r="J5" s="525"/>
      <c r="K5" s="503"/>
    </row>
    <row r="6" spans="1:12" s="65" customFormat="1" ht="13.5" customHeight="1" thickBot="1">
      <c r="A6" s="519"/>
      <c r="B6" s="520"/>
      <c r="C6" s="520"/>
      <c r="D6" s="526"/>
      <c r="E6" s="527"/>
      <c r="F6" s="527"/>
      <c r="G6" s="527"/>
      <c r="H6" s="527"/>
      <c r="I6" s="527"/>
      <c r="J6" s="527"/>
      <c r="K6" s="503"/>
    </row>
    <row r="7" spans="1:12" s="65" customFormat="1" ht="12.75" customHeight="1">
      <c r="A7" s="519"/>
      <c r="B7" s="520"/>
      <c r="C7" s="520"/>
      <c r="D7" s="505" t="s">
        <v>1</v>
      </c>
      <c r="E7" s="505" t="s">
        <v>2</v>
      </c>
      <c r="F7" s="505" t="s">
        <v>169</v>
      </c>
      <c r="G7" s="505" t="s">
        <v>170</v>
      </c>
      <c r="H7" s="505" t="s">
        <v>4</v>
      </c>
      <c r="I7" s="505" t="s">
        <v>171</v>
      </c>
      <c r="J7" s="535" t="s">
        <v>172</v>
      </c>
      <c r="K7" s="503"/>
    </row>
    <row r="8" spans="1:12" s="65" customFormat="1" ht="12.75" customHeight="1">
      <c r="A8" s="519"/>
      <c r="B8" s="520"/>
      <c r="C8" s="520"/>
      <c r="D8" s="506"/>
      <c r="E8" s="506"/>
      <c r="F8" s="506"/>
      <c r="G8" s="506"/>
      <c r="H8" s="506"/>
      <c r="I8" s="506"/>
      <c r="J8" s="536"/>
      <c r="K8" s="503"/>
    </row>
    <row r="9" spans="1:12" s="65" customFormat="1" ht="12.75" customHeight="1">
      <c r="A9" s="519"/>
      <c r="B9" s="520"/>
      <c r="C9" s="520"/>
      <c r="D9" s="506"/>
      <c r="E9" s="506"/>
      <c r="F9" s="506"/>
      <c r="G9" s="506"/>
      <c r="H9" s="506"/>
      <c r="I9" s="506"/>
      <c r="J9" s="537"/>
      <c r="K9" s="503"/>
    </row>
    <row r="10" spans="1:12" s="65" customFormat="1" ht="13.5" customHeight="1" thickBot="1">
      <c r="A10" s="521"/>
      <c r="B10" s="520"/>
      <c r="C10" s="520"/>
      <c r="D10" s="506"/>
      <c r="E10" s="506"/>
      <c r="F10" s="506"/>
      <c r="G10" s="506"/>
      <c r="H10" s="506"/>
      <c r="I10" s="506"/>
      <c r="J10" s="538"/>
      <c r="K10" s="503"/>
    </row>
    <row r="11" spans="1:12" s="65" customFormat="1" ht="12.75" customHeight="1">
      <c r="A11" s="528" t="s">
        <v>5</v>
      </c>
      <c r="B11" s="531" t="s">
        <v>26</v>
      </c>
      <c r="C11" s="532"/>
      <c r="D11" s="507" t="e">
        <f>SUMIF(#REF!,"Instruction",#REF!)</f>
        <v>#REF!</v>
      </c>
      <c r="E11" s="507" t="e">
        <f>SUMIF(#REF!,"Instruction",#REF!)</f>
        <v>#REF!</v>
      </c>
      <c r="F11" s="507" t="e">
        <f>SUMIF(#REF!,"Instruction",#REF!)</f>
        <v>#REF!</v>
      </c>
      <c r="G11" s="507" t="e">
        <f>SUMIF(#REF!,"Instruction",#REF!)</f>
        <v>#REF!</v>
      </c>
      <c r="H11" s="507" t="e">
        <f>SUMIF(#REF!,"Instruction",#REF!)</f>
        <v>#REF!</v>
      </c>
      <c r="I11" s="507" t="e">
        <f>SUMIF(#REF!,"Instruction",#REF!)</f>
        <v>#REF!</v>
      </c>
      <c r="J11" s="499" t="e">
        <f>SUM(D11:I11)</f>
        <v>#REF!</v>
      </c>
      <c r="K11" s="503"/>
    </row>
    <row r="12" spans="1:12" s="65" customFormat="1" ht="12.75" customHeight="1">
      <c r="A12" s="529"/>
      <c r="B12" s="533"/>
      <c r="C12" s="534"/>
      <c r="D12" s="508"/>
      <c r="E12" s="508"/>
      <c r="F12" s="508"/>
      <c r="G12" s="508"/>
      <c r="H12" s="508"/>
      <c r="I12" s="508"/>
      <c r="J12" s="500"/>
      <c r="K12" s="503"/>
    </row>
    <row r="13" spans="1:12" s="65" customFormat="1" ht="12.75" customHeight="1">
      <c r="A13" s="529"/>
      <c r="B13" s="533"/>
      <c r="C13" s="534"/>
      <c r="D13" s="508"/>
      <c r="E13" s="508"/>
      <c r="F13" s="508"/>
      <c r="G13" s="508"/>
      <c r="H13" s="508"/>
      <c r="I13" s="508"/>
      <c r="J13" s="500"/>
      <c r="K13" s="503"/>
    </row>
    <row r="14" spans="1:12" s="65" customFormat="1" ht="12.75" customHeight="1">
      <c r="A14" s="529"/>
      <c r="B14" s="533"/>
      <c r="C14" s="534"/>
      <c r="D14" s="508"/>
      <c r="E14" s="508"/>
      <c r="F14" s="508"/>
      <c r="G14" s="508"/>
      <c r="H14" s="508"/>
      <c r="I14" s="508"/>
      <c r="J14" s="500"/>
      <c r="K14" s="503"/>
    </row>
    <row r="15" spans="1:12" s="65" customFormat="1" ht="12.75" customHeight="1">
      <c r="A15" s="529"/>
      <c r="B15" s="533"/>
      <c r="C15" s="534"/>
      <c r="D15" s="508"/>
      <c r="E15" s="508"/>
      <c r="F15" s="508"/>
      <c r="G15" s="508"/>
      <c r="H15" s="508"/>
      <c r="I15" s="508"/>
      <c r="J15" s="500"/>
      <c r="K15" s="503"/>
    </row>
    <row r="16" spans="1:12" s="65" customFormat="1" ht="12.75" customHeight="1" thickBot="1">
      <c r="A16" s="529"/>
      <c r="B16" s="533"/>
      <c r="C16" s="534"/>
      <c r="D16" s="509"/>
      <c r="E16" s="509"/>
      <c r="F16" s="509"/>
      <c r="G16" s="509"/>
      <c r="H16" s="509"/>
      <c r="I16" s="509"/>
      <c r="J16" s="501"/>
      <c r="K16" s="503"/>
    </row>
    <row r="17" spans="1:11" s="65" customFormat="1" ht="12.75" customHeight="1">
      <c r="A17" s="529"/>
      <c r="B17" s="531" t="s">
        <v>27</v>
      </c>
      <c r="C17" s="532"/>
      <c r="D17" s="507" t="e">
        <f>SUMIF(#REF!,"Support Services",#REF!)</f>
        <v>#REF!</v>
      </c>
      <c r="E17" s="507" t="e">
        <f>SUMIF(#REF!,"Support Services",#REF!)</f>
        <v>#REF!</v>
      </c>
      <c r="F17" s="507" t="e">
        <f>SUMIF(#REF!,"Support Services",#REF!)</f>
        <v>#REF!</v>
      </c>
      <c r="G17" s="507" t="e">
        <f>SUMIF(#REF!,"Support Services",#REF!)</f>
        <v>#REF!</v>
      </c>
      <c r="H17" s="507" t="e">
        <f>SUMIF(#REF!,"Support Services",#REF!)</f>
        <v>#REF!</v>
      </c>
      <c r="I17" s="507" t="e">
        <f>SUMIF(#REF!,"Support Services",#REF!)</f>
        <v>#REF!</v>
      </c>
      <c r="J17" s="499" t="e">
        <f>SUM(D17:I17)</f>
        <v>#REF!</v>
      </c>
      <c r="K17" s="503"/>
    </row>
    <row r="18" spans="1:11" s="65" customFormat="1" ht="12.75" customHeight="1">
      <c r="A18" s="529"/>
      <c r="B18" s="533"/>
      <c r="C18" s="534"/>
      <c r="D18" s="508"/>
      <c r="E18" s="508"/>
      <c r="F18" s="508"/>
      <c r="G18" s="508"/>
      <c r="H18" s="508"/>
      <c r="I18" s="508"/>
      <c r="J18" s="500"/>
      <c r="K18" s="503"/>
    </row>
    <row r="19" spans="1:11" s="65" customFormat="1" ht="12.75" customHeight="1">
      <c r="A19" s="529"/>
      <c r="B19" s="533"/>
      <c r="C19" s="534"/>
      <c r="D19" s="508"/>
      <c r="E19" s="508"/>
      <c r="F19" s="508"/>
      <c r="G19" s="508"/>
      <c r="H19" s="508"/>
      <c r="I19" s="508"/>
      <c r="J19" s="500"/>
      <c r="K19" s="503"/>
    </row>
    <row r="20" spans="1:11" s="65" customFormat="1" ht="12.75" customHeight="1">
      <c r="A20" s="529"/>
      <c r="B20" s="533"/>
      <c r="C20" s="534"/>
      <c r="D20" s="508"/>
      <c r="E20" s="508"/>
      <c r="F20" s="508"/>
      <c r="G20" s="508"/>
      <c r="H20" s="508"/>
      <c r="I20" s="508"/>
      <c r="J20" s="500"/>
      <c r="K20" s="503"/>
    </row>
    <row r="21" spans="1:11" s="65" customFormat="1" ht="12.75" customHeight="1">
      <c r="A21" s="529"/>
      <c r="B21" s="533"/>
      <c r="C21" s="534"/>
      <c r="D21" s="508"/>
      <c r="E21" s="508"/>
      <c r="F21" s="508"/>
      <c r="G21" s="508"/>
      <c r="H21" s="508"/>
      <c r="I21" s="508"/>
      <c r="J21" s="500"/>
      <c r="K21" s="503"/>
    </row>
    <row r="22" spans="1:11" s="65" customFormat="1" ht="12.75" customHeight="1" thickBot="1">
      <c r="A22" s="529"/>
      <c r="B22" s="533"/>
      <c r="C22" s="534"/>
      <c r="D22" s="509"/>
      <c r="E22" s="509"/>
      <c r="F22" s="509"/>
      <c r="G22" s="509"/>
      <c r="H22" s="509"/>
      <c r="I22" s="509"/>
      <c r="J22" s="501"/>
      <c r="K22" s="503"/>
    </row>
    <row r="23" spans="1:11" s="65" customFormat="1" ht="12.75" customHeight="1">
      <c r="A23" s="529"/>
      <c r="B23" s="531" t="s">
        <v>90</v>
      </c>
      <c r="C23" s="532"/>
      <c r="D23" s="507" t="e">
        <f>SUMIF(#REF!,"Administration",#REF!)</f>
        <v>#REF!</v>
      </c>
      <c r="E23" s="507" t="e">
        <f>SUMIF(#REF!,"Administration",#REF!)</f>
        <v>#REF!</v>
      </c>
      <c r="F23" s="507" t="e">
        <f>SUMIF(#REF!,"Administration",#REF!)</f>
        <v>#REF!</v>
      </c>
      <c r="G23" s="507" t="e">
        <f>SUMIF(#REF!,"Administration",#REF!)</f>
        <v>#REF!</v>
      </c>
      <c r="H23" s="507" t="e">
        <f>SUMIF(#REF!,"Administration",#REF!)</f>
        <v>#REF!</v>
      </c>
      <c r="I23" s="507" t="e">
        <f>SUMIF(#REF!,"Administration",#REF!)</f>
        <v>#REF!</v>
      </c>
      <c r="J23" s="499" t="e">
        <f>SUM(D23:I23)</f>
        <v>#REF!</v>
      </c>
      <c r="K23" s="503"/>
    </row>
    <row r="24" spans="1:11" s="65" customFormat="1" ht="12.75" customHeight="1">
      <c r="A24" s="529"/>
      <c r="B24" s="533"/>
      <c r="C24" s="534"/>
      <c r="D24" s="508"/>
      <c r="E24" s="508"/>
      <c r="F24" s="508"/>
      <c r="G24" s="508"/>
      <c r="H24" s="508"/>
      <c r="I24" s="508"/>
      <c r="J24" s="500"/>
      <c r="K24" s="503"/>
    </row>
    <row r="25" spans="1:11" s="65" customFormat="1" ht="12.75" customHeight="1">
      <c r="A25" s="529"/>
      <c r="B25" s="533"/>
      <c r="C25" s="534"/>
      <c r="D25" s="508"/>
      <c r="E25" s="508"/>
      <c r="F25" s="508"/>
      <c r="G25" s="508"/>
      <c r="H25" s="508"/>
      <c r="I25" s="508"/>
      <c r="J25" s="500"/>
      <c r="K25" s="503"/>
    </row>
    <row r="26" spans="1:11" s="65" customFormat="1" ht="12.75" customHeight="1">
      <c r="A26" s="529"/>
      <c r="B26" s="533"/>
      <c r="C26" s="534"/>
      <c r="D26" s="508"/>
      <c r="E26" s="508"/>
      <c r="F26" s="508"/>
      <c r="G26" s="508"/>
      <c r="H26" s="508"/>
      <c r="I26" s="508"/>
      <c r="J26" s="500"/>
      <c r="K26" s="503"/>
    </row>
    <row r="27" spans="1:11" s="65" customFormat="1" ht="12.75" customHeight="1">
      <c r="A27" s="529"/>
      <c r="B27" s="533"/>
      <c r="C27" s="534"/>
      <c r="D27" s="508"/>
      <c r="E27" s="508"/>
      <c r="F27" s="508"/>
      <c r="G27" s="508"/>
      <c r="H27" s="508"/>
      <c r="I27" s="508"/>
      <c r="J27" s="500"/>
      <c r="K27" s="503"/>
    </row>
    <row r="28" spans="1:11" s="65" customFormat="1" ht="12.75" customHeight="1" thickBot="1">
      <c r="A28" s="529"/>
      <c r="B28" s="533"/>
      <c r="C28" s="534"/>
      <c r="D28" s="509"/>
      <c r="E28" s="509"/>
      <c r="F28" s="509"/>
      <c r="G28" s="509"/>
      <c r="H28" s="509"/>
      <c r="I28" s="509"/>
      <c r="J28" s="501"/>
      <c r="K28" s="503"/>
    </row>
    <row r="29" spans="1:11" s="65" customFormat="1" ht="12.75" customHeight="1">
      <c r="A29" s="529"/>
      <c r="B29" s="531" t="s">
        <v>28</v>
      </c>
      <c r="C29" s="532"/>
      <c r="D29" s="507" t="e">
        <f>SUMIF(#REF!,"Operations",#REF!)</f>
        <v>#REF!</v>
      </c>
      <c r="E29" s="507" t="e">
        <f>SUMIF(#REF!,"Operations",#REF!)</f>
        <v>#REF!</v>
      </c>
      <c r="F29" s="507" t="e">
        <f>SUMIF(#REF!,"Operations",#REF!)</f>
        <v>#REF!</v>
      </c>
      <c r="G29" s="507" t="e">
        <f>SUMIF(#REF!,"Operations",#REF!)</f>
        <v>#REF!</v>
      </c>
      <c r="H29" s="507" t="e">
        <f>SUMIF(#REF!,"Operations",#REF!)</f>
        <v>#REF!</v>
      </c>
      <c r="I29" s="507" t="e">
        <f>SUMIF(#REF!,"Operations",#REF!)</f>
        <v>#REF!</v>
      </c>
      <c r="J29" s="499" t="e">
        <f>SUM(D29:I29)</f>
        <v>#REF!</v>
      </c>
      <c r="K29" s="503"/>
    </row>
    <row r="30" spans="1:11" s="65" customFormat="1">
      <c r="A30" s="529"/>
      <c r="B30" s="533"/>
      <c r="C30" s="534"/>
      <c r="D30" s="508"/>
      <c r="E30" s="508"/>
      <c r="F30" s="508"/>
      <c r="G30" s="508"/>
      <c r="H30" s="508"/>
      <c r="I30" s="508"/>
      <c r="J30" s="500"/>
      <c r="K30" s="503"/>
    </row>
    <row r="31" spans="1:11" s="65" customFormat="1">
      <c r="A31" s="529"/>
      <c r="B31" s="533"/>
      <c r="C31" s="534"/>
      <c r="D31" s="508"/>
      <c r="E31" s="508"/>
      <c r="F31" s="508"/>
      <c r="G31" s="508"/>
      <c r="H31" s="508"/>
      <c r="I31" s="508"/>
      <c r="J31" s="500"/>
      <c r="K31" s="503"/>
    </row>
    <row r="32" spans="1:11" s="65" customFormat="1">
      <c r="A32" s="529"/>
      <c r="B32" s="533"/>
      <c r="C32" s="534"/>
      <c r="D32" s="508"/>
      <c r="E32" s="508"/>
      <c r="F32" s="508"/>
      <c r="G32" s="508"/>
      <c r="H32" s="508"/>
      <c r="I32" s="508"/>
      <c r="J32" s="500"/>
      <c r="K32" s="503"/>
    </row>
    <row r="33" spans="1:11" s="65" customFormat="1">
      <c r="A33" s="529"/>
      <c r="B33" s="533"/>
      <c r="C33" s="534"/>
      <c r="D33" s="508"/>
      <c r="E33" s="508"/>
      <c r="F33" s="508"/>
      <c r="G33" s="508"/>
      <c r="H33" s="508"/>
      <c r="I33" s="508"/>
      <c r="J33" s="500"/>
      <c r="K33" s="503"/>
    </row>
    <row r="34" spans="1:11" s="65" customFormat="1" ht="15" thickBot="1">
      <c r="A34" s="529"/>
      <c r="B34" s="533"/>
      <c r="C34" s="534"/>
      <c r="D34" s="509"/>
      <c r="E34" s="509"/>
      <c r="F34" s="509"/>
      <c r="G34" s="509"/>
      <c r="H34" s="509"/>
      <c r="I34" s="509"/>
      <c r="J34" s="501"/>
      <c r="K34" s="503"/>
    </row>
    <row r="35" spans="1:11" s="65" customFormat="1" ht="12.75" customHeight="1">
      <c r="A35" s="529"/>
      <c r="B35" s="531" t="s">
        <v>173</v>
      </c>
      <c r="C35" s="532"/>
      <c r="D35" s="507" t="e">
        <f>SUMIF(#REF!,"Transportation",#REF!)</f>
        <v>#REF!</v>
      </c>
      <c r="E35" s="507" t="e">
        <f>SUMIF(#REF!,"Operations",#REF!)</f>
        <v>#REF!</v>
      </c>
      <c r="F35" s="507" t="e">
        <f>SUMIF(#REF!,"Transportation",#REF!)</f>
        <v>#REF!</v>
      </c>
      <c r="G35" s="507" t="e">
        <f>SUMIF(#REF!,"Transportation",#REF!)</f>
        <v>#REF!</v>
      </c>
      <c r="H35" s="507" t="e">
        <f>SUMIF(#REF!,"Transportation",#REF!)</f>
        <v>#REF!</v>
      </c>
      <c r="I35" s="507" t="e">
        <f>SUMIF(#REF!,"Transportation",#REF!)</f>
        <v>#REF!</v>
      </c>
      <c r="J35" s="499" t="e">
        <f>SUM(D35:I35)</f>
        <v>#REF!</v>
      </c>
      <c r="K35" s="503"/>
    </row>
    <row r="36" spans="1:11" s="65" customFormat="1">
      <c r="A36" s="529"/>
      <c r="B36" s="533"/>
      <c r="C36" s="534"/>
      <c r="D36" s="508"/>
      <c r="E36" s="508"/>
      <c r="F36" s="508"/>
      <c r="G36" s="508"/>
      <c r="H36" s="508"/>
      <c r="I36" s="508"/>
      <c r="J36" s="500"/>
      <c r="K36" s="503"/>
    </row>
    <row r="37" spans="1:11" s="65" customFormat="1">
      <c r="A37" s="529"/>
      <c r="B37" s="533"/>
      <c r="C37" s="534"/>
      <c r="D37" s="508"/>
      <c r="E37" s="508"/>
      <c r="F37" s="508"/>
      <c r="G37" s="508"/>
      <c r="H37" s="508"/>
      <c r="I37" s="508"/>
      <c r="J37" s="500"/>
      <c r="K37" s="503"/>
    </row>
    <row r="38" spans="1:11" s="65" customFormat="1">
      <c r="A38" s="529"/>
      <c r="B38" s="533"/>
      <c r="C38" s="534"/>
      <c r="D38" s="508"/>
      <c r="E38" s="508"/>
      <c r="F38" s="508"/>
      <c r="G38" s="508"/>
      <c r="H38" s="508"/>
      <c r="I38" s="508"/>
      <c r="J38" s="500"/>
      <c r="K38" s="503"/>
    </row>
    <row r="39" spans="1:11" s="65" customFormat="1">
      <c r="A39" s="529"/>
      <c r="B39" s="533"/>
      <c r="C39" s="534"/>
      <c r="D39" s="508"/>
      <c r="E39" s="508"/>
      <c r="F39" s="508"/>
      <c r="G39" s="508"/>
      <c r="H39" s="508"/>
      <c r="I39" s="508"/>
      <c r="J39" s="500"/>
      <c r="K39" s="503"/>
    </row>
    <row r="40" spans="1:11" s="65" customFormat="1" ht="15" thickBot="1">
      <c r="A40" s="529"/>
      <c r="B40" s="533"/>
      <c r="C40" s="534"/>
      <c r="D40" s="509"/>
      <c r="E40" s="509"/>
      <c r="F40" s="509"/>
      <c r="G40" s="509"/>
      <c r="H40" s="509"/>
      <c r="I40" s="509"/>
      <c r="J40" s="501"/>
      <c r="K40" s="503"/>
    </row>
    <row r="41" spans="1:11" s="65" customFormat="1" ht="12.75" customHeight="1">
      <c r="A41" s="529"/>
      <c r="B41" s="531" t="s">
        <v>46</v>
      </c>
      <c r="C41" s="532"/>
      <c r="D41" s="507" t="e">
        <f>SUMIF(#REF!,"Other",#REF!)</f>
        <v>#REF!</v>
      </c>
      <c r="E41" s="507" t="e">
        <f>SUMIF(#REF!,"Other",#REF!)</f>
        <v>#REF!</v>
      </c>
      <c r="F41" s="507" t="e">
        <f>SUMIF(#REF!,"Other",#REF!)</f>
        <v>#REF!</v>
      </c>
      <c r="G41" s="507" t="e">
        <f>SUMIF(#REF!,"Other",#REF!)</f>
        <v>#REF!</v>
      </c>
      <c r="H41" s="507" t="e">
        <f>SUMIF(#REF!,"Other",#REF!)</f>
        <v>#REF!</v>
      </c>
      <c r="I41" s="507" t="e">
        <f>SUMIF(#REF!,"Other",#REF!)</f>
        <v>#REF!</v>
      </c>
      <c r="J41" s="499" t="e">
        <f>SUM(D41:I41)</f>
        <v>#REF!</v>
      </c>
      <c r="K41" s="503"/>
    </row>
    <row r="42" spans="1:11" s="65" customFormat="1" ht="12.75" customHeight="1">
      <c r="A42" s="529"/>
      <c r="B42" s="533"/>
      <c r="C42" s="534"/>
      <c r="D42" s="508"/>
      <c r="E42" s="508"/>
      <c r="F42" s="508"/>
      <c r="G42" s="508"/>
      <c r="H42" s="508"/>
      <c r="I42" s="508"/>
      <c r="J42" s="500"/>
      <c r="K42" s="503"/>
    </row>
    <row r="43" spans="1:11" s="65" customFormat="1">
      <c r="A43" s="529"/>
      <c r="B43" s="533"/>
      <c r="C43" s="534"/>
      <c r="D43" s="508"/>
      <c r="E43" s="508"/>
      <c r="F43" s="508"/>
      <c r="G43" s="508"/>
      <c r="H43" s="508"/>
      <c r="I43" s="508"/>
      <c r="J43" s="500"/>
      <c r="K43" s="503"/>
    </row>
    <row r="44" spans="1:11" s="65" customFormat="1">
      <c r="A44" s="529"/>
      <c r="B44" s="533"/>
      <c r="C44" s="534"/>
      <c r="D44" s="508"/>
      <c r="E44" s="508"/>
      <c r="F44" s="508"/>
      <c r="G44" s="508"/>
      <c r="H44" s="508"/>
      <c r="I44" s="508"/>
      <c r="J44" s="500"/>
      <c r="K44" s="503"/>
    </row>
    <row r="45" spans="1:11" s="65" customFormat="1">
      <c r="A45" s="529"/>
      <c r="B45" s="533"/>
      <c r="C45" s="534"/>
      <c r="D45" s="508"/>
      <c r="E45" s="508"/>
      <c r="F45" s="508"/>
      <c r="G45" s="508"/>
      <c r="H45" s="508"/>
      <c r="I45" s="508"/>
      <c r="J45" s="500"/>
      <c r="K45" s="503"/>
    </row>
    <row r="46" spans="1:11" s="65" customFormat="1" ht="15" thickBot="1">
      <c r="A46" s="529"/>
      <c r="B46" s="533"/>
      <c r="C46" s="534"/>
      <c r="D46" s="509"/>
      <c r="E46" s="509"/>
      <c r="F46" s="509"/>
      <c r="G46" s="509"/>
      <c r="H46" s="509"/>
      <c r="I46" s="509"/>
      <c r="J46" s="501"/>
      <c r="K46" s="503"/>
    </row>
    <row r="47" spans="1:11" s="65" customFormat="1" ht="12.75" customHeight="1">
      <c r="A47" s="529"/>
      <c r="B47" s="542" t="s">
        <v>174</v>
      </c>
      <c r="C47" s="543"/>
      <c r="D47" s="539" t="e">
        <f t="shared" ref="D47:I47" si="0">SUM(D11:D46)</f>
        <v>#REF!</v>
      </c>
      <c r="E47" s="539" t="e">
        <f t="shared" si="0"/>
        <v>#REF!</v>
      </c>
      <c r="F47" s="539" t="e">
        <f t="shared" si="0"/>
        <v>#REF!</v>
      </c>
      <c r="G47" s="539" t="e">
        <f t="shared" si="0"/>
        <v>#REF!</v>
      </c>
      <c r="H47" s="539" t="e">
        <f t="shared" si="0"/>
        <v>#REF!</v>
      </c>
      <c r="I47" s="539" t="e">
        <f t="shared" si="0"/>
        <v>#REF!</v>
      </c>
      <c r="J47" s="539" t="e">
        <f>SUM(D47:I47)</f>
        <v>#REF!</v>
      </c>
      <c r="K47" s="503"/>
    </row>
    <row r="48" spans="1:11" s="65" customFormat="1">
      <c r="A48" s="529"/>
      <c r="B48" s="544"/>
      <c r="C48" s="545"/>
      <c r="D48" s="540"/>
      <c r="E48" s="540"/>
      <c r="F48" s="540"/>
      <c r="G48" s="540"/>
      <c r="H48" s="540"/>
      <c r="I48" s="540"/>
      <c r="J48" s="540"/>
      <c r="K48" s="503"/>
    </row>
    <row r="49" spans="1:11" s="65" customFormat="1">
      <c r="A49" s="529"/>
      <c r="B49" s="544"/>
      <c r="C49" s="545"/>
      <c r="D49" s="540"/>
      <c r="E49" s="540"/>
      <c r="F49" s="540"/>
      <c r="G49" s="540"/>
      <c r="H49" s="540"/>
      <c r="I49" s="540"/>
      <c r="J49" s="540"/>
      <c r="K49" s="503"/>
    </row>
    <row r="50" spans="1:11" s="65" customFormat="1">
      <c r="A50" s="529"/>
      <c r="B50" s="544"/>
      <c r="C50" s="545"/>
      <c r="D50" s="540"/>
      <c r="E50" s="540"/>
      <c r="F50" s="540"/>
      <c r="G50" s="540"/>
      <c r="H50" s="540"/>
      <c r="I50" s="540"/>
      <c r="J50" s="540"/>
      <c r="K50" s="503"/>
    </row>
    <row r="51" spans="1:11" s="65" customFormat="1">
      <c r="A51" s="529"/>
      <c r="B51" s="544"/>
      <c r="C51" s="545"/>
      <c r="D51" s="540"/>
      <c r="E51" s="540"/>
      <c r="F51" s="540"/>
      <c r="G51" s="540"/>
      <c r="H51" s="540"/>
      <c r="I51" s="540"/>
      <c r="J51" s="540"/>
      <c r="K51" s="503"/>
    </row>
    <row r="52" spans="1:11" s="65" customFormat="1" ht="15" thickBot="1">
      <c r="A52" s="530"/>
      <c r="B52" s="546"/>
      <c r="C52" s="547"/>
      <c r="D52" s="541"/>
      <c r="E52" s="541"/>
      <c r="F52" s="541"/>
      <c r="G52" s="541"/>
      <c r="H52" s="541"/>
      <c r="I52" s="541"/>
      <c r="J52" s="541"/>
      <c r="K52" s="504"/>
    </row>
    <row r="53" spans="1:11" s="65" customFormat="1" ht="15" thickTop="1">
      <c r="K53" s="12"/>
    </row>
    <row r="54" spans="1:11" s="65" customFormat="1">
      <c r="K54" s="12"/>
    </row>
    <row r="55" spans="1:11" s="65" customFormat="1">
      <c r="K55" s="12"/>
    </row>
  </sheetData>
  <customSheetViews>
    <customSheetView guid="{88F0142F-8040-40EE-BB31-7FBDC567046B}" scale="85" fitToPage="1" state="hidden">
      <selection activeCell="L15" sqref="L15"/>
      <printOptions gridLines="1"/>
      <headerFooter alignWithMargins="0">
        <oddHeader>&amp;LTab &amp;A: Page &amp;P of &amp;N</oddHeader>
      </headerFooter>
    </customSheetView>
    <customSheetView guid="{FEFC15B1-F17C-4CB7-A213-355BB844919A}" scale="85" fitToPage="1" state="hidden">
      <selection activeCell="L15" sqref="L15"/>
      <printOptions gridLines="1"/>
      <headerFooter alignWithMargins="0">
        <oddHeader>&amp;LTab &amp;A: Page &amp;P of &amp;N</oddHeader>
      </headerFooter>
    </customSheetView>
  </customSheetViews>
  <mergeCells count="68">
    <mergeCell ref="J47:J52"/>
    <mergeCell ref="B47:C52"/>
    <mergeCell ref="D47:D52"/>
    <mergeCell ref="E47:E52"/>
    <mergeCell ref="F47:F52"/>
    <mergeCell ref="G47:G52"/>
    <mergeCell ref="F35:F40"/>
    <mergeCell ref="G35:G40"/>
    <mergeCell ref="H35:H40"/>
    <mergeCell ref="I35:I40"/>
    <mergeCell ref="H47:H52"/>
    <mergeCell ref="I47:I52"/>
    <mergeCell ref="J35:J40"/>
    <mergeCell ref="B41:C46"/>
    <mergeCell ref="G23:G28"/>
    <mergeCell ref="D41:D46"/>
    <mergeCell ref="E41:E46"/>
    <mergeCell ref="F41:F46"/>
    <mergeCell ref="G41:G46"/>
    <mergeCell ref="I29:I34"/>
    <mergeCell ref="J29:J34"/>
    <mergeCell ref="B23:C28"/>
    <mergeCell ref="H41:H46"/>
    <mergeCell ref="I41:I46"/>
    <mergeCell ref="J41:J46"/>
    <mergeCell ref="B35:C40"/>
    <mergeCell ref="D35:D40"/>
    <mergeCell ref="E35:E40"/>
    <mergeCell ref="I23:I28"/>
    <mergeCell ref="J23:J28"/>
    <mergeCell ref="B29:C34"/>
    <mergeCell ref="D29:D34"/>
    <mergeCell ref="E29:E34"/>
    <mergeCell ref="F29:F34"/>
    <mergeCell ref="G29:G34"/>
    <mergeCell ref="H29:H34"/>
    <mergeCell ref="A1:L2"/>
    <mergeCell ref="A3:C10"/>
    <mergeCell ref="D3:J6"/>
    <mergeCell ref="A11:A52"/>
    <mergeCell ref="B11:C16"/>
    <mergeCell ref="B17:C22"/>
    <mergeCell ref="E17:E22"/>
    <mergeCell ref="F17:F22"/>
    <mergeCell ref="G17:G22"/>
    <mergeCell ref="H17:H22"/>
    <mergeCell ref="J7:J10"/>
    <mergeCell ref="D11:D16"/>
    <mergeCell ref="E11:E16"/>
    <mergeCell ref="F11:F16"/>
    <mergeCell ref="G11:G16"/>
    <mergeCell ref="H11:H16"/>
    <mergeCell ref="J17:J22"/>
    <mergeCell ref="K3:K52"/>
    <mergeCell ref="D7:D10"/>
    <mergeCell ref="E7:E10"/>
    <mergeCell ref="F7:F10"/>
    <mergeCell ref="I11:I16"/>
    <mergeCell ref="J11:J16"/>
    <mergeCell ref="D23:D28"/>
    <mergeCell ref="E23:E28"/>
    <mergeCell ref="F23:F28"/>
    <mergeCell ref="G7:G10"/>
    <mergeCell ref="H7:H10"/>
    <mergeCell ref="I7:I10"/>
    <mergeCell ref="I17:I22"/>
    <mergeCell ref="D17:D22"/>
    <mergeCell ref="H23:H28"/>
  </mergeCells>
  <conditionalFormatting sqref="K3">
    <cfRule type="cellIs" dxfId="12" priority="2" operator="equal">
      <formula>"The total amount for which you have budgeted does not match the total amount of funds from all sources being consolidated in the LEA's consolidated schoolwide program pool of funds."</formula>
    </cfRule>
  </conditionalFormatting>
  <conditionalFormatting sqref="K3">
    <cfRule type="cellIs" dxfId="11" priority="1" operator="equal">
      <formula>"The total amount for which you have budgeted does not match the total amount of funds from all sources being consolidated in the LEA's consolidated schoolwide program pool of funds."</formula>
    </cfRule>
  </conditionalFormatting>
  <printOptions gridLines="1"/>
  <pageMargins left="0.75" right="0.75" top="1" bottom="1" header="0.5" footer="0.5"/>
  <headerFooter alignWithMargins="0">
    <oddHeader>&amp;LTab &amp;A: Page &amp;P of &amp;N</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HY80"/>
  <sheetViews>
    <sheetView topLeftCell="A10" workbookViewId="0">
      <selection activeCell="A31" sqref="A31:J36"/>
    </sheetView>
  </sheetViews>
  <sheetFormatPr baseColWidth="10" defaultColWidth="8.83203125" defaultRowHeight="14" x14ac:dyDescent="0"/>
  <cols>
    <col min="1" max="10" width="15.6640625" style="2" customWidth="1"/>
    <col min="11" max="51" width="4.6640625" style="2" customWidth="1"/>
    <col min="52" max="16384" width="8.83203125" style="2"/>
  </cols>
  <sheetData>
    <row r="1" spans="1:10" s="3" customFormat="1" ht="15" customHeight="1" thickTop="1">
      <c r="A1" s="510" t="s">
        <v>124</v>
      </c>
      <c r="B1" s="511"/>
      <c r="C1" s="511"/>
      <c r="D1" s="511"/>
      <c r="E1" s="511"/>
      <c r="F1" s="511"/>
      <c r="G1" s="511"/>
      <c r="H1" s="511"/>
      <c r="I1" s="511"/>
      <c r="J1" s="512"/>
    </row>
    <row r="2" spans="1:10" s="3" customFormat="1" ht="15" customHeight="1" thickBot="1">
      <c r="A2" s="575"/>
      <c r="B2" s="515"/>
      <c r="C2" s="515"/>
      <c r="D2" s="515"/>
      <c r="E2" s="515"/>
      <c r="F2" s="515"/>
      <c r="G2" s="515"/>
      <c r="H2" s="515"/>
      <c r="I2" s="515"/>
      <c r="J2" s="516"/>
    </row>
    <row r="3" spans="1:10">
      <c r="A3" s="548" t="s">
        <v>227</v>
      </c>
      <c r="B3" s="549"/>
      <c r="C3" s="549"/>
      <c r="D3" s="549"/>
      <c r="E3" s="549"/>
      <c r="F3" s="549"/>
      <c r="G3" s="549"/>
      <c r="H3" s="549"/>
      <c r="I3" s="549"/>
      <c r="J3" s="550"/>
    </row>
    <row r="4" spans="1:10">
      <c r="A4" s="551"/>
      <c r="B4" s="552"/>
      <c r="C4" s="552"/>
      <c r="D4" s="552"/>
      <c r="E4" s="552"/>
      <c r="F4" s="552"/>
      <c r="G4" s="552"/>
      <c r="H4" s="552"/>
      <c r="I4" s="552"/>
      <c r="J4" s="553"/>
    </row>
    <row r="5" spans="1:10">
      <c r="A5" s="551"/>
      <c r="B5" s="552"/>
      <c r="C5" s="552"/>
      <c r="D5" s="552"/>
      <c r="E5" s="552"/>
      <c r="F5" s="552"/>
      <c r="G5" s="552"/>
      <c r="H5" s="552"/>
      <c r="I5" s="552"/>
      <c r="J5" s="553"/>
    </row>
    <row r="6" spans="1:10">
      <c r="A6" s="551"/>
      <c r="B6" s="552"/>
      <c r="C6" s="552"/>
      <c r="D6" s="552"/>
      <c r="E6" s="552"/>
      <c r="F6" s="552"/>
      <c r="G6" s="552"/>
      <c r="H6" s="552"/>
      <c r="I6" s="552"/>
      <c r="J6" s="553"/>
    </row>
    <row r="7" spans="1:10" ht="15" thickBot="1">
      <c r="A7" s="554"/>
      <c r="B7" s="555"/>
      <c r="C7" s="555"/>
      <c r="D7" s="555"/>
      <c r="E7" s="555"/>
      <c r="F7" s="555"/>
      <c r="G7" s="555"/>
      <c r="H7" s="555"/>
      <c r="I7" s="555"/>
      <c r="J7" s="556"/>
    </row>
    <row r="8" spans="1:10" ht="12.75" customHeight="1">
      <c r="A8" s="618" t="s">
        <v>228</v>
      </c>
      <c r="B8" s="619"/>
      <c r="C8" s="619"/>
      <c r="D8" s="619"/>
      <c r="E8" s="619"/>
      <c r="F8" s="619"/>
      <c r="G8" s="619"/>
      <c r="H8" s="619"/>
      <c r="I8" s="619"/>
      <c r="J8" s="620"/>
    </row>
    <row r="9" spans="1:10" ht="12.75" customHeight="1">
      <c r="A9" s="621"/>
      <c r="B9" s="622"/>
      <c r="C9" s="622"/>
      <c r="D9" s="622"/>
      <c r="E9" s="622"/>
      <c r="F9" s="622"/>
      <c r="G9" s="622"/>
      <c r="H9" s="622"/>
      <c r="I9" s="622"/>
      <c r="J9" s="623"/>
    </row>
    <row r="10" spans="1:10" ht="12.75" customHeight="1">
      <c r="A10" s="621"/>
      <c r="B10" s="622"/>
      <c r="C10" s="622"/>
      <c r="D10" s="622"/>
      <c r="E10" s="622"/>
      <c r="F10" s="622"/>
      <c r="G10" s="622"/>
      <c r="H10" s="622"/>
      <c r="I10" s="622"/>
      <c r="J10" s="623"/>
    </row>
    <row r="11" spans="1:10" ht="15" thickBot="1">
      <c r="A11" s="624"/>
      <c r="B11" s="625"/>
      <c r="C11" s="625"/>
      <c r="D11" s="625"/>
      <c r="E11" s="625"/>
      <c r="F11" s="625"/>
      <c r="G11" s="625"/>
      <c r="H11" s="625"/>
      <c r="I11" s="625"/>
      <c r="J11" s="626"/>
    </row>
    <row r="12" spans="1:10" ht="17" thickTop="1" thickBot="1">
      <c r="A12" s="56"/>
      <c r="B12" s="57"/>
      <c r="C12" s="57"/>
      <c r="D12" s="57"/>
      <c r="E12" s="57"/>
      <c r="F12" s="57"/>
      <c r="G12" s="57"/>
      <c r="H12" s="57"/>
      <c r="I12" s="57"/>
      <c r="J12" s="58"/>
    </row>
    <row r="13" spans="1:10">
      <c r="A13" s="576" t="s">
        <v>125</v>
      </c>
      <c r="B13" s="577"/>
      <c r="C13" s="577"/>
      <c r="D13" s="577"/>
      <c r="E13" s="577"/>
      <c r="F13" s="577"/>
      <c r="G13" s="577"/>
      <c r="H13" s="577"/>
      <c r="I13" s="577"/>
      <c r="J13" s="578"/>
    </row>
    <row r="14" spans="1:10">
      <c r="A14" s="579"/>
      <c r="B14" s="580"/>
      <c r="C14" s="580"/>
      <c r="D14" s="580"/>
      <c r="E14" s="580"/>
      <c r="F14" s="580"/>
      <c r="G14" s="580"/>
      <c r="H14" s="580"/>
      <c r="I14" s="580"/>
      <c r="J14" s="581"/>
    </row>
    <row r="15" spans="1:10" ht="15" thickBot="1">
      <c r="A15" s="582"/>
      <c r="B15" s="583"/>
      <c r="C15" s="583"/>
      <c r="D15" s="583"/>
      <c r="E15" s="583"/>
      <c r="F15" s="583"/>
      <c r="G15" s="583"/>
      <c r="H15" s="583"/>
      <c r="I15" s="583"/>
      <c r="J15" s="584"/>
    </row>
    <row r="16" spans="1:10">
      <c r="A16" s="585" t="s">
        <v>175</v>
      </c>
      <c r="B16" s="586"/>
      <c r="C16" s="586"/>
      <c r="D16" s="586"/>
      <c r="E16" s="586"/>
      <c r="F16" s="586"/>
      <c r="G16" s="586"/>
      <c r="H16" s="586"/>
      <c r="I16" s="586"/>
      <c r="J16" s="587"/>
    </row>
    <row r="17" spans="1:10">
      <c r="A17" s="588"/>
      <c r="B17" s="589"/>
      <c r="C17" s="589"/>
      <c r="D17" s="589"/>
      <c r="E17" s="589"/>
      <c r="F17" s="589"/>
      <c r="G17" s="589"/>
      <c r="H17" s="589"/>
      <c r="I17" s="589"/>
      <c r="J17" s="590"/>
    </row>
    <row r="18" spans="1:10" ht="15" thickBot="1">
      <c r="A18" s="591"/>
      <c r="B18" s="592"/>
      <c r="C18" s="592"/>
      <c r="D18" s="592"/>
      <c r="E18" s="592"/>
      <c r="F18" s="592"/>
      <c r="G18" s="592"/>
      <c r="H18" s="592"/>
      <c r="I18" s="592"/>
      <c r="J18" s="593"/>
    </row>
    <row r="19" spans="1:10" ht="15.75" customHeight="1">
      <c r="A19" s="609" t="s">
        <v>176</v>
      </c>
      <c r="B19" s="610"/>
      <c r="C19" s="610"/>
      <c r="D19" s="610"/>
      <c r="E19" s="610"/>
      <c r="F19" s="610"/>
      <c r="G19" s="610"/>
      <c r="H19" s="610"/>
      <c r="I19" s="610"/>
      <c r="J19" s="611"/>
    </row>
    <row r="20" spans="1:10" ht="15.75" customHeight="1">
      <c r="A20" s="612"/>
      <c r="B20" s="613"/>
      <c r="C20" s="613"/>
      <c r="D20" s="613"/>
      <c r="E20" s="613"/>
      <c r="F20" s="613"/>
      <c r="G20" s="613"/>
      <c r="H20" s="613"/>
      <c r="I20" s="613"/>
      <c r="J20" s="614"/>
    </row>
    <row r="21" spans="1:10" ht="16.5" customHeight="1" thickBot="1">
      <c r="A21" s="615"/>
      <c r="B21" s="616"/>
      <c r="C21" s="616"/>
      <c r="D21" s="616"/>
      <c r="E21" s="616"/>
      <c r="F21" s="616"/>
      <c r="G21" s="616"/>
      <c r="H21" s="616"/>
      <c r="I21" s="616"/>
      <c r="J21" s="617"/>
    </row>
    <row r="22" spans="1:10">
      <c r="A22" s="600" t="s">
        <v>177</v>
      </c>
      <c r="B22" s="601"/>
      <c r="C22" s="601"/>
      <c r="D22" s="601"/>
      <c r="E22" s="601"/>
      <c r="F22" s="601"/>
      <c r="G22" s="601"/>
      <c r="H22" s="601"/>
      <c r="I22" s="601"/>
      <c r="J22" s="602"/>
    </row>
    <row r="23" spans="1:10">
      <c r="A23" s="603"/>
      <c r="B23" s="604"/>
      <c r="C23" s="604"/>
      <c r="D23" s="604"/>
      <c r="E23" s="604"/>
      <c r="F23" s="604"/>
      <c r="G23" s="604"/>
      <c r="H23" s="604"/>
      <c r="I23" s="604"/>
      <c r="J23" s="605"/>
    </row>
    <row r="24" spans="1:10">
      <c r="A24" s="603"/>
      <c r="B24" s="604"/>
      <c r="C24" s="604"/>
      <c r="D24" s="604"/>
      <c r="E24" s="604"/>
      <c r="F24" s="604"/>
      <c r="G24" s="604"/>
      <c r="H24" s="604"/>
      <c r="I24" s="604"/>
      <c r="J24" s="605"/>
    </row>
    <row r="25" spans="1:10" ht="15" thickBot="1">
      <c r="A25" s="606"/>
      <c r="B25" s="607"/>
      <c r="C25" s="607"/>
      <c r="D25" s="607"/>
      <c r="E25" s="607"/>
      <c r="F25" s="607"/>
      <c r="G25" s="607"/>
      <c r="H25" s="607"/>
      <c r="I25" s="607"/>
      <c r="J25" s="608"/>
    </row>
    <row r="26" spans="1:10">
      <c r="A26" s="600" t="s">
        <v>178</v>
      </c>
      <c r="B26" s="601"/>
      <c r="C26" s="601"/>
      <c r="D26" s="601"/>
      <c r="E26" s="601"/>
      <c r="F26" s="601"/>
      <c r="G26" s="601"/>
      <c r="H26" s="601"/>
      <c r="I26" s="601"/>
      <c r="J26" s="602"/>
    </row>
    <row r="27" spans="1:10">
      <c r="A27" s="603"/>
      <c r="B27" s="604"/>
      <c r="C27" s="604"/>
      <c r="D27" s="604"/>
      <c r="E27" s="604"/>
      <c r="F27" s="604"/>
      <c r="G27" s="604"/>
      <c r="H27" s="604"/>
      <c r="I27" s="604"/>
      <c r="J27" s="605"/>
    </row>
    <row r="28" spans="1:10">
      <c r="A28" s="603"/>
      <c r="B28" s="604"/>
      <c r="C28" s="604"/>
      <c r="D28" s="604"/>
      <c r="E28" s="604"/>
      <c r="F28" s="604"/>
      <c r="G28" s="604"/>
      <c r="H28" s="604"/>
      <c r="I28" s="604"/>
      <c r="J28" s="605"/>
    </row>
    <row r="29" spans="1:10">
      <c r="A29" s="603"/>
      <c r="B29" s="604"/>
      <c r="C29" s="604"/>
      <c r="D29" s="604"/>
      <c r="E29" s="604"/>
      <c r="F29" s="604"/>
      <c r="G29" s="604"/>
      <c r="H29" s="604"/>
      <c r="I29" s="604"/>
      <c r="J29" s="605"/>
    </row>
    <row r="30" spans="1:10" ht="15" thickBot="1">
      <c r="A30" s="606"/>
      <c r="B30" s="607"/>
      <c r="C30" s="607"/>
      <c r="D30" s="607"/>
      <c r="E30" s="607"/>
      <c r="F30" s="607"/>
      <c r="G30" s="607"/>
      <c r="H30" s="607"/>
      <c r="I30" s="607"/>
      <c r="J30" s="608"/>
    </row>
    <row r="31" spans="1:10">
      <c r="A31" s="600" t="s">
        <v>232</v>
      </c>
      <c r="B31" s="601"/>
      <c r="C31" s="601"/>
      <c r="D31" s="601"/>
      <c r="E31" s="601"/>
      <c r="F31" s="601"/>
      <c r="G31" s="601"/>
      <c r="H31" s="601"/>
      <c r="I31" s="601"/>
      <c r="J31" s="602"/>
    </row>
    <row r="32" spans="1:10">
      <c r="A32" s="603"/>
      <c r="B32" s="604"/>
      <c r="C32" s="604"/>
      <c r="D32" s="604"/>
      <c r="E32" s="604"/>
      <c r="F32" s="604"/>
      <c r="G32" s="604"/>
      <c r="H32" s="604"/>
      <c r="I32" s="604"/>
      <c r="J32" s="605"/>
    </row>
    <row r="33" spans="1:10">
      <c r="A33" s="603"/>
      <c r="B33" s="604"/>
      <c r="C33" s="604"/>
      <c r="D33" s="604"/>
      <c r="E33" s="604"/>
      <c r="F33" s="604"/>
      <c r="G33" s="604"/>
      <c r="H33" s="604"/>
      <c r="I33" s="604"/>
      <c r="J33" s="605"/>
    </row>
    <row r="34" spans="1:10">
      <c r="A34" s="603"/>
      <c r="B34" s="604"/>
      <c r="C34" s="604"/>
      <c r="D34" s="604"/>
      <c r="E34" s="604"/>
      <c r="F34" s="604"/>
      <c r="G34" s="604"/>
      <c r="H34" s="604"/>
      <c r="I34" s="604"/>
      <c r="J34" s="605"/>
    </row>
    <row r="35" spans="1:10">
      <c r="A35" s="603"/>
      <c r="B35" s="604"/>
      <c r="C35" s="604"/>
      <c r="D35" s="604"/>
      <c r="E35" s="604"/>
      <c r="F35" s="604"/>
      <c r="G35" s="604"/>
      <c r="H35" s="604"/>
      <c r="I35" s="604"/>
      <c r="J35" s="605"/>
    </row>
    <row r="36" spans="1:10" ht="15" thickBot="1">
      <c r="A36" s="606"/>
      <c r="B36" s="607"/>
      <c r="C36" s="607"/>
      <c r="D36" s="607"/>
      <c r="E36" s="607"/>
      <c r="F36" s="607"/>
      <c r="G36" s="607"/>
      <c r="H36" s="607"/>
      <c r="I36" s="607"/>
      <c r="J36" s="608"/>
    </row>
    <row r="37" spans="1:10">
      <c r="A37" s="627" t="s">
        <v>179</v>
      </c>
      <c r="B37" s="628"/>
      <c r="C37" s="628"/>
      <c r="D37" s="628"/>
      <c r="E37" s="628"/>
      <c r="F37" s="628"/>
      <c r="G37" s="628"/>
      <c r="H37" s="628"/>
      <c r="I37" s="628"/>
      <c r="J37" s="629"/>
    </row>
    <row r="38" spans="1:10">
      <c r="A38" s="630"/>
      <c r="B38" s="631"/>
      <c r="C38" s="631"/>
      <c r="D38" s="631"/>
      <c r="E38" s="631"/>
      <c r="F38" s="631"/>
      <c r="G38" s="631"/>
      <c r="H38" s="631"/>
      <c r="I38" s="631"/>
      <c r="J38" s="632"/>
    </row>
    <row r="39" spans="1:10">
      <c r="A39" s="630"/>
      <c r="B39" s="631"/>
      <c r="C39" s="631"/>
      <c r="D39" s="631"/>
      <c r="E39" s="631"/>
      <c r="F39" s="631"/>
      <c r="G39" s="631"/>
      <c r="H39" s="631"/>
      <c r="I39" s="631"/>
      <c r="J39" s="632"/>
    </row>
    <row r="40" spans="1:10" ht="15" thickBot="1">
      <c r="A40" s="633"/>
      <c r="B40" s="634"/>
      <c r="C40" s="634"/>
      <c r="D40" s="634"/>
      <c r="E40" s="634"/>
      <c r="F40" s="634"/>
      <c r="G40" s="634"/>
      <c r="H40" s="634"/>
      <c r="I40" s="634"/>
      <c r="J40" s="635"/>
    </row>
    <row r="41" spans="1:10">
      <c r="A41" s="627" t="s">
        <v>180</v>
      </c>
      <c r="B41" s="628"/>
      <c r="C41" s="628"/>
      <c r="D41" s="628"/>
      <c r="E41" s="628"/>
      <c r="F41" s="628"/>
      <c r="G41" s="628"/>
      <c r="H41" s="628"/>
      <c r="I41" s="628"/>
      <c r="J41" s="629"/>
    </row>
    <row r="42" spans="1:10">
      <c r="A42" s="630"/>
      <c r="B42" s="631"/>
      <c r="C42" s="631"/>
      <c r="D42" s="631"/>
      <c r="E42" s="631"/>
      <c r="F42" s="631"/>
      <c r="G42" s="631"/>
      <c r="H42" s="631"/>
      <c r="I42" s="631"/>
      <c r="J42" s="632"/>
    </row>
    <row r="43" spans="1:10">
      <c r="A43" s="630"/>
      <c r="B43" s="631"/>
      <c r="C43" s="631"/>
      <c r="D43" s="631"/>
      <c r="E43" s="631"/>
      <c r="F43" s="631"/>
      <c r="G43" s="631"/>
      <c r="H43" s="631"/>
      <c r="I43" s="631"/>
      <c r="J43" s="632"/>
    </row>
    <row r="44" spans="1:10">
      <c r="A44" s="630"/>
      <c r="B44" s="631"/>
      <c r="C44" s="631"/>
      <c r="D44" s="631"/>
      <c r="E44" s="631"/>
      <c r="F44" s="631"/>
      <c r="G44" s="631"/>
      <c r="H44" s="631"/>
      <c r="I44" s="631"/>
      <c r="J44" s="632"/>
    </row>
    <row r="45" spans="1:10" ht="15" thickBot="1">
      <c r="A45" s="633"/>
      <c r="B45" s="634"/>
      <c r="C45" s="634"/>
      <c r="D45" s="634"/>
      <c r="E45" s="634"/>
      <c r="F45" s="634"/>
      <c r="G45" s="634"/>
      <c r="H45" s="634"/>
      <c r="I45" s="634"/>
      <c r="J45" s="635"/>
    </row>
    <row r="46" spans="1:10">
      <c r="A46" s="627" t="s">
        <v>231</v>
      </c>
      <c r="B46" s="628"/>
      <c r="C46" s="628"/>
      <c r="D46" s="628"/>
      <c r="E46" s="628"/>
      <c r="F46" s="628"/>
      <c r="G46" s="628"/>
      <c r="H46" s="628"/>
      <c r="I46" s="628"/>
      <c r="J46" s="629"/>
    </row>
    <row r="47" spans="1:10">
      <c r="A47" s="630"/>
      <c r="B47" s="631"/>
      <c r="C47" s="631"/>
      <c r="D47" s="631"/>
      <c r="E47" s="631"/>
      <c r="F47" s="631"/>
      <c r="G47" s="631"/>
      <c r="H47" s="631"/>
      <c r="I47" s="631"/>
      <c r="J47" s="632"/>
    </row>
    <row r="48" spans="1:10">
      <c r="A48" s="630"/>
      <c r="B48" s="631"/>
      <c r="C48" s="631"/>
      <c r="D48" s="631"/>
      <c r="E48" s="631"/>
      <c r="F48" s="631"/>
      <c r="G48" s="631"/>
      <c r="H48" s="631"/>
      <c r="I48" s="631"/>
      <c r="J48" s="632"/>
    </row>
    <row r="49" spans="1:10">
      <c r="A49" s="630"/>
      <c r="B49" s="631"/>
      <c r="C49" s="631"/>
      <c r="D49" s="631"/>
      <c r="E49" s="631"/>
      <c r="F49" s="631"/>
      <c r="G49" s="631"/>
      <c r="H49" s="631"/>
      <c r="I49" s="631"/>
      <c r="J49" s="632"/>
    </row>
    <row r="50" spans="1:10">
      <c r="A50" s="630"/>
      <c r="B50" s="631"/>
      <c r="C50" s="631"/>
      <c r="D50" s="631"/>
      <c r="E50" s="631"/>
      <c r="F50" s="631"/>
      <c r="G50" s="631"/>
      <c r="H50" s="631"/>
      <c r="I50" s="631"/>
      <c r="J50" s="632"/>
    </row>
    <row r="51" spans="1:10" ht="15" thickBot="1">
      <c r="A51" s="633"/>
      <c r="B51" s="634"/>
      <c r="C51" s="634"/>
      <c r="D51" s="634"/>
      <c r="E51" s="634"/>
      <c r="F51" s="634"/>
      <c r="G51" s="634"/>
      <c r="H51" s="634"/>
      <c r="I51" s="634"/>
      <c r="J51" s="635"/>
    </row>
    <row r="52" spans="1:10">
      <c r="A52" s="557" t="s">
        <v>183</v>
      </c>
      <c r="B52" s="558"/>
      <c r="C52" s="558"/>
      <c r="D52" s="558"/>
      <c r="E52" s="558"/>
      <c r="F52" s="558"/>
      <c r="G52" s="558"/>
      <c r="H52" s="558"/>
      <c r="I52" s="558"/>
      <c r="J52" s="559"/>
    </row>
    <row r="53" spans="1:10">
      <c r="A53" s="560"/>
      <c r="B53" s="561"/>
      <c r="C53" s="561"/>
      <c r="D53" s="561"/>
      <c r="E53" s="561"/>
      <c r="F53" s="561"/>
      <c r="G53" s="561"/>
      <c r="H53" s="561"/>
      <c r="I53" s="561"/>
      <c r="J53" s="562"/>
    </row>
    <row r="54" spans="1:10">
      <c r="A54" s="560"/>
      <c r="B54" s="561"/>
      <c r="C54" s="561"/>
      <c r="D54" s="561"/>
      <c r="E54" s="561"/>
      <c r="F54" s="561"/>
      <c r="G54" s="561"/>
      <c r="H54" s="561"/>
      <c r="I54" s="561"/>
      <c r="J54" s="562"/>
    </row>
    <row r="55" spans="1:10" ht="15" thickBot="1">
      <c r="A55" s="563"/>
      <c r="B55" s="564"/>
      <c r="C55" s="564"/>
      <c r="D55" s="564"/>
      <c r="E55" s="564"/>
      <c r="F55" s="564"/>
      <c r="G55" s="564"/>
      <c r="H55" s="564"/>
      <c r="I55" s="564"/>
      <c r="J55" s="565"/>
    </row>
    <row r="56" spans="1:10">
      <c r="A56" s="557" t="s">
        <v>184</v>
      </c>
      <c r="B56" s="558"/>
      <c r="C56" s="558"/>
      <c r="D56" s="558"/>
      <c r="E56" s="558"/>
      <c r="F56" s="558"/>
      <c r="G56" s="558"/>
      <c r="H56" s="558"/>
      <c r="I56" s="558"/>
      <c r="J56" s="559"/>
    </row>
    <row r="57" spans="1:10">
      <c r="A57" s="560"/>
      <c r="B57" s="561"/>
      <c r="C57" s="561"/>
      <c r="D57" s="561"/>
      <c r="E57" s="561"/>
      <c r="F57" s="561"/>
      <c r="G57" s="561"/>
      <c r="H57" s="561"/>
      <c r="I57" s="561"/>
      <c r="J57" s="562"/>
    </row>
    <row r="58" spans="1:10">
      <c r="A58" s="560"/>
      <c r="B58" s="561"/>
      <c r="C58" s="561"/>
      <c r="D58" s="561"/>
      <c r="E58" s="561"/>
      <c r="F58" s="561"/>
      <c r="G58" s="561"/>
      <c r="H58" s="561"/>
      <c r="I58" s="561"/>
      <c r="J58" s="562"/>
    </row>
    <row r="59" spans="1:10">
      <c r="A59" s="560"/>
      <c r="B59" s="561"/>
      <c r="C59" s="561"/>
      <c r="D59" s="561"/>
      <c r="E59" s="561"/>
      <c r="F59" s="561"/>
      <c r="G59" s="561"/>
      <c r="H59" s="561"/>
      <c r="I59" s="561"/>
      <c r="J59" s="562"/>
    </row>
    <row r="60" spans="1:10" ht="15" thickBot="1">
      <c r="A60" s="563"/>
      <c r="B60" s="564"/>
      <c r="C60" s="564"/>
      <c r="D60" s="564"/>
      <c r="E60" s="564"/>
      <c r="F60" s="564"/>
      <c r="G60" s="564"/>
      <c r="H60" s="564"/>
      <c r="I60" s="564"/>
      <c r="J60" s="565"/>
    </row>
    <row r="61" spans="1:10">
      <c r="A61" s="557" t="s">
        <v>230</v>
      </c>
      <c r="B61" s="558"/>
      <c r="C61" s="558"/>
      <c r="D61" s="558"/>
      <c r="E61" s="558"/>
      <c r="F61" s="558"/>
      <c r="G61" s="558"/>
      <c r="H61" s="558"/>
      <c r="I61" s="558"/>
      <c r="J61" s="559"/>
    </row>
    <row r="62" spans="1:10">
      <c r="A62" s="560"/>
      <c r="B62" s="561"/>
      <c r="C62" s="561"/>
      <c r="D62" s="561"/>
      <c r="E62" s="561"/>
      <c r="F62" s="561"/>
      <c r="G62" s="561"/>
      <c r="H62" s="561"/>
      <c r="I62" s="561"/>
      <c r="J62" s="562"/>
    </row>
    <row r="63" spans="1:10">
      <c r="A63" s="560"/>
      <c r="B63" s="561"/>
      <c r="C63" s="561"/>
      <c r="D63" s="561"/>
      <c r="E63" s="561"/>
      <c r="F63" s="561"/>
      <c r="G63" s="561"/>
      <c r="H63" s="561"/>
      <c r="I63" s="561"/>
      <c r="J63" s="562"/>
    </row>
    <row r="64" spans="1:10">
      <c r="A64" s="560"/>
      <c r="B64" s="561"/>
      <c r="C64" s="561"/>
      <c r="D64" s="561"/>
      <c r="E64" s="561"/>
      <c r="F64" s="561"/>
      <c r="G64" s="561"/>
      <c r="H64" s="561"/>
      <c r="I64" s="561"/>
      <c r="J64" s="562"/>
    </row>
    <row r="65" spans="1:233">
      <c r="A65" s="560"/>
      <c r="B65" s="561"/>
      <c r="C65" s="561"/>
      <c r="D65" s="561"/>
      <c r="E65" s="561"/>
      <c r="F65" s="561"/>
      <c r="G65" s="561"/>
      <c r="H65" s="561"/>
      <c r="I65" s="561"/>
      <c r="J65" s="562"/>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c r="HN65" s="78"/>
      <c r="HO65" s="78"/>
      <c r="HP65" s="78"/>
      <c r="HQ65" s="78"/>
      <c r="HR65" s="78"/>
      <c r="HS65" s="78"/>
      <c r="HT65" s="78"/>
      <c r="HU65" s="78"/>
      <c r="HV65" s="78"/>
      <c r="HW65" s="78"/>
      <c r="HX65" s="78"/>
      <c r="HY65" s="78"/>
    </row>
    <row r="66" spans="1:233" ht="15" thickBot="1">
      <c r="A66" s="563"/>
      <c r="B66" s="564"/>
      <c r="C66" s="564"/>
      <c r="D66" s="564"/>
      <c r="E66" s="564"/>
      <c r="F66" s="564"/>
      <c r="G66" s="564"/>
      <c r="H66" s="564"/>
      <c r="I66" s="564"/>
      <c r="J66" s="565"/>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row>
    <row r="67" spans="1:233" s="77" customFormat="1">
      <c r="A67" s="594" t="s">
        <v>181</v>
      </c>
      <c r="B67" s="595"/>
      <c r="C67" s="595"/>
      <c r="D67" s="595"/>
      <c r="E67" s="595"/>
      <c r="F67" s="595"/>
      <c r="G67" s="595"/>
      <c r="H67" s="595"/>
      <c r="I67" s="595"/>
      <c r="J67" s="596"/>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row>
    <row r="68" spans="1:233" s="77" customFormat="1" ht="15" thickBot="1">
      <c r="A68" s="597"/>
      <c r="B68" s="598"/>
      <c r="C68" s="598"/>
      <c r="D68" s="598"/>
      <c r="E68" s="598"/>
      <c r="F68" s="598"/>
      <c r="G68" s="598"/>
      <c r="H68" s="598"/>
      <c r="I68" s="598"/>
      <c r="J68" s="599"/>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row>
    <row r="69" spans="1:233">
      <c r="A69" s="566" t="s">
        <v>182</v>
      </c>
      <c r="B69" s="567"/>
      <c r="C69" s="567"/>
      <c r="D69" s="567"/>
      <c r="E69" s="567"/>
      <c r="F69" s="567"/>
      <c r="G69" s="567"/>
      <c r="H69" s="567"/>
      <c r="I69" s="567"/>
      <c r="J69" s="56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row>
    <row r="70" spans="1:233">
      <c r="A70" s="569"/>
      <c r="B70" s="570"/>
      <c r="C70" s="570"/>
      <c r="D70" s="570"/>
      <c r="E70" s="570"/>
      <c r="F70" s="570"/>
      <c r="G70" s="570"/>
      <c r="H70" s="570"/>
      <c r="I70" s="570"/>
      <c r="J70" s="571"/>
    </row>
    <row r="71" spans="1:233">
      <c r="A71" s="569"/>
      <c r="B71" s="570"/>
      <c r="C71" s="570"/>
      <c r="D71" s="570"/>
      <c r="E71" s="570"/>
      <c r="F71" s="570"/>
      <c r="G71" s="570"/>
      <c r="H71" s="570"/>
      <c r="I71" s="570"/>
      <c r="J71" s="571"/>
    </row>
    <row r="72" spans="1:233">
      <c r="A72" s="569"/>
      <c r="B72" s="570"/>
      <c r="C72" s="570"/>
      <c r="D72" s="570"/>
      <c r="E72" s="570"/>
      <c r="F72" s="570"/>
      <c r="G72" s="570"/>
      <c r="H72" s="570"/>
      <c r="I72" s="570"/>
      <c r="J72" s="571"/>
    </row>
    <row r="73" spans="1:233">
      <c r="A73" s="569"/>
      <c r="B73" s="570"/>
      <c r="C73" s="570"/>
      <c r="D73" s="570"/>
      <c r="E73" s="570"/>
      <c r="F73" s="570"/>
      <c r="G73" s="570"/>
      <c r="H73" s="570"/>
      <c r="I73" s="570"/>
      <c r="J73" s="571"/>
    </row>
    <row r="74" spans="1:233" ht="15" thickBot="1">
      <c r="A74" s="572"/>
      <c r="B74" s="573"/>
      <c r="C74" s="573"/>
      <c r="D74" s="573"/>
      <c r="E74" s="573"/>
      <c r="F74" s="573"/>
      <c r="G74" s="573"/>
      <c r="H74" s="573"/>
      <c r="I74" s="573"/>
      <c r="J74" s="574"/>
    </row>
    <row r="75" spans="1:233" ht="16" thickBot="1">
      <c r="A75" s="56"/>
      <c r="B75" s="57"/>
      <c r="C75" s="57"/>
      <c r="D75" s="57"/>
      <c r="E75" s="57"/>
      <c r="F75" s="57"/>
      <c r="G75" s="57"/>
      <c r="H75" s="57"/>
      <c r="I75" s="57"/>
      <c r="J75" s="58"/>
    </row>
    <row r="76" spans="1:233">
      <c r="A76" s="548" t="s">
        <v>229</v>
      </c>
      <c r="B76" s="549"/>
      <c r="C76" s="549"/>
      <c r="D76" s="549"/>
      <c r="E76" s="549"/>
      <c r="F76" s="549"/>
      <c r="G76" s="549"/>
      <c r="H76" s="549"/>
      <c r="I76" s="549"/>
      <c r="J76" s="550"/>
    </row>
    <row r="77" spans="1:233">
      <c r="A77" s="551"/>
      <c r="B77" s="552"/>
      <c r="C77" s="552"/>
      <c r="D77" s="552"/>
      <c r="E77" s="552"/>
      <c r="F77" s="552"/>
      <c r="G77" s="552"/>
      <c r="H77" s="552"/>
      <c r="I77" s="552"/>
      <c r="J77" s="553"/>
    </row>
    <row r="78" spans="1:233">
      <c r="A78" s="551"/>
      <c r="B78" s="552"/>
      <c r="C78" s="552"/>
      <c r="D78" s="552"/>
      <c r="E78" s="552"/>
      <c r="F78" s="552"/>
      <c r="G78" s="552"/>
      <c r="H78" s="552"/>
      <c r="I78" s="552"/>
      <c r="J78" s="553"/>
    </row>
    <row r="79" spans="1:233">
      <c r="A79" s="551"/>
      <c r="B79" s="552"/>
      <c r="C79" s="552"/>
      <c r="D79" s="552"/>
      <c r="E79" s="552"/>
      <c r="F79" s="552"/>
      <c r="G79" s="552"/>
      <c r="H79" s="552"/>
      <c r="I79" s="552"/>
      <c r="J79" s="553"/>
    </row>
    <row r="80" spans="1:233" ht="15" thickBot="1">
      <c r="A80" s="554"/>
      <c r="B80" s="555"/>
      <c r="C80" s="555"/>
      <c r="D80" s="555"/>
      <c r="E80" s="555"/>
      <c r="F80" s="555"/>
      <c r="G80" s="555"/>
      <c r="H80" s="555"/>
      <c r="I80" s="555"/>
      <c r="J80" s="556"/>
    </row>
  </sheetData>
  <customSheetViews>
    <customSheetView guid="{88F0142F-8040-40EE-BB31-7FBDC567046B}" fitToPage="1" state="hidden" topLeftCell="A10">
      <selection activeCell="A31" sqref="A31:J36"/>
      <rowBreaks count="1" manualBreakCount="1">
        <brk id="36" max="16383" man="1"/>
      </rowBreaks>
      <headerFooter alignWithMargins="0">
        <oddHeader>&amp;LTab &amp;A: Page &amp;P of &amp;N</oddHeader>
      </headerFooter>
    </customSheetView>
    <customSheetView guid="{FEFC15B1-F17C-4CB7-A213-355BB844919A}" fitToPage="1" state="hidden" topLeftCell="A10">
      <selection activeCell="A31" sqref="A31:J36"/>
      <rowBreaks count="1" manualBreakCount="1">
        <brk id="36" max="16383" man="1"/>
      </rowBreaks>
      <headerFooter alignWithMargins="0">
        <oddHeader>&amp;LTab &amp;A: Page &amp;P of &amp;N</oddHeader>
      </headerFooter>
    </customSheetView>
  </customSheetViews>
  <mergeCells count="18">
    <mergeCell ref="A1:J2"/>
    <mergeCell ref="A13:J15"/>
    <mergeCell ref="A16:J18"/>
    <mergeCell ref="A67:J68"/>
    <mergeCell ref="A22:J25"/>
    <mergeCell ref="A26:J30"/>
    <mergeCell ref="A19:J21"/>
    <mergeCell ref="A3:J7"/>
    <mergeCell ref="A8:J11"/>
    <mergeCell ref="A31:J36"/>
    <mergeCell ref="A37:J40"/>
    <mergeCell ref="A41:J45"/>
    <mergeCell ref="A46:J51"/>
    <mergeCell ref="A76:J80"/>
    <mergeCell ref="A52:J55"/>
    <mergeCell ref="A56:J60"/>
    <mergeCell ref="A61:J66"/>
    <mergeCell ref="A69:J74"/>
  </mergeCells>
  <phoneticPr fontId="17" type="noConversion"/>
  <pageMargins left="0.75" right="0.75" top="1" bottom="1" header="0.5" footer="0.5"/>
  <headerFooter alignWithMargins="0">
    <oddHeader>&amp;LTab &amp;A: Page &amp;P of &amp;N</oddHeader>
  </headerFooter>
  <rowBreaks count="1" manualBreakCount="1">
    <brk id="36"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Directions</vt:lpstr>
      <vt:lpstr>Contact Information</vt:lpstr>
      <vt:lpstr>2</vt:lpstr>
      <vt:lpstr>3</vt:lpstr>
      <vt:lpstr>4</vt:lpstr>
      <vt:lpstr>5</vt:lpstr>
      <vt:lpstr>8</vt:lpstr>
      <vt:lpstr>13</vt:lpstr>
      <vt:lpstr>15</vt:lpstr>
      <vt:lpstr>16</vt:lpstr>
      <vt:lpstr>Validation</vt:lpstr>
      <vt:lpstr>Comprehensive Data</vt:lpstr>
      <vt:lpstr>Guiding Strategies</vt:lpstr>
      <vt:lpstr>Needs Assessment &amp; Narrative</vt:lpstr>
      <vt:lpstr>Detailed Planned Expenditures</vt:lpstr>
      <vt:lpstr>Budget Summary</vt:lpstr>
      <vt:lpstr>Logic Model</vt:lpstr>
      <vt:lpstr>Appendicies</vt:lpstr>
      <vt:lpstr>Intent to Apply</vt:lpstr>
      <vt:lpstr>Assurances</vt:lpstr>
      <vt:lpstr>Definitions</vt:lpstr>
      <vt:lpstr>OSSE Only</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User</dc:creator>
  <cp:lastModifiedBy>Edward Cupaioli</cp:lastModifiedBy>
  <cp:lastPrinted>2011-07-15T20:25:45Z</cp:lastPrinted>
  <dcterms:created xsi:type="dcterms:W3CDTF">2009-08-27T20:58:51Z</dcterms:created>
  <dcterms:modified xsi:type="dcterms:W3CDTF">2014-01-27T20:22:16Z</dcterms:modified>
</cp:coreProperties>
</file>