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2730" yWindow="30" windowWidth="17010" windowHeight="10710"/>
  </bookViews>
  <sheets>
    <sheet name="Data Notes" sheetId="3" r:id="rId1"/>
    <sheet name="List of Properties" sheetId="4" r:id="rId2"/>
    <sheet name="Lease Terms" sheetId="2" r:id="rId3"/>
    <sheet name="Annual Fixed Costs" sheetId="1" r:id="rId4"/>
  </sheets>
  <definedNames>
    <definedName name="_xlnm.Print_Area" localSheetId="2">'Lease Terms'!$A$1:$M$17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F10" i="2" l="1"/>
  <c r="M10" i="2" l="1"/>
  <c r="L10" i="2"/>
  <c r="F9" i="2"/>
  <c r="P9" i="1" l="1"/>
  <c r="P8" i="1"/>
  <c r="P7" i="1"/>
  <c r="P5" i="1"/>
  <c r="P4" i="1"/>
  <c r="P3" i="1"/>
  <c r="P2" i="1"/>
  <c r="I10" i="1"/>
  <c r="P10" i="1" s="1"/>
  <c r="I6" i="1"/>
  <c r="P6" i="1" s="1"/>
</calcChain>
</file>

<file path=xl/sharedStrings.xml><?xml version="1.0" encoding="utf-8"?>
<sst xmlns="http://schemas.openxmlformats.org/spreadsheetml/2006/main" count="171" uniqueCount="79">
  <si>
    <t>CODE</t>
  </si>
  <si>
    <t>AGENCY</t>
  </si>
  <si>
    <t>BUILDING ADDRESS</t>
  </si>
  <si>
    <t>Electricity</t>
  </si>
  <si>
    <t>Natural Gas</t>
  </si>
  <si>
    <t>Water/
Sewer</t>
  </si>
  <si>
    <t>Waste Man. (hauling)</t>
  </si>
  <si>
    <t>AUTO FUEL</t>
  </si>
  <si>
    <t>GRAND TOTAL</t>
  </si>
  <si>
    <t>GD</t>
  </si>
  <si>
    <t>OFFICE OF THE STATE SUPERINDENT OF EDUCATION</t>
  </si>
  <si>
    <t>2901 14TH STREET NW</t>
  </si>
  <si>
    <t>Yes</t>
  </si>
  <si>
    <t>No</t>
  </si>
  <si>
    <t>441 4TH STREET NW</t>
  </si>
  <si>
    <t>810 1ST STREET NE</t>
  </si>
  <si>
    <t>GO</t>
  </si>
  <si>
    <t>SPECIAL EDUCATION TRAINING</t>
  </si>
  <si>
    <t>2020 Kendall Street, NE</t>
  </si>
  <si>
    <t>2115 5TH STREET NE</t>
  </si>
  <si>
    <t>AM</t>
  </si>
  <si>
    <t>DEPARTMENT OF GENERAL SERVICES</t>
  </si>
  <si>
    <t>1345 NEW YORK AVENUE NE</t>
  </si>
  <si>
    <t>Security</t>
  </si>
  <si>
    <t>Sustain DC</t>
  </si>
  <si>
    <t>Rent</t>
  </si>
  <si>
    <t>Auto Fuel</t>
  </si>
  <si>
    <t>Occupancy</t>
  </si>
  <si>
    <t>District Owned</t>
  </si>
  <si>
    <t>NA</t>
  </si>
  <si>
    <t>Responsible Agency</t>
  </si>
  <si>
    <t>OSSE</t>
  </si>
  <si>
    <t>SET</t>
  </si>
  <si>
    <t>Note* 1345 NY was allocated to DGS in error in FY17</t>
  </si>
  <si>
    <t>FY</t>
  </si>
  <si>
    <t>Grand Total</t>
  </si>
  <si>
    <t>OSSE Total</t>
  </si>
  <si>
    <t>SET Total</t>
  </si>
  <si>
    <t>Values</t>
  </si>
  <si>
    <t>Sum of Natural Gas</t>
  </si>
  <si>
    <t>Sum of Water/
Sewer</t>
  </si>
  <si>
    <t>Sum of Sustain DC</t>
  </si>
  <si>
    <t>Sum of Waste Man. (hauling)</t>
  </si>
  <si>
    <t>Sum of Security</t>
  </si>
  <si>
    <t>Sum of Occupancy</t>
  </si>
  <si>
    <t>Sum of Rent</t>
  </si>
  <si>
    <t>Sum of Auto Fuel</t>
  </si>
  <si>
    <t>Sum of GRAND TOTAL</t>
  </si>
  <si>
    <t>Sum of Electricity</t>
  </si>
  <si>
    <t>APPROVED BUDGET</t>
  </si>
  <si>
    <t>Rent Commencement Date</t>
  </si>
  <si>
    <t>Lease Option  Notifcation Expiration</t>
  </si>
  <si>
    <t>Rentable Area (sf)</t>
  </si>
  <si>
    <t>N/A</t>
  </si>
  <si>
    <t>SET (AM)</t>
  </si>
  <si>
    <t>None</t>
  </si>
  <si>
    <t>Lease 
Expiration 
Date</t>
  </si>
  <si>
    <t>Lease Commencement Date 
(or Amendment Commencement)</t>
  </si>
  <si>
    <t>Parking</t>
  </si>
  <si>
    <t>Service Level</t>
  </si>
  <si>
    <t>Full Service</t>
  </si>
  <si>
    <t>Modified Full Service</t>
  </si>
  <si>
    <t xml:space="preserve">Modified 
Full Service </t>
  </si>
  <si>
    <t>NNN Lease</t>
  </si>
  <si>
    <t>No additional Operating Expenses for Utilities, Repairs and Maintenance</t>
  </si>
  <si>
    <t>No additional Operating Expenses for Utilities.  
District (OSSE) covers Repairs &amp; Maintenance of Premises and Overtime HVAC</t>
  </si>
  <si>
    <t>District pays all Operating Expenses for Utilities, Repairs, and Maintenance</t>
  </si>
  <si>
    <t xml:space="preserve">Annual Rental for FY2017 
Approved Budget*
</t>
  </si>
  <si>
    <t>* Annual Rental includes Base Rent, Real Estate Taxes, and Operating Expenses.</t>
  </si>
  <si>
    <t>Lease Only Totals</t>
  </si>
  <si>
    <t>Occupancy Totals</t>
  </si>
  <si>
    <t>SPECIAL EDUCATION TRANSPORTATION</t>
  </si>
  <si>
    <t>Title</t>
  </si>
  <si>
    <t>Table of Contents</t>
  </si>
  <si>
    <t>Tab 1: Data Notes</t>
  </si>
  <si>
    <t>Q116 Attachment- OSSE Lease Information.xlsx</t>
  </si>
  <si>
    <t>Tab 2: List of Properties</t>
  </si>
  <si>
    <t>Tab 3: Lease Terms</t>
  </si>
  <si>
    <t>Tab 4: Annual Fixed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</si>
</sst>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293315"/>
      <name val="Calibri"/>
      <family val="2"/>
      <scheme val="minor"/>
    </font>
    <font>
      <b/>
      <sz val="10"/>
      <color rgb="FF29331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left" vertical="center" wrapText="1"/>
    </xf>
    <xf numFmtId="164" fontId="3" fillId="4" borderId="2" xfId="1" applyNumberFormat="1" applyFont="1" applyFill="1" applyBorder="1" applyAlignment="1">
      <alignment horizontal="left" vertical="center" wrapText="1"/>
    </xf>
    <xf numFmtId="0" fontId="4" fillId="0" borderId="0" xfId="0" applyFont="1"/>
    <xf numFmtId="164" fontId="3" fillId="6" borderId="11" xfId="1" applyNumberFormat="1" applyFont="1" applyFill="1" applyBorder="1" applyAlignment="1">
      <alignment horizontal="center" vertical="center" wrapText="1"/>
    </xf>
    <xf numFmtId="164" fontId="3" fillId="6" borderId="12" xfId="1" applyNumberFormat="1" applyFont="1" applyFill="1" applyBorder="1" applyAlignment="1">
      <alignment horizontal="center" vertical="center" wrapText="1"/>
    </xf>
    <xf numFmtId="14" fontId="3" fillId="6" borderId="12" xfId="1" applyNumberFormat="1" applyFont="1" applyFill="1" applyBorder="1" applyAlignment="1">
      <alignment horizontal="center" vertical="center" wrapText="1"/>
    </xf>
    <xf numFmtId="44" fontId="3" fillId="6" borderId="12" xfId="3" applyFont="1" applyFill="1" applyBorder="1" applyAlignment="1">
      <alignment horizontal="center" vertical="center" wrapText="1"/>
    </xf>
    <xf numFmtId="44" fontId="3" fillId="6" borderId="13" xfId="3" applyFont="1" applyFill="1" applyBorder="1" applyAlignment="1">
      <alignment horizontal="center" vertical="center"/>
    </xf>
    <xf numFmtId="0" fontId="5" fillId="0" borderId="0" xfId="0" applyFont="1" applyAlignment="1"/>
    <xf numFmtId="164" fontId="3" fillId="3" borderId="1" xfId="1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left" wrapText="1"/>
    </xf>
    <xf numFmtId="164" fontId="6" fillId="0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164" fontId="7" fillId="2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>
      <alignment horizontal="left"/>
    </xf>
    <xf numFmtId="43" fontId="4" fillId="0" borderId="0" xfId="1" applyFont="1" applyAlignment="1"/>
    <xf numFmtId="0" fontId="4" fillId="0" borderId="0" xfId="0" applyFont="1" applyAlignment="1">
      <alignment horizontal="center" vertical="center"/>
    </xf>
    <xf numFmtId="14" fontId="4" fillId="0" borderId="0" xfId="0" applyNumberFormat="1" applyFont="1"/>
    <xf numFmtId="44" fontId="4" fillId="0" borderId="0" xfId="3" applyFont="1"/>
    <xf numFmtId="0" fontId="6" fillId="0" borderId="2" xfId="2" applyFont="1" applyFill="1" applyBorder="1" applyAlignment="1">
      <alignment horizontal="left" wrapText="1"/>
    </xf>
    <xf numFmtId="0" fontId="3" fillId="5" borderId="8" xfId="2" applyFont="1" applyFill="1" applyBorder="1" applyAlignment="1">
      <alignment horizontal="left"/>
    </xf>
    <xf numFmtId="0" fontId="7" fillId="5" borderId="9" xfId="2" applyFont="1" applyFill="1" applyBorder="1" applyAlignment="1">
      <alignment horizontal="left"/>
    </xf>
    <xf numFmtId="164" fontId="7" fillId="5" borderId="9" xfId="1" applyNumberFormat="1" applyFont="1" applyFill="1" applyBorder="1" applyAlignment="1">
      <alignment horizontal="left"/>
    </xf>
    <xf numFmtId="164" fontId="7" fillId="5" borderId="9" xfId="1" applyNumberFormat="1" applyFont="1" applyFill="1" applyBorder="1" applyAlignment="1">
      <alignment horizontal="center" vertical="center"/>
    </xf>
    <xf numFmtId="14" fontId="7" fillId="5" borderId="9" xfId="0" applyNumberFormat="1" applyFont="1" applyFill="1" applyBorder="1"/>
    <xf numFmtId="44" fontId="7" fillId="5" borderId="9" xfId="3" applyFont="1" applyFill="1" applyBorder="1"/>
    <xf numFmtId="44" fontId="7" fillId="6" borderId="10" xfId="3" applyFont="1" applyFill="1" applyBorder="1"/>
    <xf numFmtId="0" fontId="3" fillId="5" borderId="5" xfId="2" applyFont="1" applyFill="1" applyBorder="1" applyAlignment="1">
      <alignment horizontal="left"/>
    </xf>
    <xf numFmtId="0" fontId="7" fillId="5" borderId="6" xfId="2" applyFont="1" applyFill="1" applyBorder="1" applyAlignment="1">
      <alignment horizontal="left"/>
    </xf>
    <xf numFmtId="164" fontId="7" fillId="5" borderId="6" xfId="1" applyNumberFormat="1" applyFont="1" applyFill="1" applyBorder="1" applyAlignment="1">
      <alignment horizontal="right"/>
    </xf>
    <xf numFmtId="164" fontId="7" fillId="5" borderId="6" xfId="1" applyNumberFormat="1" applyFont="1" applyFill="1" applyBorder="1" applyAlignment="1">
      <alignment horizontal="center" vertical="center" wrapText="1"/>
    </xf>
    <xf numFmtId="14" fontId="7" fillId="5" borderId="6" xfId="0" applyNumberFormat="1" applyFont="1" applyFill="1" applyBorder="1"/>
    <xf numFmtId="14" fontId="7" fillId="5" borderId="6" xfId="0" applyNumberFormat="1" applyFont="1" applyFill="1" applyBorder="1" applyAlignment="1">
      <alignment horizontal="center"/>
    </xf>
    <xf numFmtId="44" fontId="7" fillId="5" borderId="6" xfId="3" applyFont="1" applyFill="1" applyBorder="1"/>
    <xf numFmtId="44" fontId="7" fillId="6" borderId="7" xfId="3" applyFont="1" applyFill="1" applyBorder="1"/>
    <xf numFmtId="0" fontId="3" fillId="7" borderId="8" xfId="2" applyFont="1" applyFill="1" applyBorder="1" applyAlignment="1">
      <alignment horizontal="left"/>
    </xf>
    <xf numFmtId="0" fontId="7" fillId="7" borderId="9" xfId="2" applyFont="1" applyFill="1" applyBorder="1" applyAlignment="1">
      <alignment horizontal="left"/>
    </xf>
    <xf numFmtId="164" fontId="7" fillId="7" borderId="9" xfId="1" applyNumberFormat="1" applyFont="1" applyFill="1" applyBorder="1" applyAlignment="1">
      <alignment horizontal="left"/>
    </xf>
    <xf numFmtId="164" fontId="7" fillId="7" borderId="9" xfId="1" applyNumberFormat="1" applyFont="1" applyFill="1" applyBorder="1" applyAlignment="1">
      <alignment horizontal="center" vertical="center"/>
    </xf>
    <xf numFmtId="14" fontId="7" fillId="7" borderId="9" xfId="0" applyNumberFormat="1" applyFont="1" applyFill="1" applyBorder="1"/>
    <xf numFmtId="44" fontId="7" fillId="7" borderId="10" xfId="3" applyFont="1" applyFill="1" applyBorder="1"/>
    <xf numFmtId="44" fontId="7" fillId="7" borderId="16" xfId="3" applyFont="1" applyFill="1" applyBorder="1"/>
    <xf numFmtId="0" fontId="3" fillId="7" borderId="3" xfId="2" applyFont="1" applyFill="1" applyBorder="1" applyAlignment="1">
      <alignment horizontal="left"/>
    </xf>
    <xf numFmtId="0" fontId="7" fillId="7" borderId="1" xfId="2" applyFont="1" applyFill="1" applyBorder="1" applyAlignment="1">
      <alignment horizontal="left"/>
    </xf>
    <xf numFmtId="164" fontId="7" fillId="7" borderId="1" xfId="1" applyNumberFormat="1" applyFont="1" applyFill="1" applyBorder="1" applyAlignment="1">
      <alignment horizontal="right"/>
    </xf>
    <xf numFmtId="14" fontId="7" fillId="7" borderId="1" xfId="0" applyNumberFormat="1" applyFont="1" applyFill="1" applyBorder="1"/>
    <xf numFmtId="44" fontId="7" fillId="7" borderId="4" xfId="3" applyFont="1" applyFill="1" applyBorder="1"/>
    <xf numFmtId="44" fontId="7" fillId="7" borderId="14" xfId="3" applyFont="1" applyFill="1" applyBorder="1"/>
    <xf numFmtId="0" fontId="7" fillId="7" borderId="1" xfId="2" applyFont="1" applyFill="1" applyBorder="1" applyAlignment="1">
      <alignment horizontal="center"/>
    </xf>
    <xf numFmtId="0" fontId="7" fillId="7" borderId="1" xfId="2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/>
    </xf>
    <xf numFmtId="44" fontId="7" fillId="7" borderId="4" xfId="3" applyFont="1" applyFill="1" applyBorder="1" applyAlignment="1">
      <alignment horizontal="center"/>
    </xf>
    <xf numFmtId="0" fontId="6" fillId="0" borderId="17" xfId="2" applyFont="1" applyFill="1" applyBorder="1" applyAlignment="1">
      <alignment horizontal="left"/>
    </xf>
    <xf numFmtId="0" fontId="3" fillId="7" borderId="18" xfId="2" applyFont="1" applyFill="1" applyBorder="1" applyAlignment="1">
      <alignment horizontal="left"/>
    </xf>
    <xf numFmtId="0" fontId="7" fillId="7" borderId="17" xfId="2" applyFont="1" applyFill="1" applyBorder="1" applyAlignment="1">
      <alignment horizontal="left"/>
    </xf>
    <xf numFmtId="164" fontId="7" fillId="7" borderId="17" xfId="1" applyNumberFormat="1" applyFont="1" applyFill="1" applyBorder="1" applyAlignment="1">
      <alignment horizontal="left"/>
    </xf>
    <xf numFmtId="164" fontId="7" fillId="7" borderId="17" xfId="1" applyNumberFormat="1" applyFont="1" applyFill="1" applyBorder="1" applyAlignment="1">
      <alignment horizontal="center" vertical="center" wrapText="1"/>
    </xf>
    <xf numFmtId="14" fontId="7" fillId="7" borderId="17" xfId="0" applyNumberFormat="1" applyFont="1" applyFill="1" applyBorder="1"/>
    <xf numFmtId="14" fontId="7" fillId="7" borderId="17" xfId="0" applyNumberFormat="1" applyFont="1" applyFill="1" applyBorder="1" applyAlignment="1">
      <alignment horizontal="center"/>
    </xf>
    <xf numFmtId="44" fontId="7" fillId="7" borderId="19" xfId="3" applyFont="1" applyFill="1" applyBorder="1"/>
    <xf numFmtId="44" fontId="7" fillId="7" borderId="20" xfId="3" applyFont="1" applyFill="1" applyBorder="1"/>
    <xf numFmtId="0" fontId="8" fillId="8" borderId="21" xfId="0" applyFont="1" applyFill="1" applyBorder="1"/>
    <xf numFmtId="164" fontId="9" fillId="6" borderId="9" xfId="0" applyNumberFormat="1" applyFont="1" applyFill="1" applyBorder="1"/>
    <xf numFmtId="164" fontId="9" fillId="8" borderId="21" xfId="0" applyNumberFormat="1" applyFont="1" applyFill="1" applyBorder="1" applyAlignment="1">
      <alignment horizontal="center" vertical="center"/>
    </xf>
    <xf numFmtId="14" fontId="8" fillId="8" borderId="21" xfId="0" applyNumberFormat="1" applyFont="1" applyFill="1" applyBorder="1"/>
    <xf numFmtId="44" fontId="4" fillId="8" borderId="21" xfId="3" applyFont="1" applyFill="1" applyBorder="1"/>
    <xf numFmtId="44" fontId="4" fillId="8" borderId="22" xfId="3" applyFont="1" applyFill="1" applyBorder="1"/>
    <xf numFmtId="0" fontId="8" fillId="8" borderId="15" xfId="0" applyFont="1" applyFill="1" applyBorder="1"/>
    <xf numFmtId="164" fontId="9" fillId="6" borderId="6" xfId="0" applyNumberFormat="1" applyFont="1" applyFill="1" applyBorder="1"/>
    <xf numFmtId="164" fontId="9" fillId="8" borderId="15" xfId="0" applyNumberFormat="1" applyFont="1" applyFill="1" applyBorder="1" applyAlignment="1">
      <alignment horizontal="center" vertical="center"/>
    </xf>
    <xf numFmtId="14" fontId="8" fillId="8" borderId="15" xfId="0" applyNumberFormat="1" applyFont="1" applyFill="1" applyBorder="1"/>
    <xf numFmtId="44" fontId="9" fillId="6" borderId="6" xfId="3" applyFont="1" applyFill="1" applyBorder="1"/>
    <xf numFmtId="44" fontId="9" fillId="6" borderId="7" xfId="3" applyFont="1" applyFill="1" applyBorder="1"/>
    <xf numFmtId="0" fontId="9" fillId="9" borderId="0" xfId="2" applyFont="1" applyFill="1" applyBorder="1" applyAlignment="1"/>
    <xf numFmtId="0" fontId="3" fillId="6" borderId="0" xfId="2" applyFont="1" applyFill="1" applyBorder="1" applyAlignment="1">
      <alignment horizontal="left"/>
    </xf>
    <xf numFmtId="0" fontId="4" fillId="6" borderId="0" xfId="0" applyFont="1" applyFill="1" applyAlignment="1"/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10" fillId="6" borderId="0" xfId="0" applyFont="1" applyFill="1"/>
    <xf numFmtId="14" fontId="4" fillId="0" borderId="0" xfId="0" applyNumberFormat="1" applyFont="1" applyAlignment="1"/>
    <xf numFmtId="0" fontId="4" fillId="6" borderId="0" xfId="0" applyFont="1" applyFill="1"/>
    <xf numFmtId="0" fontId="4" fillId="6" borderId="0" xfId="0" applyFont="1" applyFill="1" applyAlignment="1">
      <alignment horizontal="center" vertical="center"/>
    </xf>
    <xf numFmtId="14" fontId="4" fillId="6" borderId="0" xfId="0" applyNumberFormat="1" applyFont="1" applyFill="1"/>
    <xf numFmtId="0" fontId="4" fillId="0" borderId="1" xfId="0" pivotButton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pivotButton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3" fontId="4" fillId="0" borderId="1" xfId="0" applyNumberFormat="1" applyFont="1" applyBorder="1"/>
    <xf numFmtId="14" fontId="10" fillId="7" borderId="0" xfId="0" applyNumberFormat="1" applyFont="1" applyFill="1" applyAlignment="1">
      <alignment horizontal="left" vertical="center"/>
    </xf>
    <xf numFmtId="0" fontId="4" fillId="6" borderId="0" xfId="0" applyFont="1" applyFill="1" applyAlignment="1">
      <alignment horizontal="left" wrapText="1"/>
    </xf>
    <xf numFmtId="0" fontId="8" fillId="6" borderId="8" xfId="2" applyFont="1" applyFill="1" applyBorder="1" applyAlignment="1">
      <alignment horizontal="right"/>
    </xf>
    <xf numFmtId="0" fontId="8" fillId="6" borderId="9" xfId="2" applyFont="1" applyFill="1" applyBorder="1" applyAlignment="1">
      <alignment horizontal="right"/>
    </xf>
    <xf numFmtId="0" fontId="8" fillId="6" borderId="5" xfId="2" applyFont="1" applyFill="1" applyBorder="1" applyAlignment="1">
      <alignment horizontal="right"/>
    </xf>
    <xf numFmtId="0" fontId="8" fillId="6" borderId="6" xfId="2" applyFont="1" applyFill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4">
    <cellStyle name="Comma" xfId="1" builtinId="3"/>
    <cellStyle name="Currency" xfId="3" builtinId="4"/>
    <cellStyle name="Normal" xfId="0" builtinId="0"/>
    <cellStyle name="Normal_OPM FY10 January estimate 010909" xfId="2"/>
  </cellStyles>
  <dxfs count="23"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29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vUS" refreshedDate="42748.489557754627" createdVersion="4" refreshedVersion="4" minRefreshableVersion="3" recordCount="9">
  <cacheSource type="worksheet">
    <worksheetSource ref="A1:P10" sheet="Annual Fixed Costs"/>
  </cacheSource>
  <cacheFields count="16">
    <cacheField name="CODE" numFmtId="0">
      <sharedItems/>
    </cacheField>
    <cacheField name="AGENCY" numFmtId="0">
      <sharedItems/>
    </cacheField>
    <cacheField name="BUILDING ADDRESS" numFmtId="0">
      <sharedItems count="7">
        <s v="2901 14TH STREET NW"/>
        <s v="441 4TH STREET NW"/>
        <s v="810 1ST STREET NE"/>
        <s v="2020 Kendall Street, NE"/>
        <s v="2115 5TH STREET NE"/>
        <s v="AUTO FUEL"/>
        <s v="1345 NEW YORK AVENUE NE"/>
      </sharedItems>
    </cacheField>
    <cacheField name="District Owned" numFmtId="0">
      <sharedItems count="3">
        <s v="No"/>
        <s v="Yes"/>
        <s v="NA"/>
      </sharedItems>
    </cacheField>
    <cacheField name="Responsible Agency" numFmtId="0">
      <sharedItems count="2">
        <s v="OSSE"/>
        <s v="SET"/>
      </sharedItems>
    </cacheField>
    <cacheField name="FY" numFmtId="0">
      <sharedItems containsSemiMixedTypes="0" containsString="0" containsNumber="1" containsInteger="1" minValue="2017" maxValue="2017" count="1">
        <n v="2017"/>
      </sharedItems>
    </cacheField>
    <cacheField name="Electricity" numFmtId="0">
      <sharedItems containsString="0" containsBlank="1" containsNumber="1" minValue="0" maxValue="87957.32"/>
    </cacheField>
    <cacheField name="Natural Gas" numFmtId="164">
      <sharedItems containsSemiMixedTypes="0" containsString="0" containsNumber="1" containsInteger="1" minValue="0" maxValue="17225"/>
    </cacheField>
    <cacheField name="Water/_x000a_Sewer" numFmtId="0">
      <sharedItems containsSemiMixedTypes="0" containsString="0" containsNumber="1" containsInteger="1" minValue="0" maxValue="113748"/>
    </cacheField>
    <cacheField name="Sustain DC" numFmtId="164">
      <sharedItems containsSemiMixedTypes="0" containsString="0" containsNumber="1" containsInteger="1" minValue="0" maxValue="2879"/>
    </cacheField>
    <cacheField name="Waste Man. (hauling)" numFmtId="164">
      <sharedItems containsSemiMixedTypes="0" containsString="0" containsNumber="1" containsInteger="1" minValue="0" maxValue="3356"/>
    </cacheField>
    <cacheField name="Security" numFmtId="164">
      <sharedItems containsSemiMixedTypes="0" containsString="0" containsNumber="1" minValue="0" maxValue="433233.9"/>
    </cacheField>
    <cacheField name="Occupancy" numFmtId="164">
      <sharedItems containsSemiMixedTypes="0" containsString="0" containsNumber="1" minValue="0" maxValue="101017.56804777417"/>
    </cacheField>
    <cacheField name="Rent" numFmtId="164">
      <sharedItems containsSemiMixedTypes="0" containsString="0" containsNumber="1" containsInteger="1" minValue="0" maxValue="4596238"/>
    </cacheField>
    <cacheField name="Auto Fuel" numFmtId="164">
      <sharedItems containsSemiMixedTypes="0" containsString="0" containsNumber="1" containsInteger="1" minValue="0" maxValue="2800000"/>
    </cacheField>
    <cacheField name="GRAND TOTAL" numFmtId="164">
      <sharedItems containsSemiMixedTypes="0" containsString="0" containsNumber="1" minValue="1113" maxValue="4613403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s v="GD"/>
    <s v="OFFICE OF THE STATE SUPERINDENT OF EDUCATION"/>
    <x v="0"/>
    <x v="0"/>
    <x v="0"/>
    <x v="0"/>
    <n v="0"/>
    <n v="0"/>
    <n v="0"/>
    <n v="0"/>
    <n v="0"/>
    <n v="0"/>
    <n v="560"/>
    <n v="259685"/>
    <n v="0"/>
    <n v="260245"/>
  </r>
  <r>
    <s v="GD"/>
    <s v="OFFICE OF THE STATE SUPERINDENT OF EDUCATION"/>
    <x v="1"/>
    <x v="1"/>
    <x v="0"/>
    <x v="0"/>
    <n v="16855"/>
    <n v="0"/>
    <n v="0"/>
    <n v="512"/>
    <n v="0"/>
    <n v="14008.5"/>
    <n v="25182"/>
    <n v="0"/>
    <n v="0"/>
    <n v="56557.5"/>
  </r>
  <r>
    <s v="GD"/>
    <s v="OFFICE OF THE STATE SUPERINDENT OF EDUCATION"/>
    <x v="2"/>
    <x v="0"/>
    <x v="0"/>
    <x v="0"/>
    <n v="0"/>
    <n v="0"/>
    <n v="0"/>
    <n v="0"/>
    <n v="0"/>
    <n v="17124.8"/>
    <n v="41"/>
    <n v="4596238"/>
    <n v="0"/>
    <n v="4613403.8"/>
  </r>
  <r>
    <s v="GO"/>
    <s v="SPECIAL EDUCATION TRAINING"/>
    <x v="3"/>
    <x v="0"/>
    <x v="1"/>
    <x v="0"/>
    <n v="0"/>
    <n v="0"/>
    <n v="0"/>
    <n v="0"/>
    <n v="0"/>
    <n v="0"/>
    <n v="0"/>
    <n v="196596"/>
    <n v="0"/>
    <n v="196596"/>
  </r>
  <r>
    <s v="GO"/>
    <s v="SPECIAL EDUCATION TRAINING"/>
    <x v="4"/>
    <x v="1"/>
    <x v="1"/>
    <x v="0"/>
    <n v="87957.32"/>
    <n v="17225"/>
    <n v="113748"/>
    <n v="1785"/>
    <n v="0"/>
    <n v="433233.9"/>
    <n v="73879"/>
    <n v="0"/>
    <n v="0"/>
    <n v="727828.22"/>
  </r>
  <r>
    <s v="GO"/>
    <s v="SPECIAL EDUCATION TRAINING"/>
    <x v="2"/>
    <x v="0"/>
    <x v="1"/>
    <x v="0"/>
    <m/>
    <n v="0"/>
    <n v="0"/>
    <n v="0"/>
    <n v="0"/>
    <n v="3746.6"/>
    <n v="9"/>
    <n v="1005483"/>
    <n v="0"/>
    <n v="1009238.6"/>
  </r>
  <r>
    <s v="GO"/>
    <s v="SPECIAL EDUCATION TRAINING"/>
    <x v="5"/>
    <x v="2"/>
    <x v="1"/>
    <x v="0"/>
    <n v="0"/>
    <n v="0"/>
    <n v="0"/>
    <n v="0"/>
    <n v="0"/>
    <n v="0"/>
    <n v="0"/>
    <n v="0"/>
    <n v="2800000"/>
    <n v="2800000"/>
  </r>
  <r>
    <s v="GO"/>
    <s v="SPECIAL EDUCATION TRAINING"/>
    <x v="5"/>
    <x v="2"/>
    <x v="1"/>
    <x v="0"/>
    <n v="0"/>
    <n v="0"/>
    <n v="0"/>
    <n v="0"/>
    <n v="0"/>
    <n v="0"/>
    <n v="0"/>
    <n v="0"/>
    <n v="1113"/>
    <n v="1113"/>
  </r>
  <r>
    <s v="AM"/>
    <s v="DEPARTMENT OF GENERAL SERVICES"/>
    <x v="6"/>
    <x v="0"/>
    <x v="1"/>
    <x v="0"/>
    <n v="52440"/>
    <n v="0"/>
    <n v="43524"/>
    <n v="2879"/>
    <n v="3356"/>
    <n v="263292.32266116631"/>
    <n v="101017.56804777417"/>
    <n v="733100"/>
    <n v="0"/>
    <n v="1199608.89070894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M15" firstHeaderRow="1" firstDataRow="2" firstDataCol="3" rowPageCount="1" colPageCount="1"/>
  <pivotFields count="16">
    <pivotField compact="0" outline="0" showAll="0"/>
    <pivotField compact="0" outline="0" showAll="0"/>
    <pivotField axis="axisRow" compact="0" outline="0" showAll="0" defaultSubtotal="0">
      <items count="7">
        <item x="6"/>
        <item x="3"/>
        <item x="4"/>
        <item x="0"/>
        <item x="1"/>
        <item x="2"/>
        <item x="5"/>
      </items>
    </pivotField>
    <pivotField axis="axisRow" compact="0" outline="0" showAll="0">
      <items count="4">
        <item x="2"/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Page" compact="0" outline="0" multipleItemSelectionAllowed="1" showAll="0" defaultSubtotal="0">
      <items count="1">
        <item x="0"/>
      </items>
    </pivotField>
    <pivotField dataField="1" compact="0" outline="0" showAll="0"/>
    <pivotField dataField="1" compact="0" numFmtId="164" outline="0" showAll="0"/>
    <pivotField dataField="1" compact="0" outline="0" showAll="0"/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</pivotFields>
  <rowFields count="3">
    <field x="4"/>
    <field x="2"/>
    <field x="3"/>
  </rowFields>
  <rowItems count="11">
    <i>
      <x/>
      <x v="3"/>
      <x v="1"/>
    </i>
    <i r="1">
      <x v="4"/>
      <x v="2"/>
    </i>
    <i r="1">
      <x v="5"/>
      <x v="1"/>
    </i>
    <i t="default">
      <x/>
    </i>
    <i>
      <x v="1"/>
      <x/>
      <x v="1"/>
    </i>
    <i r="1">
      <x v="1"/>
      <x v="1"/>
    </i>
    <i r="1">
      <x v="2"/>
      <x v="2"/>
    </i>
    <i r="1">
      <x v="5"/>
      <x v="1"/>
    </i>
    <i r="1">
      <x v="6"/>
      <x/>
    </i>
    <i t="default"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Electricity" fld="6" baseField="3" baseItem="1"/>
    <dataField name="Sum of Natural Gas" fld="7" baseField="0" baseItem="0"/>
    <dataField name="Sum of Water/_x000a_Sewer" fld="8" baseField="0" baseItem="0"/>
    <dataField name="Sum of Sustain DC" fld="9" baseField="0" baseItem="0"/>
    <dataField name="Sum of Waste Man. (hauling)" fld="10" baseField="0" baseItem="0"/>
    <dataField name="Sum of Security" fld="11" baseField="0" baseItem="0"/>
    <dataField name="Sum of Occupancy" fld="12" baseField="0" baseItem="0"/>
    <dataField name="Sum of Rent" fld="13" baseField="0" baseItem="0"/>
    <dataField name="Sum of Auto Fuel" fld="14" baseField="0" baseItem="0"/>
    <dataField name="Sum of GRAND TOTAL" fld="15" baseField="0" baseItem="0"/>
  </dataFields>
  <formats count="23">
    <format dxfId="22">
      <pivotArea outline="0" collapsedLevelsAreSubtotals="1" fieldPosition="0"/>
    </format>
    <format dxfId="21">
      <pivotArea field="4" type="button" dataOnly="0" labelOnly="1" outline="0" axis="axisRow" fieldPosition="0"/>
    </format>
    <format dxfId="20">
      <pivotArea field="3" type="button" dataOnly="0" labelOnly="1" outline="0" axis="axisRow" fieldPosition="2"/>
    </format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labelOnly="1" outline="0" fieldPosition="0">
        <references count="1">
          <reference field="4294967294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7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4" count="0"/>
        </references>
      </pivotArea>
    </format>
    <format dxfId="13">
      <pivotArea dataOnly="0" labelOnly="1" outline="0" fieldPosition="0">
        <references count="1">
          <reference field="4" count="0" defaultSubtotal="1"/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2">
          <reference field="2" count="3">
            <x v="3"/>
            <x v="4"/>
            <x v="5"/>
          </reference>
          <reference field="4" count="1" selected="0">
            <x v="0"/>
          </reference>
        </references>
      </pivotArea>
    </format>
    <format dxfId="10">
      <pivotArea dataOnly="0" labelOnly="1" outline="0" fieldPosition="0">
        <references count="2">
          <reference field="2" count="5">
            <x v="0"/>
            <x v="1"/>
            <x v="2"/>
            <x v="5"/>
            <x v="6"/>
          </reference>
          <reference field="4" count="1" selected="0">
            <x v="1"/>
          </reference>
        </references>
      </pivotArea>
    </format>
    <format dxfId="9">
      <pivotArea dataOnly="0" labelOnly="1" outline="0" fieldPosition="0">
        <references count="3">
          <reference field="2" count="1" selected="0">
            <x v="3"/>
          </reference>
          <reference field="3" count="1">
            <x v="1"/>
          </reference>
          <reference field="4" count="1" selected="0">
            <x v="0"/>
          </reference>
        </references>
      </pivotArea>
    </format>
    <format dxfId="8">
      <pivotArea dataOnly="0" labelOnly="1" outline="0" fieldPosition="0">
        <references count="3">
          <reference field="2" count="1" selected="0">
            <x v="4"/>
          </reference>
          <reference field="3" count="1">
            <x v="2"/>
          </reference>
          <reference field="4" count="1" selected="0">
            <x v="0"/>
          </reference>
        </references>
      </pivotArea>
    </format>
    <format dxfId="7">
      <pivotArea dataOnly="0" labelOnly="1" outline="0" fieldPosition="0">
        <references count="3">
          <reference field="2" count="1" selected="0">
            <x v="5"/>
          </reference>
          <reference field="3" count="1">
            <x v="1"/>
          </reference>
          <reference field="4" count="1" selected="0">
            <x v="0"/>
          </reference>
        </references>
      </pivotArea>
    </format>
    <format dxfId="6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5">
      <pivotArea dataOnly="0" labelOnly="1" outline="0" fieldPosition="0">
        <references count="3">
          <reference field="2" count="1" selected="0">
            <x v="1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4">
      <pivotArea dataOnly="0" labelOnly="1" outline="0" fieldPosition="0">
        <references count="3">
          <reference field="2" count="1" selected="0">
            <x v="2"/>
          </reference>
          <reference field="3" count="1">
            <x v="2"/>
          </reference>
          <reference field="4" count="1" selected="0">
            <x v="1"/>
          </reference>
        </references>
      </pivotArea>
    </format>
    <format dxfId="3">
      <pivotArea dataOnly="0" labelOnly="1" outline="0" fieldPosition="0">
        <references count="3">
          <reference field="2" count="1" selected="0">
            <x v="5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2">
      <pivotArea dataOnly="0" labelOnly="1" outline="0" fieldPosition="0">
        <references count="3">
          <reference field="2" count="1" selected="0">
            <x v="6"/>
          </reference>
          <reference field="3" count="1">
            <x v="0"/>
          </reference>
          <reference field="4" count="1" selected="0">
            <x v="1"/>
          </reference>
        </references>
      </pivotArea>
    </format>
    <format dxfId="1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7" sqref="B17"/>
    </sheetView>
  </sheetViews>
  <sheetFormatPr defaultRowHeight="15" x14ac:dyDescent="0.25"/>
  <cols>
    <col min="1" max="1" width="22.7109375" customWidth="1"/>
    <col min="2" max="2" width="85.140625" customWidth="1"/>
  </cols>
  <sheetData>
    <row r="1" spans="1:2" x14ac:dyDescent="0.25">
      <c r="A1" s="99" t="s">
        <v>72</v>
      </c>
      <c r="B1" s="98" t="s">
        <v>75</v>
      </c>
    </row>
    <row r="2" spans="1:2" x14ac:dyDescent="0.25">
      <c r="A2" s="99" t="s">
        <v>73</v>
      </c>
      <c r="B2" s="98" t="s">
        <v>74</v>
      </c>
    </row>
    <row r="3" spans="1:2" x14ac:dyDescent="0.25">
      <c r="A3" s="99"/>
      <c r="B3" s="98" t="s">
        <v>76</v>
      </c>
    </row>
    <row r="4" spans="1:2" x14ac:dyDescent="0.25">
      <c r="A4" s="99"/>
      <c r="B4" s="98" t="s">
        <v>77</v>
      </c>
    </row>
    <row r="5" spans="1:2" x14ac:dyDescent="0.25">
      <c r="A5" s="99"/>
      <c r="B5" s="98" t="s">
        <v>78</v>
      </c>
    </row>
    <row r="6" spans="1:2" x14ac:dyDescent="0.25">
      <c r="A6" s="99"/>
      <c r="B6" s="9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workbookViewId="0">
      <selection activeCell="K23" sqref="K23"/>
    </sheetView>
  </sheetViews>
  <sheetFormatPr defaultRowHeight="12.75" x14ac:dyDescent="0.2"/>
  <cols>
    <col min="1" max="1" width="13.28515625" style="4" customWidth="1"/>
    <col min="2" max="2" width="28.28515625" style="4" bestFit="1" customWidth="1"/>
    <col min="3" max="3" width="9.28515625" style="4" customWidth="1"/>
    <col min="4" max="4" width="12.7109375" style="4" customWidth="1"/>
    <col min="5" max="5" width="12.28515625" style="4" customWidth="1"/>
    <col min="6" max="6" width="13.28515625" style="4" customWidth="1"/>
    <col min="7" max="8" width="11.7109375" style="4" customWidth="1"/>
    <col min="9" max="9" width="13" style="4" customWidth="1"/>
    <col min="10" max="10" width="12.28515625" style="4" customWidth="1"/>
    <col min="11" max="11" width="13.28515625" style="4" bestFit="1" customWidth="1"/>
    <col min="12" max="12" width="13.28515625" style="4" customWidth="1"/>
    <col min="13" max="13" width="17.28515625" style="4" customWidth="1"/>
    <col min="14" max="16384" width="9.140625" style="4"/>
  </cols>
  <sheetData>
    <row r="1" spans="1:13" x14ac:dyDescent="0.2">
      <c r="A1" s="86" t="s">
        <v>34</v>
      </c>
      <c r="B1" s="87">
        <v>2017</v>
      </c>
      <c r="C1" s="88" t="s">
        <v>49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x14ac:dyDescent="0.2">
      <c r="A3" s="88"/>
      <c r="B3" s="88"/>
      <c r="C3" s="88"/>
      <c r="D3" s="86" t="s">
        <v>38</v>
      </c>
      <c r="E3" s="88"/>
      <c r="F3" s="88"/>
      <c r="G3" s="88"/>
      <c r="H3" s="88"/>
      <c r="I3" s="88"/>
      <c r="J3" s="88"/>
      <c r="K3" s="88"/>
      <c r="L3" s="88"/>
      <c r="M3" s="88"/>
    </row>
    <row r="4" spans="1:13" ht="38.25" x14ac:dyDescent="0.2">
      <c r="A4" s="89" t="s">
        <v>30</v>
      </c>
      <c r="B4" s="86" t="s">
        <v>2</v>
      </c>
      <c r="C4" s="89" t="s">
        <v>28</v>
      </c>
      <c r="D4" s="90" t="s">
        <v>48</v>
      </c>
      <c r="E4" s="90" t="s">
        <v>39</v>
      </c>
      <c r="F4" s="90" t="s">
        <v>40</v>
      </c>
      <c r="G4" s="90" t="s">
        <v>41</v>
      </c>
      <c r="H4" s="90" t="s">
        <v>42</v>
      </c>
      <c r="I4" s="90" t="s">
        <v>43</v>
      </c>
      <c r="J4" s="90" t="s">
        <v>44</v>
      </c>
      <c r="K4" s="90" t="s">
        <v>45</v>
      </c>
      <c r="L4" s="90" t="s">
        <v>46</v>
      </c>
      <c r="M4" s="90" t="s">
        <v>47</v>
      </c>
    </row>
    <row r="5" spans="1:13" x14ac:dyDescent="0.2">
      <c r="A5" s="88" t="s">
        <v>31</v>
      </c>
      <c r="B5" s="88" t="s">
        <v>11</v>
      </c>
      <c r="C5" s="88" t="s">
        <v>13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560</v>
      </c>
      <c r="K5" s="91">
        <v>259685</v>
      </c>
      <c r="L5" s="91">
        <v>0</v>
      </c>
      <c r="M5" s="91">
        <v>260245</v>
      </c>
    </row>
    <row r="6" spans="1:13" x14ac:dyDescent="0.2">
      <c r="A6" s="88"/>
      <c r="B6" s="88" t="s">
        <v>14</v>
      </c>
      <c r="C6" s="88" t="s">
        <v>12</v>
      </c>
      <c r="D6" s="91">
        <v>16855</v>
      </c>
      <c r="E6" s="91">
        <v>0</v>
      </c>
      <c r="F6" s="91">
        <v>0</v>
      </c>
      <c r="G6" s="91">
        <v>512</v>
      </c>
      <c r="H6" s="91">
        <v>0</v>
      </c>
      <c r="I6" s="91">
        <v>14008.5</v>
      </c>
      <c r="J6" s="91">
        <v>25182</v>
      </c>
      <c r="K6" s="91">
        <v>0</v>
      </c>
      <c r="L6" s="91">
        <v>0</v>
      </c>
      <c r="M6" s="91">
        <v>56557.5</v>
      </c>
    </row>
    <row r="7" spans="1:13" x14ac:dyDescent="0.2">
      <c r="A7" s="88"/>
      <c r="B7" s="88" t="s">
        <v>15</v>
      </c>
      <c r="C7" s="88" t="s">
        <v>13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17124.8</v>
      </c>
      <c r="J7" s="91">
        <v>41</v>
      </c>
      <c r="K7" s="91">
        <v>4596238</v>
      </c>
      <c r="L7" s="91">
        <v>0</v>
      </c>
      <c r="M7" s="91">
        <v>4613403.8</v>
      </c>
    </row>
    <row r="8" spans="1:13" x14ac:dyDescent="0.2">
      <c r="A8" s="88" t="s">
        <v>36</v>
      </c>
      <c r="B8" s="88"/>
      <c r="C8" s="88"/>
      <c r="D8" s="91">
        <v>16855</v>
      </c>
      <c r="E8" s="91">
        <v>0</v>
      </c>
      <c r="F8" s="91">
        <v>0</v>
      </c>
      <c r="G8" s="91">
        <v>512</v>
      </c>
      <c r="H8" s="91">
        <v>0</v>
      </c>
      <c r="I8" s="91">
        <v>31133.3</v>
      </c>
      <c r="J8" s="91">
        <v>25783</v>
      </c>
      <c r="K8" s="91">
        <v>4855923</v>
      </c>
      <c r="L8" s="91">
        <v>0</v>
      </c>
      <c r="M8" s="91">
        <v>4930206.3</v>
      </c>
    </row>
    <row r="9" spans="1:13" x14ac:dyDescent="0.2">
      <c r="A9" s="88" t="s">
        <v>32</v>
      </c>
      <c r="B9" s="88" t="s">
        <v>22</v>
      </c>
      <c r="C9" s="88" t="s">
        <v>13</v>
      </c>
      <c r="D9" s="91">
        <v>52440</v>
      </c>
      <c r="E9" s="91">
        <v>0</v>
      </c>
      <c r="F9" s="91">
        <v>43524</v>
      </c>
      <c r="G9" s="91">
        <v>2879</v>
      </c>
      <c r="H9" s="91">
        <v>3356</v>
      </c>
      <c r="I9" s="91">
        <v>263292.32266116631</v>
      </c>
      <c r="J9" s="91">
        <v>101017.56804777417</v>
      </c>
      <c r="K9" s="91">
        <v>733100</v>
      </c>
      <c r="L9" s="91">
        <v>0</v>
      </c>
      <c r="M9" s="91">
        <v>1199608.8907089406</v>
      </c>
    </row>
    <row r="10" spans="1:13" x14ac:dyDescent="0.2">
      <c r="A10" s="88"/>
      <c r="B10" s="88" t="s">
        <v>18</v>
      </c>
      <c r="C10" s="88" t="s">
        <v>13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196596</v>
      </c>
      <c r="L10" s="91">
        <v>0</v>
      </c>
      <c r="M10" s="91">
        <v>196596</v>
      </c>
    </row>
    <row r="11" spans="1:13" x14ac:dyDescent="0.2">
      <c r="A11" s="88"/>
      <c r="B11" s="88" t="s">
        <v>19</v>
      </c>
      <c r="C11" s="88" t="s">
        <v>12</v>
      </c>
      <c r="D11" s="91">
        <v>87957.32</v>
      </c>
      <c r="E11" s="91">
        <v>17225</v>
      </c>
      <c r="F11" s="91">
        <v>113748</v>
      </c>
      <c r="G11" s="91">
        <v>1785</v>
      </c>
      <c r="H11" s="91">
        <v>0</v>
      </c>
      <c r="I11" s="91">
        <v>433233.9</v>
      </c>
      <c r="J11" s="91">
        <v>73879</v>
      </c>
      <c r="K11" s="91">
        <v>0</v>
      </c>
      <c r="L11" s="91">
        <v>0</v>
      </c>
      <c r="M11" s="91">
        <v>727828.22</v>
      </c>
    </row>
    <row r="12" spans="1:13" x14ac:dyDescent="0.2">
      <c r="A12" s="88"/>
      <c r="B12" s="88" t="s">
        <v>15</v>
      </c>
      <c r="C12" s="88" t="s">
        <v>13</v>
      </c>
      <c r="D12" s="91"/>
      <c r="E12" s="91">
        <v>0</v>
      </c>
      <c r="F12" s="91">
        <v>0</v>
      </c>
      <c r="G12" s="91">
        <v>0</v>
      </c>
      <c r="H12" s="91">
        <v>0</v>
      </c>
      <c r="I12" s="91">
        <v>3746.6</v>
      </c>
      <c r="J12" s="91">
        <v>9</v>
      </c>
      <c r="K12" s="91">
        <v>1005483</v>
      </c>
      <c r="L12" s="91">
        <v>0</v>
      </c>
      <c r="M12" s="91">
        <v>1009238.6</v>
      </c>
    </row>
    <row r="13" spans="1:13" x14ac:dyDescent="0.2">
      <c r="A13" s="88"/>
      <c r="B13" s="88" t="s">
        <v>7</v>
      </c>
      <c r="C13" s="88" t="s">
        <v>29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2801113</v>
      </c>
      <c r="M13" s="91">
        <v>2801113</v>
      </c>
    </row>
    <row r="14" spans="1:13" x14ac:dyDescent="0.2">
      <c r="A14" s="88" t="s">
        <v>37</v>
      </c>
      <c r="B14" s="88"/>
      <c r="C14" s="88"/>
      <c r="D14" s="91">
        <v>140397.32</v>
      </c>
      <c r="E14" s="91">
        <v>17225</v>
      </c>
      <c r="F14" s="91">
        <v>157272</v>
      </c>
      <c r="G14" s="91">
        <v>4664</v>
      </c>
      <c r="H14" s="91">
        <v>3356</v>
      </c>
      <c r="I14" s="91">
        <v>700272.82266116631</v>
      </c>
      <c r="J14" s="91">
        <v>174905.56804777417</v>
      </c>
      <c r="K14" s="91">
        <v>1935179</v>
      </c>
      <c r="L14" s="91">
        <v>2801113</v>
      </c>
      <c r="M14" s="91">
        <v>5934384.7107089404</v>
      </c>
    </row>
    <row r="15" spans="1:13" x14ac:dyDescent="0.2">
      <c r="A15" s="88" t="s">
        <v>35</v>
      </c>
      <c r="B15" s="88"/>
      <c r="C15" s="88"/>
      <c r="D15" s="91">
        <v>157252.32</v>
      </c>
      <c r="E15" s="91">
        <v>17225</v>
      </c>
      <c r="F15" s="91">
        <v>157272</v>
      </c>
      <c r="G15" s="91">
        <v>5176</v>
      </c>
      <c r="H15" s="91">
        <v>3356</v>
      </c>
      <c r="I15" s="91">
        <v>731406.12266116624</v>
      </c>
      <c r="J15" s="91">
        <v>200688.56804777417</v>
      </c>
      <c r="K15" s="91">
        <v>6791102</v>
      </c>
      <c r="L15" s="91">
        <v>2801113</v>
      </c>
      <c r="M15" s="91">
        <v>10864591.010708939</v>
      </c>
    </row>
  </sheetData>
  <pageMargins left="0.7" right="0.7" top="0.75" bottom="0.75" header="0.3" footer="0.3"/>
  <pageSetup scale="6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="75" zoomScaleNormal="75" workbookViewId="0">
      <selection activeCell="C35" sqref="C35"/>
    </sheetView>
  </sheetViews>
  <sheetFormatPr defaultRowHeight="12.75" x14ac:dyDescent="0.2"/>
  <cols>
    <col min="1" max="1" width="9.5703125" style="4" customWidth="1"/>
    <col min="2" max="2" width="36" style="4" customWidth="1"/>
    <col min="3" max="3" width="32.28515625" style="4" customWidth="1"/>
    <col min="4" max="4" width="14.85546875" style="4" customWidth="1"/>
    <col min="5" max="5" width="12" style="4" customWidth="1"/>
    <col min="6" max="6" width="15.140625" style="4" customWidth="1"/>
    <col min="7" max="7" width="15.140625" style="19" customWidth="1"/>
    <col min="8" max="8" width="18" style="20" customWidth="1"/>
    <col min="9" max="9" width="17.28515625" style="20" customWidth="1"/>
    <col min="10" max="10" width="17.140625" style="20" customWidth="1"/>
    <col min="11" max="11" width="14.28515625" style="20" customWidth="1"/>
    <col min="12" max="12" width="22.42578125" style="21" customWidth="1"/>
    <col min="13" max="13" width="17.28515625" style="21" customWidth="1"/>
    <col min="14" max="16384" width="9.140625" style="4"/>
  </cols>
  <sheetData>
    <row r="1" spans="1:14" ht="76.5" customHeight="1" thickBot="1" x14ac:dyDescent="0.25"/>
    <row r="2" spans="1:14" ht="61.15" customHeight="1" thickBot="1" x14ac:dyDescent="0.25">
      <c r="A2" s="2" t="s">
        <v>0</v>
      </c>
      <c r="B2" s="3" t="s">
        <v>1</v>
      </c>
      <c r="C2" s="5" t="s">
        <v>2</v>
      </c>
      <c r="D2" s="6" t="s">
        <v>28</v>
      </c>
      <c r="E2" s="6" t="s">
        <v>30</v>
      </c>
      <c r="F2" s="6" t="s">
        <v>52</v>
      </c>
      <c r="G2" s="6" t="s">
        <v>59</v>
      </c>
      <c r="H2" s="7" t="s">
        <v>57</v>
      </c>
      <c r="I2" s="7" t="s">
        <v>50</v>
      </c>
      <c r="J2" s="7" t="s">
        <v>56</v>
      </c>
      <c r="K2" s="7" t="s">
        <v>51</v>
      </c>
      <c r="L2" s="8" t="s">
        <v>67</v>
      </c>
      <c r="M2" s="9" t="s">
        <v>58</v>
      </c>
    </row>
    <row r="3" spans="1:14" ht="46.9" customHeight="1" x14ac:dyDescent="0.2">
      <c r="A3" s="12" t="s">
        <v>9</v>
      </c>
      <c r="B3" s="22" t="s">
        <v>10</v>
      </c>
      <c r="C3" s="23" t="s">
        <v>11</v>
      </c>
      <c r="D3" s="24" t="s">
        <v>13</v>
      </c>
      <c r="E3" s="24" t="s">
        <v>31</v>
      </c>
      <c r="F3" s="25">
        <v>5714</v>
      </c>
      <c r="G3" s="26" t="s">
        <v>60</v>
      </c>
      <c r="H3" s="27">
        <v>42401</v>
      </c>
      <c r="I3" s="27">
        <v>42401</v>
      </c>
      <c r="J3" s="27">
        <v>44227</v>
      </c>
      <c r="K3" s="27">
        <v>44135</v>
      </c>
      <c r="L3" s="28">
        <v>259685</v>
      </c>
      <c r="M3" s="29">
        <v>4800</v>
      </c>
    </row>
    <row r="4" spans="1:14" ht="38.65" customHeight="1" thickBot="1" x14ac:dyDescent="0.25">
      <c r="A4" s="12" t="s">
        <v>9</v>
      </c>
      <c r="B4" s="22" t="s">
        <v>10</v>
      </c>
      <c r="C4" s="30" t="s">
        <v>15</v>
      </c>
      <c r="D4" s="31" t="s">
        <v>13</v>
      </c>
      <c r="E4" s="31" t="s">
        <v>31</v>
      </c>
      <c r="F4" s="32">
        <v>83945</v>
      </c>
      <c r="G4" s="33" t="s">
        <v>62</v>
      </c>
      <c r="H4" s="34">
        <v>40299</v>
      </c>
      <c r="I4" s="34">
        <v>40299</v>
      </c>
      <c r="J4" s="34">
        <v>43404</v>
      </c>
      <c r="K4" s="35" t="s">
        <v>55</v>
      </c>
      <c r="L4" s="36">
        <v>4613403.8</v>
      </c>
      <c r="M4" s="37"/>
    </row>
    <row r="5" spans="1:14" ht="44.65" customHeight="1" thickBot="1" x14ac:dyDescent="0.25">
      <c r="A5" s="12" t="s">
        <v>16</v>
      </c>
      <c r="B5" s="22" t="s">
        <v>71</v>
      </c>
      <c r="C5" s="38" t="s">
        <v>18</v>
      </c>
      <c r="D5" s="39" t="s">
        <v>13</v>
      </c>
      <c r="E5" s="39" t="s">
        <v>32</v>
      </c>
      <c r="F5" s="40">
        <v>35606</v>
      </c>
      <c r="G5" s="41" t="s">
        <v>63</v>
      </c>
      <c r="H5" s="42">
        <v>41348</v>
      </c>
      <c r="I5" s="42">
        <v>41348</v>
      </c>
      <c r="J5" s="42">
        <v>43281</v>
      </c>
      <c r="K5" s="42">
        <v>42916</v>
      </c>
      <c r="L5" s="43">
        <v>196596</v>
      </c>
      <c r="M5" s="44">
        <v>0</v>
      </c>
    </row>
    <row r="6" spans="1:14" ht="44.65" customHeight="1" x14ac:dyDescent="0.2">
      <c r="A6" s="12" t="s">
        <v>16</v>
      </c>
      <c r="B6" s="22" t="s">
        <v>71</v>
      </c>
      <c r="C6" s="45" t="s">
        <v>22</v>
      </c>
      <c r="D6" s="46" t="s">
        <v>13</v>
      </c>
      <c r="E6" s="46" t="s">
        <v>54</v>
      </c>
      <c r="F6" s="47">
        <v>136290</v>
      </c>
      <c r="G6" s="41" t="s">
        <v>63</v>
      </c>
      <c r="H6" s="48">
        <v>41348</v>
      </c>
      <c r="I6" s="48">
        <v>41348</v>
      </c>
      <c r="J6" s="48">
        <v>43281</v>
      </c>
      <c r="K6" s="48">
        <v>42916</v>
      </c>
      <c r="L6" s="49">
        <v>733100</v>
      </c>
      <c r="M6" s="50">
        <v>0</v>
      </c>
    </row>
    <row r="7" spans="1:14" ht="58.5" customHeight="1" x14ac:dyDescent="0.2">
      <c r="A7" s="12" t="s">
        <v>16</v>
      </c>
      <c r="B7" s="22" t="s">
        <v>71</v>
      </c>
      <c r="C7" s="45" t="s">
        <v>19</v>
      </c>
      <c r="D7" s="46" t="s">
        <v>12</v>
      </c>
      <c r="E7" s="46" t="s">
        <v>32</v>
      </c>
      <c r="F7" s="51">
        <v>65000</v>
      </c>
      <c r="G7" s="52" t="s">
        <v>53</v>
      </c>
      <c r="H7" s="53" t="s">
        <v>53</v>
      </c>
      <c r="I7" s="53" t="s">
        <v>53</v>
      </c>
      <c r="J7" s="53" t="s">
        <v>53</v>
      </c>
      <c r="K7" s="53" t="s">
        <v>53</v>
      </c>
      <c r="L7" s="54">
        <v>0</v>
      </c>
      <c r="M7" s="50">
        <v>0</v>
      </c>
    </row>
    <row r="8" spans="1:14" ht="36.4" customHeight="1" thickBot="1" x14ac:dyDescent="0.25">
      <c r="A8" s="55" t="s">
        <v>16</v>
      </c>
      <c r="B8" s="22" t="s">
        <v>71</v>
      </c>
      <c r="C8" s="56" t="s">
        <v>15</v>
      </c>
      <c r="D8" s="57" t="s">
        <v>13</v>
      </c>
      <c r="E8" s="57" t="s">
        <v>32</v>
      </c>
      <c r="F8" s="58">
        <v>18364</v>
      </c>
      <c r="G8" s="59" t="s">
        <v>62</v>
      </c>
      <c r="H8" s="60">
        <v>40299</v>
      </c>
      <c r="I8" s="60">
        <v>40299</v>
      </c>
      <c r="J8" s="60">
        <v>43404</v>
      </c>
      <c r="K8" s="61" t="s">
        <v>55</v>
      </c>
      <c r="L8" s="62">
        <v>1005483</v>
      </c>
      <c r="M8" s="63">
        <v>41676</v>
      </c>
    </row>
    <row r="9" spans="1:14" ht="31.15" customHeight="1" x14ac:dyDescent="0.2">
      <c r="A9" s="94" t="s">
        <v>70</v>
      </c>
      <c r="B9" s="95"/>
      <c r="C9" s="95"/>
      <c r="D9" s="64"/>
      <c r="E9" s="64"/>
      <c r="F9" s="65">
        <f>SUM(F3:F8)</f>
        <v>344919</v>
      </c>
      <c r="G9" s="66"/>
      <c r="H9" s="67"/>
      <c r="I9" s="67"/>
      <c r="J9" s="67"/>
      <c r="K9" s="67"/>
      <c r="L9" s="68"/>
      <c r="M9" s="69"/>
    </row>
    <row r="10" spans="1:14" ht="31.15" customHeight="1" thickBot="1" x14ac:dyDescent="0.25">
      <c r="A10" s="96" t="s">
        <v>69</v>
      </c>
      <c r="B10" s="97"/>
      <c r="C10" s="97"/>
      <c r="D10" s="70"/>
      <c r="E10" s="70"/>
      <c r="F10" s="71">
        <f>F8+F6+F5+F4+F3</f>
        <v>279919</v>
      </c>
      <c r="G10" s="72"/>
      <c r="H10" s="73"/>
      <c r="I10" s="73"/>
      <c r="J10" s="73"/>
      <c r="K10" s="73"/>
      <c r="L10" s="74">
        <f>SUM(L3:L8)</f>
        <v>6808267.7999999998</v>
      </c>
      <c r="M10" s="75">
        <f>SUM(M3:M8)</f>
        <v>46476</v>
      </c>
    </row>
    <row r="12" spans="1:14" x14ac:dyDescent="0.2">
      <c r="B12" s="76" t="s">
        <v>59</v>
      </c>
      <c r="C12" s="76"/>
      <c r="D12" s="76"/>
      <c r="E12" s="76"/>
      <c r="F12" s="76"/>
      <c r="G12" s="76"/>
      <c r="I12" s="92" t="s">
        <v>68</v>
      </c>
      <c r="J12" s="92"/>
      <c r="K12" s="92"/>
      <c r="L12" s="92"/>
      <c r="M12" s="92"/>
    </row>
    <row r="13" spans="1:14" x14ac:dyDescent="0.2">
      <c r="B13" s="77" t="s">
        <v>60</v>
      </c>
      <c r="C13" s="78" t="s">
        <v>64</v>
      </c>
      <c r="D13" s="78"/>
      <c r="E13" s="78"/>
      <c r="F13" s="78"/>
      <c r="G13" s="78"/>
    </row>
    <row r="14" spans="1:14" x14ac:dyDescent="0.2">
      <c r="E14" s="79"/>
      <c r="F14" s="80"/>
      <c r="G14" s="20"/>
    </row>
    <row r="15" spans="1:14" ht="31.15" customHeight="1" x14ac:dyDescent="0.2">
      <c r="B15" s="81" t="s">
        <v>61</v>
      </c>
      <c r="C15" s="93" t="s">
        <v>65</v>
      </c>
      <c r="D15" s="93"/>
      <c r="E15" s="93"/>
      <c r="F15" s="93"/>
      <c r="G15" s="93"/>
      <c r="N15" s="82"/>
    </row>
    <row r="16" spans="1:14" x14ac:dyDescent="0.2">
      <c r="F16" s="19"/>
      <c r="G16" s="20"/>
    </row>
    <row r="17" spans="2:7" x14ac:dyDescent="0.2">
      <c r="B17" s="81" t="s">
        <v>63</v>
      </c>
      <c r="C17" s="83" t="s">
        <v>66</v>
      </c>
      <c r="D17" s="83"/>
      <c r="E17" s="83"/>
      <c r="F17" s="84"/>
      <c r="G17" s="85"/>
    </row>
  </sheetData>
  <mergeCells count="4">
    <mergeCell ref="I12:M12"/>
    <mergeCell ref="C15:G15"/>
    <mergeCell ref="A9:C9"/>
    <mergeCell ref="A10:C10"/>
  </mergeCells>
  <pageMargins left="0.5" right="0.5" top="1" bottom="1" header="0.5" footer="0.5"/>
  <pageSetup scale="52" orientation="landscape" verticalDpi="1200" r:id="rId1"/>
  <headerFooter>
    <oddHeader>&amp;COSSE Lease Terms Summary, for Approved FY2017 Budget
Compiled by:SE Ponds, DGS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opLeftCell="E1" workbookViewId="0">
      <selection activeCell="Q2" sqref="Q2"/>
    </sheetView>
  </sheetViews>
  <sheetFormatPr defaultRowHeight="12.75" x14ac:dyDescent="0.2"/>
  <cols>
    <col min="1" max="1" width="6.7109375" style="4" bestFit="1" customWidth="1"/>
    <col min="2" max="2" width="36.7109375" style="4" bestFit="1" customWidth="1"/>
    <col min="3" max="3" width="33.5703125" style="4" bestFit="1" customWidth="1"/>
    <col min="4" max="6" width="33.5703125" style="4" customWidth="1"/>
    <col min="7" max="7" width="13.28515625" style="4" customWidth="1"/>
    <col min="8" max="8" width="11.5703125" style="4" bestFit="1" customWidth="1"/>
    <col min="9" max="9" width="13.140625" style="4" bestFit="1" customWidth="1"/>
    <col min="10" max="10" width="13.7109375" style="4" customWidth="1"/>
    <col min="11" max="11" width="25.7109375" style="4" customWidth="1"/>
    <col min="12" max="12" width="19.28515625" style="4" customWidth="1"/>
    <col min="13" max="13" width="16.85546875" style="4" bestFit="1" customWidth="1"/>
    <col min="14" max="14" width="15.28515625" style="4" bestFit="1" customWidth="1"/>
    <col min="15" max="16" width="15.5703125" style="4" bestFit="1" customWidth="1"/>
    <col min="17" max="16384" width="9.140625" style="4"/>
  </cols>
  <sheetData>
    <row r="1" spans="1:16" ht="15" customHeight="1" x14ac:dyDescent="0.2">
      <c r="A1" s="2" t="s">
        <v>0</v>
      </c>
      <c r="B1" s="2" t="s">
        <v>1</v>
      </c>
      <c r="C1" s="2" t="s">
        <v>2</v>
      </c>
      <c r="D1" s="2" t="s">
        <v>28</v>
      </c>
      <c r="E1" s="2" t="s">
        <v>30</v>
      </c>
      <c r="F1" s="2" t="s">
        <v>34</v>
      </c>
      <c r="G1" s="11" t="s">
        <v>3</v>
      </c>
      <c r="H1" s="11" t="s">
        <v>4</v>
      </c>
      <c r="I1" s="11" t="s">
        <v>5</v>
      </c>
      <c r="J1" s="11" t="s">
        <v>24</v>
      </c>
      <c r="K1" s="11" t="s">
        <v>6</v>
      </c>
      <c r="L1" s="11" t="s">
        <v>23</v>
      </c>
      <c r="M1" s="11" t="s">
        <v>27</v>
      </c>
      <c r="N1" s="11" t="s">
        <v>25</v>
      </c>
      <c r="O1" s="11" t="s">
        <v>26</v>
      </c>
      <c r="P1" s="1" t="s">
        <v>8</v>
      </c>
    </row>
    <row r="2" spans="1:16" ht="15" customHeight="1" x14ac:dyDescent="0.2">
      <c r="A2" s="12" t="s">
        <v>9</v>
      </c>
      <c r="B2" s="13" t="s">
        <v>10</v>
      </c>
      <c r="C2" s="12" t="s">
        <v>11</v>
      </c>
      <c r="D2" s="12" t="s">
        <v>13</v>
      </c>
      <c r="E2" s="12" t="s">
        <v>31</v>
      </c>
      <c r="F2" s="12">
        <v>2017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5">
        <v>0</v>
      </c>
      <c r="M2" s="16">
        <v>560</v>
      </c>
      <c r="N2" s="16">
        <v>259685</v>
      </c>
      <c r="O2" s="15">
        <v>0</v>
      </c>
      <c r="P2" s="14">
        <f t="shared" ref="P2:P10" si="0">SUM(G2:O2)</f>
        <v>260245</v>
      </c>
    </row>
    <row r="3" spans="1:16" ht="15" customHeight="1" x14ac:dyDescent="0.2">
      <c r="A3" s="12" t="s">
        <v>9</v>
      </c>
      <c r="B3" s="13" t="s">
        <v>10</v>
      </c>
      <c r="C3" s="12" t="s">
        <v>14</v>
      </c>
      <c r="D3" s="12" t="s">
        <v>12</v>
      </c>
      <c r="E3" s="12" t="s">
        <v>31</v>
      </c>
      <c r="F3" s="12">
        <v>2017</v>
      </c>
      <c r="G3" s="14">
        <v>16855</v>
      </c>
      <c r="H3" s="14">
        <v>0</v>
      </c>
      <c r="I3" s="14">
        <v>0</v>
      </c>
      <c r="J3" s="14">
        <v>512</v>
      </c>
      <c r="K3" s="14">
        <v>0</v>
      </c>
      <c r="L3" s="15">
        <v>14008.5</v>
      </c>
      <c r="M3" s="16">
        <v>25182</v>
      </c>
      <c r="N3" s="16">
        <v>0</v>
      </c>
      <c r="O3" s="15">
        <v>0</v>
      </c>
      <c r="P3" s="14">
        <f t="shared" si="0"/>
        <v>56557.5</v>
      </c>
    </row>
    <row r="4" spans="1:16" ht="15" customHeight="1" x14ac:dyDescent="0.2">
      <c r="A4" s="12" t="s">
        <v>9</v>
      </c>
      <c r="B4" s="13" t="s">
        <v>10</v>
      </c>
      <c r="C4" s="12" t="s">
        <v>15</v>
      </c>
      <c r="D4" s="12" t="s">
        <v>13</v>
      </c>
      <c r="E4" s="12" t="s">
        <v>31</v>
      </c>
      <c r="F4" s="12">
        <v>2017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5">
        <v>17124.8</v>
      </c>
      <c r="M4" s="16">
        <v>41</v>
      </c>
      <c r="N4" s="16">
        <v>4596238</v>
      </c>
      <c r="O4" s="15">
        <v>0</v>
      </c>
      <c r="P4" s="14">
        <f t="shared" si="0"/>
        <v>4613403.8</v>
      </c>
    </row>
    <row r="5" spans="1:16" ht="15" customHeight="1" x14ac:dyDescent="0.2">
      <c r="A5" s="12" t="s">
        <v>16</v>
      </c>
      <c r="B5" s="13" t="s">
        <v>17</v>
      </c>
      <c r="C5" s="12" t="s">
        <v>18</v>
      </c>
      <c r="D5" s="12" t="s">
        <v>13</v>
      </c>
      <c r="E5" s="12" t="s">
        <v>32</v>
      </c>
      <c r="F5" s="12">
        <v>2017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5">
        <v>0</v>
      </c>
      <c r="M5" s="16">
        <v>0</v>
      </c>
      <c r="N5" s="16">
        <v>196596</v>
      </c>
      <c r="O5" s="15">
        <v>0</v>
      </c>
      <c r="P5" s="14">
        <f t="shared" si="0"/>
        <v>196596</v>
      </c>
    </row>
    <row r="6" spans="1:16" ht="15" customHeight="1" x14ac:dyDescent="0.2">
      <c r="A6" s="12" t="s">
        <v>16</v>
      </c>
      <c r="B6" s="13" t="s">
        <v>17</v>
      </c>
      <c r="C6" s="12" t="s">
        <v>19</v>
      </c>
      <c r="D6" s="12" t="s">
        <v>12</v>
      </c>
      <c r="E6" s="12" t="s">
        <v>32</v>
      </c>
      <c r="F6" s="12">
        <v>2017</v>
      </c>
      <c r="G6" s="14">
        <v>87957.32</v>
      </c>
      <c r="H6" s="14">
        <v>17225</v>
      </c>
      <c r="I6" s="14">
        <f>56874*2</f>
        <v>113748</v>
      </c>
      <c r="J6" s="14">
        <v>1785</v>
      </c>
      <c r="K6" s="14">
        <v>0</v>
      </c>
      <c r="L6" s="15">
        <v>433233.9</v>
      </c>
      <c r="M6" s="16">
        <v>73879</v>
      </c>
      <c r="N6" s="16">
        <v>0</v>
      </c>
      <c r="O6" s="15">
        <v>0</v>
      </c>
      <c r="P6" s="14">
        <f t="shared" si="0"/>
        <v>727828.22</v>
      </c>
    </row>
    <row r="7" spans="1:16" ht="15" customHeight="1" x14ac:dyDescent="0.2">
      <c r="A7" s="12" t="s">
        <v>16</v>
      </c>
      <c r="B7" s="13" t="s">
        <v>17</v>
      </c>
      <c r="C7" s="12" t="s">
        <v>15</v>
      </c>
      <c r="D7" s="17" t="s">
        <v>13</v>
      </c>
      <c r="E7" s="12" t="s">
        <v>32</v>
      </c>
      <c r="F7" s="12">
        <v>2017</v>
      </c>
      <c r="G7" s="18"/>
      <c r="H7" s="14">
        <v>0</v>
      </c>
      <c r="I7" s="10">
        <v>0</v>
      </c>
      <c r="J7" s="14">
        <v>0</v>
      </c>
      <c r="K7" s="14">
        <v>0</v>
      </c>
      <c r="L7" s="15">
        <v>3746.6</v>
      </c>
      <c r="M7" s="16">
        <v>9</v>
      </c>
      <c r="N7" s="16">
        <v>1005483</v>
      </c>
      <c r="O7" s="15">
        <v>0</v>
      </c>
      <c r="P7" s="14">
        <f t="shared" si="0"/>
        <v>1009238.6</v>
      </c>
    </row>
    <row r="8" spans="1:16" ht="15" customHeight="1" x14ac:dyDescent="0.2">
      <c r="A8" s="12" t="s">
        <v>16</v>
      </c>
      <c r="B8" s="13" t="s">
        <v>17</v>
      </c>
      <c r="C8" s="12" t="s">
        <v>7</v>
      </c>
      <c r="D8" s="12" t="s">
        <v>29</v>
      </c>
      <c r="E8" s="12" t="s">
        <v>32</v>
      </c>
      <c r="F8" s="12">
        <v>2017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5">
        <v>0</v>
      </c>
      <c r="M8" s="16">
        <v>0</v>
      </c>
      <c r="N8" s="16">
        <v>0</v>
      </c>
      <c r="O8" s="15">
        <v>2800000</v>
      </c>
      <c r="P8" s="14">
        <f t="shared" si="0"/>
        <v>2800000</v>
      </c>
    </row>
    <row r="9" spans="1:16" ht="15" customHeight="1" x14ac:dyDescent="0.2">
      <c r="A9" s="12" t="s">
        <v>16</v>
      </c>
      <c r="B9" s="13" t="s">
        <v>17</v>
      </c>
      <c r="C9" s="12" t="s">
        <v>7</v>
      </c>
      <c r="D9" s="12" t="s">
        <v>29</v>
      </c>
      <c r="E9" s="12" t="s">
        <v>32</v>
      </c>
      <c r="F9" s="12">
        <v>2017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v>0</v>
      </c>
      <c r="M9" s="16">
        <v>0</v>
      </c>
      <c r="N9" s="16">
        <v>0</v>
      </c>
      <c r="O9" s="15">
        <v>1113</v>
      </c>
      <c r="P9" s="14">
        <f t="shared" si="0"/>
        <v>1113</v>
      </c>
    </row>
    <row r="10" spans="1:16" ht="15" customHeight="1" x14ac:dyDescent="0.2">
      <c r="A10" s="12" t="s">
        <v>20</v>
      </c>
      <c r="B10" s="13" t="s">
        <v>21</v>
      </c>
      <c r="C10" s="12" t="s">
        <v>22</v>
      </c>
      <c r="D10" s="12" t="s">
        <v>13</v>
      </c>
      <c r="E10" s="12" t="s">
        <v>32</v>
      </c>
      <c r="F10" s="12">
        <v>2017</v>
      </c>
      <c r="G10" s="14">
        <v>52440</v>
      </c>
      <c r="H10" s="14">
        <v>0</v>
      </c>
      <c r="I10" s="14">
        <f>21762*2</f>
        <v>43524</v>
      </c>
      <c r="J10" s="14">
        <v>2879</v>
      </c>
      <c r="K10" s="14">
        <v>3356</v>
      </c>
      <c r="L10" s="15">
        <v>263292.32266116631</v>
      </c>
      <c r="M10" s="16">
        <v>101017.56804777417</v>
      </c>
      <c r="N10" s="16">
        <v>733100</v>
      </c>
      <c r="O10" s="15">
        <v>0</v>
      </c>
      <c r="P10" s="14">
        <f t="shared" si="0"/>
        <v>1199608.8907089406</v>
      </c>
    </row>
    <row r="12" spans="1:16" x14ac:dyDescent="0.2">
      <c r="A12" s="17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Notes</vt:lpstr>
      <vt:lpstr>List of Properties</vt:lpstr>
      <vt:lpstr>Lease Terms</vt:lpstr>
      <vt:lpstr>Annual Fixed Costs</vt:lpstr>
      <vt:lpstr>'Lease Terms'!Print_Area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Tiffany Oates</cp:lastModifiedBy>
  <cp:lastPrinted>2017-01-17T17:12:26Z</cp:lastPrinted>
  <dcterms:created xsi:type="dcterms:W3CDTF">2017-01-13T16:33:43Z</dcterms:created>
  <dcterms:modified xsi:type="dcterms:W3CDTF">2017-02-02T09:09:34Z</dcterms:modified>
</cp:coreProperties>
</file>