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80" windowWidth="24675" windowHeight="11730"/>
  </bookViews>
  <sheets>
    <sheet name="Q112. Reprogrammings - GD0 FY16" sheetId="1" r:id="rId1"/>
    <sheet name="Q112. Reprogrammings - GD0 FY17" sheetId="8" r:id="rId2"/>
    <sheet name="Q112. Reprogrammings - GO0 FY16" sheetId="5" r:id="rId3"/>
    <sheet name="Q112. Reprogrammings - GO0 FY17" sheetId="6" r:id="rId4"/>
  </sheets>
  <definedNames>
    <definedName name="_xlnm._FilterDatabase" localSheetId="0" hidden="1">'Q112. Reprogrammings - GD0 FY16'!$A$6:$H$65</definedName>
    <definedName name="_xlnm._FilterDatabase" localSheetId="1" hidden="1">'Q112. Reprogrammings - GD0 FY17'!$A$6:$H$16</definedName>
    <definedName name="_xlnm.Print_Area" localSheetId="0">'Q112. Reprogrammings - GD0 FY16'!$A$1:$H$77</definedName>
    <definedName name="_xlnm.Print_Area" localSheetId="1">'Q112. Reprogrammings - GD0 FY17'!$A$1:$H$38</definedName>
    <definedName name="_xlnm.Print_Area" localSheetId="2">'Q112. Reprogrammings - GO0 FY16'!$A$1:$H$37</definedName>
    <definedName name="_xlnm.Print_Area" localSheetId="3">'Q112. Reprogrammings - GO0 FY17'!$A$1:$H$14</definedName>
    <definedName name="_xlnm.Print_Titles" localSheetId="1">'Q112. Reprogrammings - GD0 FY17'!$6:$6</definedName>
    <definedName name="_xlnm.Print_Titles" localSheetId="2">'Q112. Reprogrammings - GO0 FY16'!$5:$6</definedName>
    <definedName name="_xlnm.Print_Titles" localSheetId="3">'Q112. Reprogrammings - GO0 FY17'!$5:$6</definedName>
  </definedNames>
  <calcPr calcId="145621"/>
</workbook>
</file>

<file path=xl/calcChain.xml><?xml version="1.0" encoding="utf-8"?>
<calcChain xmlns="http://schemas.openxmlformats.org/spreadsheetml/2006/main">
  <c r="G18" i="1" l="1"/>
  <c r="G71" i="1"/>
  <c r="G35" i="5"/>
  <c r="G16" i="5"/>
  <c r="G36" i="5" l="1"/>
  <c r="G25" i="5"/>
  <c r="G37" i="8"/>
  <c r="G35" i="8"/>
  <c r="G36" i="8"/>
  <c r="G76" i="1"/>
  <c r="G74" i="1"/>
  <c r="G73" i="1"/>
  <c r="G75" i="1"/>
  <c r="G31" i="8" l="1"/>
  <c r="G67" i="1"/>
  <c r="G38" i="8" l="1"/>
  <c r="G69" i="1"/>
  <c r="G77" i="1" l="1"/>
  <c r="G10" i="8" l="1"/>
  <c r="G21" i="6" l="1"/>
  <c r="G18" i="6"/>
  <c r="G14" i="6"/>
  <c r="G10" i="6"/>
  <c r="G32" i="5" l="1"/>
  <c r="G29" i="5"/>
  <c r="G10" i="5"/>
  <c r="G37" i="5" l="1"/>
</calcChain>
</file>

<file path=xl/sharedStrings.xml><?xml version="1.0" encoding="utf-8"?>
<sst xmlns="http://schemas.openxmlformats.org/spreadsheetml/2006/main" count="544" uniqueCount="179">
  <si>
    <t>Agency</t>
  </si>
  <si>
    <t>FY</t>
  </si>
  <si>
    <t>Program</t>
  </si>
  <si>
    <t>Activity</t>
  </si>
  <si>
    <t>Fund Detail</t>
  </si>
  <si>
    <t>Funding Source</t>
  </si>
  <si>
    <t>Requested Amount</t>
  </si>
  <si>
    <t>GD0</t>
  </si>
  <si>
    <t>0100</t>
  </si>
  <si>
    <t>Local</t>
  </si>
  <si>
    <t>GW0</t>
  </si>
  <si>
    <t>GC0</t>
  </si>
  <si>
    <t>0300</t>
  </si>
  <si>
    <t>Capital</t>
  </si>
  <si>
    <t>GO0</t>
  </si>
  <si>
    <t>0799</t>
  </si>
  <si>
    <t>DC Charter Schools (D1020)</t>
  </si>
  <si>
    <t>Agency Management Program (D1000)</t>
  </si>
  <si>
    <t>DC Charter Schools (1100)</t>
  </si>
  <si>
    <t>Agency Oversight and Support (2010)</t>
  </si>
  <si>
    <t>Personnel (1010)</t>
  </si>
  <si>
    <t>Agency Oversight and Support (2010) to GD0 - Adult and Family Education (D703)</t>
  </si>
  <si>
    <t>Narrative Description</t>
  </si>
  <si>
    <t>GC0 - Local Total</t>
  </si>
  <si>
    <t>GW0 - Local Total</t>
  </si>
  <si>
    <t>GW0 - Capital Total</t>
  </si>
  <si>
    <t>Office of the State Superintendent of Education - Performance Hearing Questions</t>
  </si>
  <si>
    <t xml:space="preserve">* Federal grants: Budgets are proposed a year in advance, programs use their best estimates; however, once the applications are approved for the LEAs, spending plans are revised to reflect accurate budgets
</t>
  </si>
  <si>
    <t>To purchase equipment and supplies necessary to perform daily tasks.</t>
  </si>
  <si>
    <t>To hire a director to lead the District Re-Engagement Center.</t>
  </si>
  <si>
    <t>To support the cost of key initiatives such as translation services and consultant support.</t>
  </si>
  <si>
    <t>Intra-District</t>
  </si>
  <si>
    <t>Federal Payment</t>
  </si>
  <si>
    <t>Federal Grant</t>
  </si>
  <si>
    <t>TOTAL</t>
  </si>
  <si>
    <t>ELEMENTARY &amp; SECONDARY EDUCATION (D600)</t>
  </si>
  <si>
    <t>TEACHING AND LEARNING  (D603)</t>
  </si>
  <si>
    <t>Federal Grant - 62010A/16 (Title I, Part A)</t>
  </si>
  <si>
    <t>OFFICE OF THE DIRECTOR (D100)</t>
  </si>
  <si>
    <t>SPECIAL EDUCATION (D900)</t>
  </si>
  <si>
    <t>EARLY CHILDHOOD EDUCATION (D800)</t>
  </si>
  <si>
    <t>OFFICE OF THE CHIEF INFORMATION OFFICER (D400)</t>
  </si>
  <si>
    <t>Dedicated Taxes</t>
  </si>
  <si>
    <t>OFFICE OF THE DIRECTOR (T100)</t>
  </si>
  <si>
    <t>Total</t>
  </si>
  <si>
    <t>GO0 - Total</t>
  </si>
  <si>
    <t>Grand Total</t>
  </si>
  <si>
    <t>OSSE (GD0) FY16 Reprogrammings - Transferred in from Agency</t>
  </si>
  <si>
    <t>OSSE (GD0) FY16 Reprogrammings - Transferred out to Agency</t>
  </si>
  <si>
    <t>OSSE (GD0) FY16 Reprogrammings - Transferred within Agency</t>
  </si>
  <si>
    <r>
      <t xml:space="preserve">Q112. </t>
    </r>
    <r>
      <rPr>
        <sz val="11"/>
        <color theme="1"/>
        <rFont val="Garamond"/>
        <family val="1"/>
      </rPr>
      <t>Provide a complete accounting of all reprogrammings received by or transferred from OSSE during FY16 and to date in FY17. For each, please provide a narrative descrpition as to the purpose and reason of the transfer and which programs, activities, and services within the agency the reprogramming affected. In addition, please provide an accounting of all reprogrammings made within the agency that exceeded $100,000 and provide a narrative description as to the purpose and reason of the transfer and which programs, activities, and services within the agency the reprogramming affected.</t>
    </r>
  </si>
  <si>
    <t>OSSE (GD0) FY17 Reprogrammings (as of 12-31-16) - Transferred within Agency</t>
  </si>
  <si>
    <t>Transportation (GO0) FY16 Reprogrammings - Transferred out to Agency</t>
  </si>
  <si>
    <t>Transportation (GO0) FY16 Reprogrammings - Transferred within Agency</t>
  </si>
  <si>
    <t>8200</t>
  </si>
  <si>
    <t>Federal Grant - 32377A/13 - (School Improvement Grant)</t>
  </si>
  <si>
    <t>To increase subgrantee allocation to Maya Angelou Public Charter School.</t>
  </si>
  <si>
    <t>Federal Grant - 52010A/15 - (Title I, Part A)</t>
  </si>
  <si>
    <t>To seperately track School Improvement Grant (SIG) funds, authorized under section 1003(a) of Title I of the Eleementary and Secondary Education Act of 1965 (ESEA) and Title I, Part A Neglected Allocation funds.</t>
  </si>
  <si>
    <t>To allow for sub-grantee allocations to DCPS for Title I, Part A formula award and 1003(a) School Improvement Set-Aside; in addition to  allocations to DYRS</t>
  </si>
  <si>
    <t>Federal Grant - 52027A/15 - (IDEA Part B, Section 611)</t>
  </si>
  <si>
    <t>To increase the contractual services and travel budget lines and the allocation to the Public Charter Schools</t>
  </si>
  <si>
    <t>SPECIAL EDUCATION ASST SUPERINTENDENTS (D901)</t>
  </si>
  <si>
    <t>Federal Grant - 52287C/15 - (After School Learning Center Formula Award)</t>
  </si>
  <si>
    <t>To increase budgets for Community Based Organizations to ensure that sufficient funding is in place for EGMS subgrants</t>
  </si>
  <si>
    <t>Federal Grant - 52377A/15 (School Improvement Grant</t>
  </si>
  <si>
    <t>To align the budget to the amount of subgrantee allocations to DCPS.</t>
  </si>
  <si>
    <t>Federal Grant - 52378A/15 (College Access Grant)</t>
  </si>
  <si>
    <t>To increasebudget lines for Travel, Professional fess and IT equipment</t>
  </si>
  <si>
    <t>Higher Education Financial Services &amp; Prep Programs (D702)</t>
  </si>
  <si>
    <t>POST-SECONDARY EDUCATION (D700)</t>
  </si>
  <si>
    <t>To increase personnel services and other programmatic needs.</t>
  </si>
  <si>
    <t>To fund complete of several critical data portals that share information with schools, LEAs and community based organizations.</t>
  </si>
  <si>
    <t>Federal Grant - 52CCDD/15 (Child Care Development Grant)</t>
  </si>
  <si>
    <t>To fund contractual needs related to the implementation of the Child Care Development Block Grant.  This includes new requirements related to the reauthorization of the law, as well as quality improvement activities.</t>
  </si>
  <si>
    <t>CHILD CARE SUBSIDY PROGRAM - (D802)</t>
  </si>
  <si>
    <t>To increase subgrantee allocation to DCPS and increase Indirect Cost claiming budget for conferences, travel, contractual services, etc.</t>
  </si>
  <si>
    <t>Federal Grant - 62027A/16 (IDEA Part B, Section 611)</t>
  </si>
  <si>
    <t>To realign budget to programmatic needs and spend plan inpersonnel services, contractual services, travel and professional services.</t>
  </si>
  <si>
    <t>VARIOUS ACTIVITIES</t>
  </si>
  <si>
    <t>To reallocate the budgbet based on updated spend plan in accoradance with grantor's terms and conditions.</t>
  </si>
  <si>
    <t>Federal Grant - 62048A/16 (Vocational Education Grant)</t>
  </si>
  <si>
    <t>CAREER AND TECHNICAL EDUCATION (D704)</t>
  </si>
  <si>
    <t>Federal Grant - 62287C/16 (After School Learning Center Formula Award)</t>
  </si>
  <si>
    <t>To increase the subgrantee allocations to Public Charter Schools and DCPS.  Also to increase State Activites Personnel Services and Indirect cost claiming budget.</t>
  </si>
  <si>
    <t>To increase subgrantee alllocations to Community Based Organizations in EGMS.</t>
  </si>
  <si>
    <t>Federal Grant - 62367A/16 (Title II, A - Improving Teacher Quality)</t>
  </si>
  <si>
    <t>To increase contrucatual services budget line and subgrantee allocations to DCPS.</t>
  </si>
  <si>
    <t>Federal Grant - 62367B/16 (Improving Teacher Quality Grant - SAHEs)</t>
  </si>
  <si>
    <t>To increase allocation needed for competitive grants.</t>
  </si>
  <si>
    <t>Federal Grant - 62369A/16 (State Assessment Grant)</t>
  </si>
  <si>
    <t>To realign budget based on updated spending plan in personnel services.</t>
  </si>
  <si>
    <t>OFFICE OF ENTERPRISE DATA MANAGEMENT (D104)</t>
  </si>
  <si>
    <t>Federal Grant - 62CCDD/16 (Child Care Development Block Grant)</t>
  </si>
  <si>
    <t>Federal Grant - CHOICE/14 - DC School Choice Grant</t>
  </si>
  <si>
    <t>To increase subrgantee allocations for Early Learning, Public Facilities and Replication and Growth.</t>
  </si>
  <si>
    <t>OFFICE OF PUBLIC CHARTER FINANCING (D610)</t>
  </si>
  <si>
    <t>To align with update spending plan for professional services, personnel services, loan protfolio management fees, underwriting and grantee reviewer payments.</t>
  </si>
  <si>
    <t>Federal Grant - LDS001/14 (DC Statewide Longitudinal System)</t>
  </si>
  <si>
    <t>To align with updated spend plan to asist with the continuation of SLED deliverables.</t>
  </si>
  <si>
    <t>Intra-district - Medicaid</t>
  </si>
  <si>
    <t>To align budget to expenditures currently charged to an old OSSE structure.</t>
  </si>
  <si>
    <t>OFFICE OF THE CHIEF OF STAFF (D102)</t>
  </si>
  <si>
    <t>8110</t>
  </si>
  <si>
    <t>Federal Payment - Tuition Assistance Grant</t>
  </si>
  <si>
    <t>To realign administrative obligations to th eauthorized cap of seven percent and upgrades to the DC One App.</t>
  </si>
  <si>
    <t>Local Funds</t>
  </si>
  <si>
    <t>To increase funding for equipment maintenance renewals, software purchases, equipment purchases and contractual services for FY16</t>
  </si>
  <si>
    <t>DIVISION OF HEALTH AND WELLNESS (D500)</t>
  </si>
  <si>
    <t>WELLNESS AND NUTRITION (D501)</t>
  </si>
  <si>
    <t>To fund Environmental Literacy Program intiatives, including Cadre Stipends, fellowship grants and advancement grants.</t>
  </si>
  <si>
    <t>To provide grant awards to Local Education Agencies.</t>
  </si>
  <si>
    <t>ECE ASSISTANT SUPT OFFICE (D801) and PROFESSIONAL DEVELOPMENT ASSISTANCE (D805)</t>
  </si>
  <si>
    <t>To cover costs associated with data and assessment research.</t>
  </si>
  <si>
    <t>To realign budget to updated programmatic needs and spend plan.  In addition to fund contractual services needed for the evaluation of the Community Schools Program</t>
  </si>
  <si>
    <t>ELSEC ASST SUPT OFFICE (D601) and COMMUNITY LEARNING (D607)</t>
  </si>
  <si>
    <t>To allocate Healthy Tots budget in accordance with the Healthy Tots Act of 2014 Legislation.</t>
  </si>
  <si>
    <t>GENERAL COUNSEL'S OFFICE (D105)</t>
  </si>
  <si>
    <t>To pay a mandated settlement to an employee departing OSSE.</t>
  </si>
  <si>
    <t>To support MOU between Department of Human Services and OSSE, whereby OSSE will transfer funds to support DHS Child Care Services Division to determine eligibility functions and to support childcare database.</t>
  </si>
  <si>
    <t>To fund CTE Innocation Iniative; Youth Re-Engagement Center Program; College Readinness Program; Early College Awaremess program; Adult and Family Education Program and SAT administration for juniors and seniors.</t>
  </si>
  <si>
    <t>6007</t>
  </si>
  <si>
    <t>O-Type (Special Purpose Funds)</t>
  </si>
  <si>
    <t>To support the database for Education Licensure Commission.</t>
  </si>
  <si>
    <t>EDUCATION LICENSURE COMMISION (D706)</t>
  </si>
  <si>
    <t>Special Purpose</t>
  </si>
  <si>
    <t>ELEMENTARY SECONDARY AND SPECIALIZED EDUCATION (E600)</t>
  </si>
  <si>
    <t>To increase the allocation for DCPS to Title I, Part A and 10039a) Set-Aside Subgrants.  In addition to increase the aministrative budgets to the full admin cap.</t>
  </si>
  <si>
    <t>DIVISION OF WELLNESS &amp; NUTRITION</t>
  </si>
  <si>
    <t>WELLNESS &amp; NUTRITION (E501)</t>
  </si>
  <si>
    <t>Federal Grant - 64CTI1/16 (Safe Schools and School Climate Grant)</t>
  </si>
  <si>
    <t>To impliment sub-agreements between OSSE, Child Trands and the National Institute of Justice</t>
  </si>
  <si>
    <t>Federal Grant -72027A/17 (IDEA Part B Section 611)</t>
  </si>
  <si>
    <t>To increase the Public Charter School subgrantee allocation.</t>
  </si>
  <si>
    <t>Fedearl Grant - 72048A/17 (Vocational Eduaction)</t>
  </si>
  <si>
    <t>To realign with updated programmatic spend plans.</t>
  </si>
  <si>
    <t>OFFICE OF CAREER AND TECHNICAL EDUCATION (E704)</t>
  </si>
  <si>
    <t>POST SECONDARY EDUCATION (E700)</t>
  </si>
  <si>
    <t>Federal Grant - 72173A/17 (IDEA Part B, Section 619 - Preschool Grants)</t>
  </si>
  <si>
    <t>To increase subgrantee allocations for Public Charter Schools and to increase personnel services per the Administrative and State Activities caps.  Will also move DCPS allocations to correct budget lines.</t>
  </si>
  <si>
    <t>OFFICE OF STRATEGIC OPERATIONS (E607)</t>
  </si>
  <si>
    <t>Federal Grant - 72287C/17 (Afterschool Learning Center Formula Grant)</t>
  </si>
  <si>
    <t>To increase subgrantee allocations to Public Charter Schools and DCPS.</t>
  </si>
  <si>
    <t>OFFICE OF COMM. LEARNING AND SCHOOL SUPPORT (E604)</t>
  </si>
  <si>
    <t>Federal Grant - 72367B/17 (Improving Teacher Quality - SAHEs)</t>
  </si>
  <si>
    <t>To increase allocations for competitive grants as well as increase the administrative budgets to the full admin cap per the updated spending plan.</t>
  </si>
  <si>
    <t>OFFICE OF TEACHING AND LEARNING (E603)</t>
  </si>
  <si>
    <t>FRONT OFFICE (E100)</t>
  </si>
  <si>
    <t>Federal Grant - INDRCT/17 (Indirect Cost Pool)</t>
  </si>
  <si>
    <t>To realign personnel services to updated spending plan.</t>
  </si>
  <si>
    <t>OFFICE OF THE STATE SUPERINTENDENT (E101)</t>
  </si>
  <si>
    <t>To provide grant awards to Community Based Organizations for Out-of-School programs</t>
  </si>
  <si>
    <t>OFFEIC OF SPECIAL PROGRAMS (E605) and OFFICE OF COMMUNITY LEARNING AND SCHOOL SUPPORT (E604)</t>
  </si>
  <si>
    <t>Federal Payments - Tuition Assistance Grant</t>
  </si>
  <si>
    <t>To align budget to updated spend plan and programmatic needs as well as increase the administartive cap to 7%.</t>
  </si>
  <si>
    <t>HIGHER EDUCATION FIN. SERVS. AND PREP PROGRAMS (E702)</t>
  </si>
  <si>
    <t>To provide additional funding for Literacy Pro IT project and for membership dues.</t>
  </si>
  <si>
    <t>OFFICE OF ADULT AND FAMILY EDUCATION (E703)</t>
  </si>
  <si>
    <t>To accurately reflect the total award for subgrants and provide professional services to support porgrams administered to Career and Technical Programs</t>
  </si>
  <si>
    <t>OFFICE OF CAREER EDUCATIONAL DEVELOPMENT (E708)</t>
  </si>
  <si>
    <t>Transportation (GO0) FY17 Reprogrammings (as of 12-31-16)</t>
  </si>
  <si>
    <t>To align budget to proper spending plan and index</t>
  </si>
  <si>
    <t>DOT MAINTENANCE AND REPAIRS (T702)</t>
  </si>
  <si>
    <t>FLEET MANAGEMENT (T700)</t>
  </si>
  <si>
    <t>To support maintenance of bus fleet</t>
  </si>
  <si>
    <t>VARIOUS PROGRAMS</t>
  </si>
  <si>
    <t>To cover costs associated with renovation and maintenance of newly purchased bus terminal</t>
  </si>
  <si>
    <t>TERMINAL OPERATIONS (T600)</t>
  </si>
  <si>
    <t>NEW YORK AVE - (T620)</t>
  </si>
  <si>
    <t>To cover costs associated with supplies, maintenance and repairs, and other non-personnel items</t>
  </si>
  <si>
    <t>COMMUNICATION, OUTREACH &amp; ADMINISTRATION (T101)</t>
  </si>
  <si>
    <t>Intradistct - Medicaid</t>
  </si>
  <si>
    <t>To cover costs associated with supplies, equipment and professional services.</t>
  </si>
  <si>
    <t>VARIOUS</t>
  </si>
  <si>
    <t xml:space="preserve">Mayor's Intiative to Captial </t>
  </si>
  <si>
    <t>Mayor's Iniative (PA0)</t>
  </si>
  <si>
    <t xml:space="preserve">Mayor's Iniative  </t>
  </si>
  <si>
    <t xml:space="preserve">FY16 Supplemental </t>
  </si>
  <si>
    <t>Mayor's Intiative to Capital Paygo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</si>
</sst>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sz val="10"/>
      <name val="Arial"/>
      <family val="2"/>
    </font>
    <font>
      <sz val="11"/>
      <color rgb="FF000000"/>
      <name val="Garamond"/>
      <family val="1"/>
    </font>
    <font>
      <sz val="10"/>
      <color theme="1"/>
      <name val="Calibri"/>
      <family val="2"/>
      <scheme val="minor"/>
    </font>
    <font>
      <b/>
      <sz val="11"/>
      <color theme="1"/>
      <name val="Garamond"/>
      <family val="1"/>
    </font>
    <font>
      <sz val="10"/>
      <color theme="1"/>
      <name val="Garamond"/>
      <family val="1"/>
    </font>
    <font>
      <b/>
      <sz val="14"/>
      <color theme="1"/>
      <name val="Cambria"/>
      <family val="1"/>
      <scheme val="major"/>
    </font>
    <font>
      <b/>
      <sz val="10"/>
      <color theme="1"/>
      <name val="Garamond"/>
      <family val="1"/>
    </font>
    <font>
      <b/>
      <sz val="11"/>
      <color theme="1"/>
      <name val="Cambria"/>
      <family val="1"/>
      <scheme val="major"/>
    </font>
    <font>
      <sz val="10"/>
      <color theme="1"/>
      <name val="Cambria"/>
      <family val="1"/>
      <scheme val="major"/>
    </font>
    <font>
      <sz val="10"/>
      <color rgb="FF000000"/>
      <name val="Calibri"/>
      <family val="2"/>
      <scheme val="minor"/>
    </font>
    <font>
      <b/>
      <sz val="10"/>
      <color theme="1"/>
      <name val="Cambria"/>
      <family val="1"/>
      <scheme val="major"/>
    </font>
    <font>
      <sz val="10"/>
      <color rgb="FF000000"/>
      <name val="Cambria"/>
      <family val="1"/>
      <scheme val="major"/>
    </font>
    <font>
      <b/>
      <sz val="14"/>
      <color theme="1"/>
      <name val="Garamond"/>
      <family val="1"/>
    </font>
    <font>
      <b/>
      <sz val="10.5"/>
      <name val="Garamond"/>
      <family val="1"/>
    </font>
    <font>
      <sz val="10.5"/>
      <color theme="1"/>
      <name val="Garamond"/>
      <family val="1"/>
    </font>
    <font>
      <b/>
      <sz val="10.5"/>
      <color theme="1"/>
      <name val="Garamond"/>
      <family val="1"/>
    </font>
    <font>
      <b/>
      <sz val="11"/>
      <name val="Garamond"/>
      <family val="1"/>
    </font>
    <font>
      <sz val="11"/>
      <color theme="1"/>
      <name val="Garamond"/>
      <family val="1"/>
    </font>
    <font>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0.14999847407452621"/>
        <bgColor rgb="FF000000"/>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top style="thin">
        <color theme="3"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43" fontId="2" fillId="0" borderId="0" applyFont="0" applyFill="0" applyBorder="0" applyAlignment="0" applyProtection="0"/>
  </cellStyleXfs>
  <cellXfs count="142">
    <xf numFmtId="0" fontId="0" fillId="0" borderId="0" xfId="0"/>
    <xf numFmtId="0" fontId="0" fillId="0" borderId="0" xfId="0" applyFill="1"/>
    <xf numFmtId="0" fontId="0" fillId="0" borderId="0" xfId="0" applyAlignment="1">
      <alignment wrapText="1"/>
    </xf>
    <xf numFmtId="0" fontId="4" fillId="0" borderId="0" xfId="0" applyFont="1"/>
    <xf numFmtId="0" fontId="5" fillId="0" borderId="9" xfId="0" applyFont="1" applyFill="1" applyBorder="1" applyAlignment="1">
      <alignment horizontal="left"/>
    </xf>
    <xf numFmtId="44" fontId="5" fillId="0" borderId="0" xfId="2" applyFont="1" applyFill="1" applyBorder="1" applyAlignment="1"/>
    <xf numFmtId="0" fontId="5" fillId="0" borderId="0" xfId="0" applyFont="1" applyFill="1" applyBorder="1" applyAlignment="1">
      <alignment horizontal="left"/>
    </xf>
    <xf numFmtId="0" fontId="5" fillId="0" borderId="0" xfId="0" applyFont="1" applyFill="1" applyBorder="1" applyAlignment="1">
      <alignment horizontal="left" wrapText="1"/>
    </xf>
    <xf numFmtId="0" fontId="6" fillId="0" borderId="0" xfId="0" applyFont="1" applyFill="1"/>
    <xf numFmtId="43" fontId="6" fillId="0" borderId="0" xfId="1" applyFont="1" applyFill="1"/>
    <xf numFmtId="0" fontId="7" fillId="0" borderId="10" xfId="0" applyFont="1" applyFill="1" applyBorder="1" applyAlignment="1">
      <alignment wrapText="1"/>
    </xf>
    <xf numFmtId="0" fontId="8" fillId="0" borderId="0" xfId="0" applyFont="1" applyFill="1" applyBorder="1" applyAlignment="1">
      <alignment wrapText="1"/>
    </xf>
    <xf numFmtId="0" fontId="9" fillId="0" borderId="0" xfId="0" applyFont="1" applyFill="1" applyBorder="1" applyAlignment="1">
      <alignment wrapText="1"/>
    </xf>
    <xf numFmtId="0" fontId="8" fillId="3" borderId="0" xfId="0" applyFont="1" applyFill="1" applyBorder="1" applyAlignment="1">
      <alignment wrapText="1"/>
    </xf>
    <xf numFmtId="0" fontId="8" fillId="3" borderId="13" xfId="0" applyFont="1" applyFill="1" applyBorder="1" applyAlignment="1">
      <alignment wrapText="1"/>
    </xf>
    <xf numFmtId="0" fontId="8" fillId="3" borderId="14" xfId="0" applyFont="1" applyFill="1" applyBorder="1" applyAlignment="1">
      <alignment wrapText="1"/>
    </xf>
    <xf numFmtId="0" fontId="9" fillId="0" borderId="0" xfId="0" applyFont="1" applyFill="1" applyBorder="1" applyAlignment="1">
      <alignment horizontal="left" vertical="top" wrapText="1"/>
    </xf>
    <xf numFmtId="0" fontId="10" fillId="0" borderId="0" xfId="0" applyFont="1"/>
    <xf numFmtId="0" fontId="11" fillId="0" borderId="1" xfId="0" applyFont="1" applyFill="1" applyBorder="1" applyAlignment="1">
      <alignment horizontal="center"/>
    </xf>
    <xf numFmtId="0" fontId="11" fillId="0" borderId="2" xfId="0" applyFont="1" applyFill="1" applyBorder="1" applyAlignment="1">
      <alignment horizontal="left" wrapText="1"/>
    </xf>
    <xf numFmtId="49" fontId="11" fillId="0" borderId="1" xfId="0" quotePrefix="1" applyNumberFormat="1" applyFont="1" applyFill="1" applyBorder="1" applyAlignment="1">
      <alignment horizontal="center"/>
    </xf>
    <xf numFmtId="7" fontId="11" fillId="0" borderId="1" xfId="2" applyNumberFormat="1" applyFont="1" applyFill="1" applyBorder="1"/>
    <xf numFmtId="7" fontId="11" fillId="0" borderId="2" xfId="2" applyNumberFormat="1" applyFont="1" applyFill="1" applyBorder="1"/>
    <xf numFmtId="7" fontId="12" fillId="2" borderId="6" xfId="2" applyNumberFormat="1" applyFont="1" applyFill="1" applyBorder="1" applyAlignment="1"/>
    <xf numFmtId="0" fontId="4" fillId="0" borderId="0" xfId="0" applyFont="1" applyFill="1"/>
    <xf numFmtId="0" fontId="11" fillId="0" borderId="2" xfId="0" applyFont="1" applyFill="1" applyBorder="1" applyAlignment="1">
      <alignment horizontal="center"/>
    </xf>
    <xf numFmtId="49" fontId="11" fillId="0" borderId="2" xfId="0" quotePrefix="1" applyNumberFormat="1" applyFont="1" applyFill="1" applyBorder="1" applyAlignment="1">
      <alignment horizontal="center"/>
    </xf>
    <xf numFmtId="0" fontId="6" fillId="0" borderId="0" xfId="0" applyFont="1" applyFill="1" applyAlignment="1">
      <alignment vertical="top"/>
    </xf>
    <xf numFmtId="43" fontId="6" fillId="0" borderId="0" xfId="1" applyFont="1" applyFill="1" applyAlignment="1">
      <alignment vertical="top"/>
    </xf>
    <xf numFmtId="0" fontId="11" fillId="0" borderId="2" xfId="0" applyFont="1" applyFill="1" applyBorder="1" applyAlignment="1">
      <alignment wrapText="1"/>
    </xf>
    <xf numFmtId="0" fontId="11" fillId="0" borderId="1" xfId="0" applyFont="1" applyFill="1" applyBorder="1" applyAlignment="1">
      <alignment wrapText="1"/>
    </xf>
    <xf numFmtId="0" fontId="11" fillId="0" borderId="1" xfId="0" applyFont="1" applyFill="1" applyBorder="1" applyAlignment="1">
      <alignment horizontal="left" wrapText="1"/>
    </xf>
    <xf numFmtId="7" fontId="11" fillId="0" borderId="2" xfId="2" applyNumberFormat="1" applyFont="1" applyFill="1" applyBorder="1" applyAlignment="1">
      <alignment wrapText="1"/>
    </xf>
    <xf numFmtId="7" fontId="13" fillId="0" borderId="0" xfId="2" applyNumberFormat="1" applyFont="1" applyFill="1" applyBorder="1" applyAlignment="1">
      <alignment wrapText="1"/>
    </xf>
    <xf numFmtId="7" fontId="3" fillId="0" borderId="0" xfId="2" applyNumberFormat="1" applyFont="1" applyFill="1" applyBorder="1" applyAlignment="1">
      <alignment wrapText="1"/>
    </xf>
    <xf numFmtId="0" fontId="5" fillId="0" borderId="0" xfId="0" applyFont="1" applyFill="1" applyBorder="1" applyAlignment="1">
      <alignment horizontal="left" vertical="top"/>
    </xf>
    <xf numFmtId="0" fontId="16" fillId="0" borderId="0" xfId="0" applyFont="1"/>
    <xf numFmtId="0" fontId="6" fillId="0" borderId="0" xfId="0" applyFont="1" applyFill="1" applyBorder="1"/>
    <xf numFmtId="0" fontId="0" fillId="0" borderId="0" xfId="0" applyFill="1" applyAlignment="1">
      <alignment wrapText="1"/>
    </xf>
    <xf numFmtId="0" fontId="17" fillId="0" borderId="3" xfId="0" applyFont="1" applyFill="1" applyBorder="1" applyAlignment="1"/>
    <xf numFmtId="0" fontId="19" fillId="0" borderId="1" xfId="0" applyFont="1" applyFill="1" applyBorder="1" applyAlignment="1">
      <alignment horizontal="center"/>
    </xf>
    <xf numFmtId="0" fontId="19" fillId="0" borderId="1" xfId="0" applyFont="1" applyBorder="1" applyAlignment="1">
      <alignment horizontal="center"/>
    </xf>
    <xf numFmtId="0" fontId="19" fillId="0" borderId="2" xfId="0" applyFont="1" applyBorder="1" applyAlignment="1">
      <alignment horizontal="left" wrapText="1"/>
    </xf>
    <xf numFmtId="49" fontId="19" fillId="0" borderId="1" xfId="0" applyNumberFormat="1" applyFont="1" applyBorder="1" applyAlignment="1">
      <alignment horizontal="center"/>
    </xf>
    <xf numFmtId="0" fontId="19" fillId="0" borderId="1" xfId="0" applyFont="1" applyBorder="1" applyAlignment="1"/>
    <xf numFmtId="44" fontId="19" fillId="0" borderId="1" xfId="2" applyFont="1" applyBorder="1"/>
    <xf numFmtId="0" fontId="19" fillId="0" borderId="1" xfId="0" applyFont="1" applyBorder="1" applyAlignment="1">
      <alignment wrapText="1"/>
    </xf>
    <xf numFmtId="0" fontId="19" fillId="0" borderId="1" xfId="0" applyFont="1" applyFill="1" applyBorder="1" applyAlignment="1">
      <alignment horizontal="left" wrapText="1" readingOrder="1"/>
    </xf>
    <xf numFmtId="7" fontId="3" fillId="0" borderId="2" xfId="2" applyNumberFormat="1" applyFont="1" applyFill="1" applyBorder="1" applyAlignment="1">
      <alignment wrapText="1"/>
    </xf>
    <xf numFmtId="7" fontId="11" fillId="0" borderId="1" xfId="2" applyNumberFormat="1" applyFont="1" applyFill="1" applyBorder="1" applyAlignment="1">
      <alignment wrapText="1"/>
    </xf>
    <xf numFmtId="14" fontId="0" fillId="0" borderId="0" xfId="0" applyNumberFormat="1"/>
    <xf numFmtId="0" fontId="19" fillId="0" borderId="2" xfId="0" applyFont="1" applyFill="1" applyBorder="1" applyAlignment="1">
      <alignment horizontal="left" wrapText="1"/>
    </xf>
    <xf numFmtId="0" fontId="3" fillId="0" borderId="2" xfId="0" applyFont="1" applyFill="1" applyBorder="1" applyAlignment="1">
      <alignment horizontal="center"/>
    </xf>
    <xf numFmtId="44" fontId="17" fillId="0" borderId="2" xfId="2" applyNumberFormat="1" applyFont="1" applyBorder="1"/>
    <xf numFmtId="0" fontId="3" fillId="0" borderId="2" xfId="0" applyFont="1" applyFill="1" applyBorder="1" applyAlignment="1">
      <alignment horizontal="left" wrapText="1"/>
    </xf>
    <xf numFmtId="49" fontId="3" fillId="0" borderId="2" xfId="0" quotePrefix="1" applyNumberFormat="1" applyFont="1" applyFill="1" applyBorder="1" applyAlignment="1">
      <alignment horizontal="center"/>
    </xf>
    <xf numFmtId="0" fontId="3" fillId="0" borderId="2" xfId="0" applyFont="1" applyFill="1" applyBorder="1" applyAlignment="1">
      <alignment wrapText="1"/>
    </xf>
    <xf numFmtId="7" fontId="3" fillId="0" borderId="2" xfId="2" applyNumberFormat="1" applyFont="1" applyFill="1" applyBorder="1"/>
    <xf numFmtId="44" fontId="17" fillId="0" borderId="2" xfId="2" applyFont="1" applyBorder="1"/>
    <xf numFmtId="0" fontId="17" fillId="0" borderId="11" xfId="0" applyFont="1" applyFill="1" applyBorder="1" applyAlignment="1"/>
    <xf numFmtId="0" fontId="10" fillId="0" borderId="0" xfId="0" applyFont="1" applyAlignment="1">
      <alignment horizontal="center" vertical="center"/>
    </xf>
    <xf numFmtId="44" fontId="17" fillId="0" borderId="20" xfId="2" applyFont="1" applyBorder="1"/>
    <xf numFmtId="49" fontId="19" fillId="0" borderId="1" xfId="0" quotePrefix="1" applyNumberFormat="1" applyFont="1" applyBorder="1" applyAlignment="1">
      <alignment horizontal="center" wrapText="1"/>
    </xf>
    <xf numFmtId="0" fontId="5" fillId="0" borderId="16" xfId="0" applyFont="1" applyFill="1" applyBorder="1" applyAlignment="1">
      <alignment horizontal="left" vertical="top"/>
    </xf>
    <xf numFmtId="0" fontId="5" fillId="0" borderId="16" xfId="0" applyFont="1" applyFill="1" applyBorder="1" applyAlignment="1">
      <alignment horizontal="left" vertical="top" wrapText="1"/>
    </xf>
    <xf numFmtId="0" fontId="15" fillId="4" borderId="2" xfId="3" applyFont="1" applyFill="1" applyBorder="1" applyAlignment="1">
      <alignment horizontal="center" vertical="center" wrapText="1"/>
    </xf>
    <xf numFmtId="0" fontId="15" fillId="4" borderId="2" xfId="3" applyNumberFormat="1" applyFont="1" applyFill="1" applyBorder="1" applyAlignment="1">
      <alignment horizontal="center" vertical="center" wrapText="1"/>
    </xf>
    <xf numFmtId="49" fontId="15" fillId="4" borderId="2" xfId="3" applyNumberFormat="1" applyFont="1" applyFill="1" applyBorder="1" applyAlignment="1">
      <alignment horizontal="center" vertical="center" wrapText="1"/>
    </xf>
    <xf numFmtId="44" fontId="15" fillId="4" borderId="3" xfId="2" applyFont="1" applyFill="1" applyBorder="1" applyAlignment="1">
      <alignment horizontal="center" vertical="center" wrapText="1"/>
    </xf>
    <xf numFmtId="164" fontId="15" fillId="2" borderId="2" xfId="4" applyNumberFormat="1" applyFont="1" applyFill="1" applyBorder="1" applyAlignment="1">
      <alignment horizontal="center" vertical="center" wrapText="1"/>
    </xf>
    <xf numFmtId="7" fontId="17" fillId="3" borderId="6" xfId="2" applyNumberFormat="1" applyFont="1" applyFill="1" applyBorder="1" applyAlignment="1"/>
    <xf numFmtId="0" fontId="18" fillId="2" borderId="2" xfId="3" applyFont="1" applyFill="1" applyBorder="1" applyAlignment="1">
      <alignment horizontal="center" vertical="center" wrapText="1"/>
    </xf>
    <xf numFmtId="0" fontId="18" fillId="2" borderId="2" xfId="3" applyNumberFormat="1" applyFont="1" applyFill="1" applyBorder="1" applyAlignment="1">
      <alignment horizontal="center" vertical="center" wrapText="1"/>
    </xf>
    <xf numFmtId="49" fontId="18" fillId="2" borderId="2" xfId="3" applyNumberFormat="1" applyFont="1" applyFill="1" applyBorder="1" applyAlignment="1">
      <alignment horizontal="center" vertical="center" wrapText="1"/>
    </xf>
    <xf numFmtId="44" fontId="18" fillId="2" borderId="2" xfId="2" applyFont="1" applyFill="1" applyBorder="1" applyAlignment="1">
      <alignment horizontal="center" vertical="center" wrapText="1"/>
    </xf>
    <xf numFmtId="164" fontId="18" fillId="2" borderId="2" xfId="4" applyNumberFormat="1" applyFont="1" applyFill="1" applyBorder="1" applyAlignment="1">
      <alignment horizontal="center" vertical="center" wrapText="1"/>
    </xf>
    <xf numFmtId="0" fontId="17" fillId="3" borderId="18" xfId="0" applyFont="1" applyFill="1" applyBorder="1" applyAlignment="1"/>
    <xf numFmtId="44" fontId="17" fillId="3" borderId="19" xfId="2" applyFont="1" applyFill="1" applyBorder="1"/>
    <xf numFmtId="0" fontId="17" fillId="3" borderId="21" xfId="0" applyFont="1" applyFill="1" applyBorder="1" applyAlignment="1"/>
    <xf numFmtId="14" fontId="20" fillId="0" borderId="0" xfId="0" applyNumberFormat="1" applyFont="1"/>
    <xf numFmtId="0" fontId="19" fillId="0" borderId="0" xfId="0" applyFont="1" applyFill="1" applyBorder="1" applyAlignment="1">
      <alignment horizontal="center"/>
    </xf>
    <xf numFmtId="0" fontId="19" fillId="0" borderId="0" xfId="0" applyFont="1" applyBorder="1" applyAlignment="1">
      <alignment horizontal="center"/>
    </xf>
    <xf numFmtId="0" fontId="19" fillId="0" borderId="0" xfId="0" applyFont="1" applyBorder="1" applyAlignment="1">
      <alignment horizontal="left" wrapText="1"/>
    </xf>
    <xf numFmtId="49" fontId="19" fillId="0" borderId="0" xfId="0" applyNumberFormat="1" applyFont="1" applyBorder="1" applyAlignment="1">
      <alignment horizontal="center" wrapText="1"/>
    </xf>
    <xf numFmtId="0" fontId="19" fillId="0" borderId="0" xfId="0" applyFont="1" applyBorder="1" applyAlignment="1">
      <alignment wrapText="1"/>
    </xf>
    <xf numFmtId="44" fontId="19" fillId="0" borderId="0" xfId="2" applyFont="1" applyBorder="1" applyAlignment="1">
      <alignment wrapText="1"/>
    </xf>
    <xf numFmtId="0" fontId="19" fillId="0" borderId="0" xfId="0" applyFont="1" applyFill="1" applyBorder="1" applyAlignment="1">
      <alignment horizontal="left" wrapText="1"/>
    </xf>
    <xf numFmtId="0" fontId="5" fillId="0" borderId="2" xfId="0" applyFont="1" applyFill="1" applyBorder="1" applyAlignment="1">
      <alignment horizontal="left" vertical="top"/>
    </xf>
    <xf numFmtId="0" fontId="19" fillId="0" borderId="2" xfId="0" applyFont="1" applyBorder="1" applyAlignment="1">
      <alignment horizontal="center"/>
    </xf>
    <xf numFmtId="49" fontId="19" fillId="0" borderId="2" xfId="0" applyNumberFormat="1" applyFont="1" applyBorder="1" applyAlignment="1">
      <alignment horizontal="center" wrapText="1"/>
    </xf>
    <xf numFmtId="0" fontId="19" fillId="0" borderId="2" xfId="0" applyFont="1" applyBorder="1" applyAlignment="1">
      <alignment wrapText="1"/>
    </xf>
    <xf numFmtId="44" fontId="19" fillId="0" borderId="2" xfId="2" applyFont="1" applyBorder="1" applyAlignment="1">
      <alignment wrapText="1"/>
    </xf>
    <xf numFmtId="0" fontId="19" fillId="0" borderId="2" xfId="0" applyFont="1" applyFill="1" applyBorder="1" applyAlignment="1">
      <alignment horizontal="center"/>
    </xf>
    <xf numFmtId="49" fontId="19" fillId="0" borderId="2" xfId="0" applyNumberFormat="1" applyFont="1" applyBorder="1" applyAlignment="1">
      <alignment horizontal="center"/>
    </xf>
    <xf numFmtId="44" fontId="19" fillId="0" borderId="2" xfId="2" applyFont="1" applyBorder="1"/>
    <xf numFmtId="0" fontId="19" fillId="0" borderId="2" xfId="0" applyFont="1" applyFill="1" applyBorder="1" applyAlignment="1">
      <alignment horizontal="left" wrapText="1" readingOrder="1"/>
    </xf>
    <xf numFmtId="0" fontId="9" fillId="0" borderId="2" xfId="0" applyFont="1" applyFill="1" applyBorder="1" applyAlignment="1">
      <alignment horizontal="left" vertical="top" wrapText="1"/>
    </xf>
    <xf numFmtId="0" fontId="19" fillId="0" borderId="2" xfId="0" applyFont="1" applyBorder="1" applyAlignment="1"/>
    <xf numFmtId="0" fontId="19" fillId="0" borderId="1" xfId="0" applyFont="1" applyFill="1" applyBorder="1" applyAlignment="1">
      <alignment horizontal="center" vertical="top"/>
    </xf>
    <xf numFmtId="0" fontId="19" fillId="0" borderId="1" xfId="0" applyFont="1" applyBorder="1" applyAlignment="1">
      <alignment horizontal="center" vertical="top"/>
    </xf>
    <xf numFmtId="0" fontId="19" fillId="0" borderId="2" xfId="0" applyFont="1" applyBorder="1" applyAlignment="1">
      <alignment horizontal="left" vertical="top" wrapText="1"/>
    </xf>
    <xf numFmtId="49" fontId="19" fillId="0" borderId="1" xfId="0" applyNumberFormat="1" applyFont="1" applyBorder="1" applyAlignment="1">
      <alignment horizontal="center" vertical="top" wrapText="1"/>
    </xf>
    <xf numFmtId="0" fontId="19" fillId="0" borderId="1" xfId="0" applyFont="1" applyBorder="1" applyAlignment="1">
      <alignment vertical="top" wrapText="1"/>
    </xf>
    <xf numFmtId="44" fontId="19" fillId="0" borderId="1" xfId="2" applyFont="1" applyBorder="1" applyAlignment="1">
      <alignment vertical="top" wrapText="1"/>
    </xf>
    <xf numFmtId="0" fontId="19" fillId="0" borderId="1" xfId="0" applyFont="1" applyFill="1" applyBorder="1" applyAlignment="1">
      <alignment horizontal="left" vertical="top" wrapText="1"/>
    </xf>
    <xf numFmtId="0" fontId="19" fillId="0" borderId="2" xfId="0" applyFont="1" applyBorder="1" applyAlignment="1">
      <alignment vertical="top" wrapText="1"/>
    </xf>
    <xf numFmtId="0" fontId="19" fillId="0" borderId="2" xfId="0" applyFont="1" applyFill="1" applyBorder="1" applyAlignment="1">
      <alignment horizontal="center" vertical="top"/>
    </xf>
    <xf numFmtId="0" fontId="19" fillId="0" borderId="2" xfId="0" applyFont="1" applyBorder="1" applyAlignment="1">
      <alignment horizontal="center" vertical="top"/>
    </xf>
    <xf numFmtId="49" fontId="19" fillId="0" borderId="2" xfId="0" applyNumberFormat="1" applyFont="1" applyBorder="1" applyAlignment="1">
      <alignment horizontal="center" vertical="top" wrapText="1"/>
    </xf>
    <xf numFmtId="44" fontId="19" fillId="0" borderId="2" xfId="2" applyFont="1" applyBorder="1" applyAlignment="1">
      <alignment vertical="top" wrapText="1"/>
    </xf>
    <xf numFmtId="0" fontId="19" fillId="0" borderId="2" xfId="0" applyFont="1" applyFill="1" applyBorder="1" applyAlignment="1">
      <alignment horizontal="left" vertical="top" wrapText="1"/>
    </xf>
    <xf numFmtId="0" fontId="19" fillId="0" borderId="1" xfId="0" applyFont="1" applyBorder="1" applyAlignment="1">
      <alignment horizontal="left" vertical="top" wrapText="1"/>
    </xf>
    <xf numFmtId="0" fontId="0" fillId="0" borderId="2" xfId="0" applyBorder="1" applyAlignment="1">
      <alignment vertical="top"/>
    </xf>
    <xf numFmtId="0" fontId="0" fillId="0" borderId="2" xfId="0" applyBorder="1" applyAlignment="1">
      <alignment vertical="top" wrapText="1"/>
    </xf>
    <xf numFmtId="49" fontId="19" fillId="0" borderId="1" xfId="0" applyNumberFormat="1" applyFont="1" applyBorder="1" applyAlignment="1">
      <alignment horizontal="center" vertical="top"/>
    </xf>
    <xf numFmtId="44" fontId="19" fillId="0" borderId="1" xfId="2" applyFont="1" applyBorder="1" applyAlignment="1">
      <alignment vertical="top"/>
    </xf>
    <xf numFmtId="49" fontId="19" fillId="0" borderId="2" xfId="0" applyNumberFormat="1" applyFont="1" applyBorder="1" applyAlignment="1">
      <alignment horizontal="center" vertical="top"/>
    </xf>
    <xf numFmtId="44" fontId="19" fillId="0" borderId="2" xfId="2" applyFont="1" applyBorder="1" applyAlignment="1">
      <alignment vertical="top"/>
    </xf>
    <xf numFmtId="0" fontId="5" fillId="0" borderId="0" xfId="0" applyFont="1" applyFill="1" applyBorder="1" applyAlignment="1">
      <alignment horizontal="left" vertical="top" wrapText="1"/>
    </xf>
    <xf numFmtId="44" fontId="0" fillId="0" borderId="0" xfId="0" applyNumberFormat="1" applyAlignment="1">
      <alignment wrapText="1"/>
    </xf>
    <xf numFmtId="49" fontId="19" fillId="0" borderId="0" xfId="0" applyNumberFormat="1" applyFont="1" applyBorder="1" applyAlignment="1">
      <alignment horizontal="center"/>
    </xf>
    <xf numFmtId="44" fontId="19" fillId="0" borderId="0" xfId="2" applyFont="1" applyBorder="1"/>
    <xf numFmtId="0" fontId="19" fillId="0" borderId="0" xfId="0" applyFont="1" applyFill="1" applyBorder="1" applyAlignment="1">
      <alignment horizontal="left" wrapText="1" readingOrder="1"/>
    </xf>
    <xf numFmtId="0" fontId="19" fillId="0" borderId="2" xfId="0" applyFont="1" applyFill="1" applyBorder="1" applyAlignment="1">
      <alignment horizontal="left" vertical="top"/>
    </xf>
    <xf numFmtId="0" fontId="0" fillId="0" borderId="2" xfId="0" applyBorder="1"/>
    <xf numFmtId="0" fontId="0" fillId="0" borderId="2" xfId="0" applyBorder="1" applyAlignment="1">
      <alignment wrapText="1"/>
    </xf>
    <xf numFmtId="44" fontId="0" fillId="0" borderId="2" xfId="0" applyNumberFormat="1" applyBorder="1" applyAlignment="1">
      <alignment wrapText="1"/>
    </xf>
    <xf numFmtId="0" fontId="19" fillId="0" borderId="1" xfId="0" applyFont="1" applyBorder="1" applyAlignment="1">
      <alignment horizontal="left" vertical="center" wrapText="1"/>
    </xf>
    <xf numFmtId="0" fontId="6" fillId="0" borderId="0" xfId="0" applyFont="1" applyFill="1" applyBorder="1" applyAlignment="1">
      <alignment horizontal="left" vertical="top" wrapText="1"/>
    </xf>
    <xf numFmtId="0" fontId="14" fillId="3" borderId="11" xfId="0" applyFont="1" applyFill="1" applyBorder="1" applyAlignment="1">
      <alignment horizontal="center" wrapText="1"/>
    </xf>
    <xf numFmtId="0" fontId="14" fillId="3" borderId="9" xfId="0" applyFont="1" applyFill="1" applyBorder="1" applyAlignment="1">
      <alignment horizontal="center" wrapText="1"/>
    </xf>
    <xf numFmtId="0" fontId="14" fillId="3" borderId="12" xfId="0" applyFont="1" applyFill="1" applyBorder="1" applyAlignment="1">
      <alignment horizontal="center"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17" xfId="0" applyFont="1" applyFill="1" applyBorder="1" applyAlignment="1">
      <alignment horizontal="left" vertical="top" wrapText="1"/>
    </xf>
    <xf numFmtId="0" fontId="12" fillId="2" borderId="7" xfId="0" applyFont="1" applyFill="1" applyBorder="1" applyAlignment="1">
      <alignment horizontal="left"/>
    </xf>
    <xf numFmtId="0" fontId="12" fillId="2" borderId="8" xfId="0" applyFont="1" applyFill="1" applyBorder="1" applyAlignment="1">
      <alignment horizontal="left"/>
    </xf>
    <xf numFmtId="0" fontId="12" fillId="2" borderId="5" xfId="0" applyFont="1" applyFill="1" applyBorder="1" applyAlignment="1">
      <alignment horizontal="left"/>
    </xf>
    <xf numFmtId="0" fontId="12" fillId="2" borderId="4" xfId="0" applyFont="1" applyFill="1" applyBorder="1" applyAlignment="1">
      <alignment horizontal="left"/>
    </xf>
    <xf numFmtId="0" fontId="4" fillId="0" borderId="0" xfId="0" applyFont="1" applyFill="1" applyBorder="1" applyAlignment="1">
      <alignment horizontal="left" vertical="top" wrapText="1"/>
    </xf>
    <xf numFmtId="0" fontId="17" fillId="3" borderId="5" xfId="0" applyFont="1" applyFill="1" applyBorder="1" applyAlignment="1">
      <alignment horizontal="left"/>
    </xf>
    <xf numFmtId="0" fontId="17" fillId="3" borderId="4" xfId="0" applyFont="1" applyFill="1" applyBorder="1" applyAlignment="1">
      <alignment horizontal="left"/>
    </xf>
  </cellXfs>
  <cellStyles count="5">
    <cellStyle name="Comma" xfId="1" builtinId="3"/>
    <cellStyle name="Comma 2" xfId="4"/>
    <cellStyle name="Currency" xfId="2"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
  <sheetViews>
    <sheetView tabSelected="1" view="pageBreakPreview" zoomScale="86" zoomScaleNormal="100" zoomScaleSheetLayoutView="86" workbookViewId="0">
      <selection activeCell="G19" sqref="G19"/>
    </sheetView>
  </sheetViews>
  <sheetFormatPr defaultRowHeight="15" x14ac:dyDescent="0.25"/>
  <cols>
    <col min="1" max="1" width="7.85546875" customWidth="1"/>
    <col min="2" max="2" width="5.7109375" customWidth="1"/>
    <col min="3" max="3" width="21.85546875" customWidth="1"/>
    <col min="4" max="4" width="24.5703125" style="2" customWidth="1"/>
    <col min="5" max="5" width="7.5703125" customWidth="1"/>
    <col min="6" max="6" width="33.42578125" customWidth="1"/>
    <col min="7" max="7" width="16.28515625" bestFit="1" customWidth="1"/>
    <col min="8" max="8" width="33" style="2" customWidth="1"/>
    <col min="11" max="11" width="10.7109375" bestFit="1" customWidth="1"/>
  </cols>
  <sheetData>
    <row r="1" spans="1:15" s="8" customFormat="1" ht="18" customHeight="1" x14ac:dyDescent="0.3">
      <c r="A1" s="129" t="s">
        <v>26</v>
      </c>
      <c r="B1" s="130"/>
      <c r="C1" s="130"/>
      <c r="D1" s="130"/>
      <c r="E1" s="130"/>
      <c r="F1" s="130"/>
      <c r="G1" s="130"/>
      <c r="H1" s="131"/>
      <c r="I1" s="10"/>
      <c r="J1" s="10"/>
      <c r="K1" s="37"/>
      <c r="O1" s="9"/>
    </row>
    <row r="2" spans="1:15" s="8" customFormat="1" ht="12.75" x14ac:dyDescent="0.2">
      <c r="A2" s="14"/>
      <c r="B2" s="13"/>
      <c r="C2" s="13"/>
      <c r="D2" s="13"/>
      <c r="E2" s="13"/>
      <c r="F2" s="13"/>
      <c r="G2" s="13"/>
      <c r="H2" s="15"/>
      <c r="I2" s="11"/>
      <c r="J2" s="11"/>
      <c r="K2" s="37"/>
      <c r="O2" s="9"/>
    </row>
    <row r="3" spans="1:15" s="8" customFormat="1" ht="75" customHeight="1" x14ac:dyDescent="0.2">
      <c r="A3" s="132" t="s">
        <v>50</v>
      </c>
      <c r="B3" s="133"/>
      <c r="C3" s="133"/>
      <c r="D3" s="133"/>
      <c r="E3" s="133"/>
      <c r="F3" s="133"/>
      <c r="G3" s="133"/>
      <c r="H3" s="134"/>
      <c r="I3" s="12"/>
      <c r="J3" s="12"/>
      <c r="K3" s="37"/>
      <c r="O3" s="9"/>
    </row>
    <row r="4" spans="1:15" s="8" customFormat="1" ht="8.25" customHeight="1" x14ac:dyDescent="0.2">
      <c r="A4" s="16"/>
      <c r="B4" s="16"/>
      <c r="C4" s="16"/>
      <c r="D4" s="16"/>
      <c r="E4" s="16"/>
      <c r="F4" s="16"/>
      <c r="G4" s="16"/>
      <c r="H4" s="16"/>
      <c r="I4" s="12"/>
      <c r="J4" s="12"/>
      <c r="O4" s="9"/>
    </row>
    <row r="5" spans="1:15" s="27" customFormat="1" ht="22.5" customHeight="1" x14ac:dyDescent="0.25">
      <c r="A5" s="63" t="s">
        <v>47</v>
      </c>
      <c r="B5" s="64"/>
      <c r="C5" s="64"/>
      <c r="D5" s="64"/>
      <c r="E5" s="64"/>
      <c r="F5" s="64"/>
      <c r="G5" s="64"/>
      <c r="H5" s="64"/>
      <c r="I5" s="16"/>
      <c r="J5" s="16"/>
      <c r="O5" s="28"/>
    </row>
    <row r="6" spans="1:15" s="60" customFormat="1" ht="30" x14ac:dyDescent="0.25">
      <c r="A6" s="71" t="s">
        <v>0</v>
      </c>
      <c r="B6" s="72" t="s">
        <v>1</v>
      </c>
      <c r="C6" s="72" t="s">
        <v>2</v>
      </c>
      <c r="D6" s="72" t="s">
        <v>3</v>
      </c>
      <c r="E6" s="73" t="s">
        <v>4</v>
      </c>
      <c r="F6" s="71" t="s">
        <v>5</v>
      </c>
      <c r="G6" s="74" t="s">
        <v>6</v>
      </c>
      <c r="H6" s="75" t="s">
        <v>22</v>
      </c>
    </row>
    <row r="7" spans="1:15" s="3" customFormat="1" x14ac:dyDescent="0.2">
      <c r="A7" s="98"/>
      <c r="B7" s="99"/>
      <c r="C7" s="100"/>
      <c r="D7" s="100"/>
      <c r="E7" s="101"/>
      <c r="F7" s="102"/>
      <c r="G7" s="103"/>
      <c r="H7" s="104"/>
    </row>
    <row r="8" spans="1:15" s="3" customFormat="1" x14ac:dyDescent="0.2">
      <c r="A8" s="98"/>
      <c r="B8" s="99"/>
      <c r="C8" s="100"/>
      <c r="D8" s="100"/>
      <c r="E8" s="101"/>
      <c r="F8" s="102"/>
      <c r="G8" s="103"/>
      <c r="H8" s="104"/>
    </row>
    <row r="9" spans="1:15" s="3" customFormat="1" x14ac:dyDescent="0.2">
      <c r="A9" s="98"/>
      <c r="B9" s="99"/>
      <c r="C9" s="100"/>
      <c r="D9" s="100"/>
      <c r="E9" s="101"/>
      <c r="F9" s="102"/>
      <c r="G9" s="103"/>
      <c r="H9" s="104"/>
    </row>
    <row r="10" spans="1:15" s="3" customFormat="1" x14ac:dyDescent="0.25">
      <c r="A10" s="92"/>
      <c r="B10" s="88"/>
      <c r="C10" s="42"/>
      <c r="D10" s="42"/>
      <c r="E10" s="89"/>
      <c r="F10" s="90"/>
      <c r="G10" s="91"/>
      <c r="H10" s="51"/>
    </row>
    <row r="11" spans="1:15" s="3" customFormat="1" x14ac:dyDescent="0.25">
      <c r="A11" s="35" t="s">
        <v>48</v>
      </c>
      <c r="B11" s="118"/>
      <c r="C11" s="118"/>
      <c r="D11" s="118"/>
      <c r="E11" s="83"/>
      <c r="F11" s="84"/>
      <c r="G11" s="85"/>
      <c r="H11" s="86"/>
    </row>
    <row r="12" spans="1:15" s="3" customFormat="1" x14ac:dyDescent="0.25">
      <c r="A12" s="92"/>
      <c r="B12" s="88"/>
      <c r="C12" s="42"/>
      <c r="D12" s="42"/>
      <c r="E12" s="89"/>
      <c r="F12" s="90"/>
      <c r="G12" s="91"/>
      <c r="H12" s="51"/>
    </row>
    <row r="13" spans="1:15" s="3" customFormat="1" ht="30" x14ac:dyDescent="0.2">
      <c r="A13" s="71" t="s">
        <v>0</v>
      </c>
      <c r="B13" s="72" t="s">
        <v>1</v>
      </c>
      <c r="C13" s="72" t="s">
        <v>2</v>
      </c>
      <c r="D13" s="72" t="s">
        <v>3</v>
      </c>
      <c r="E13" s="73" t="s">
        <v>4</v>
      </c>
      <c r="F13" s="71" t="s">
        <v>5</v>
      </c>
      <c r="G13" s="74" t="s">
        <v>6</v>
      </c>
      <c r="H13" s="75" t="s">
        <v>22</v>
      </c>
    </row>
    <row r="14" spans="1:15" s="3" customFormat="1" x14ac:dyDescent="0.2">
      <c r="A14" s="98" t="s">
        <v>7</v>
      </c>
      <c r="B14" s="99">
        <v>2016</v>
      </c>
      <c r="C14" s="100" t="s">
        <v>173</v>
      </c>
      <c r="D14" s="100" t="s">
        <v>173</v>
      </c>
      <c r="E14" s="101" t="s">
        <v>8</v>
      </c>
      <c r="F14" s="105" t="s">
        <v>106</v>
      </c>
      <c r="G14" s="103">
        <v>500000</v>
      </c>
      <c r="H14" s="104" t="s">
        <v>178</v>
      </c>
    </row>
    <row r="15" spans="1:15" s="3" customFormat="1" x14ac:dyDescent="0.2">
      <c r="A15" s="98"/>
      <c r="B15" s="99"/>
      <c r="C15" s="100"/>
      <c r="D15" s="100"/>
      <c r="E15" s="101"/>
      <c r="F15" s="105"/>
      <c r="G15" s="103">
        <v>7516755</v>
      </c>
      <c r="H15" s="104"/>
    </row>
    <row r="16" spans="1:15" s="3" customFormat="1" x14ac:dyDescent="0.2">
      <c r="A16" s="98"/>
      <c r="B16" s="99"/>
      <c r="C16" s="100"/>
      <c r="D16" s="100"/>
      <c r="E16" s="101"/>
      <c r="F16" s="105"/>
      <c r="G16" s="103"/>
      <c r="H16" s="104"/>
    </row>
    <row r="17" spans="1:8" s="3" customFormat="1" x14ac:dyDescent="0.2">
      <c r="A17" s="98"/>
      <c r="B17" s="99"/>
      <c r="C17" s="100"/>
      <c r="D17" s="100"/>
      <c r="E17" s="101"/>
      <c r="F17" s="105"/>
      <c r="G17" s="103"/>
      <c r="H17" s="104"/>
    </row>
    <row r="18" spans="1:8" s="3" customFormat="1" x14ac:dyDescent="0.25">
      <c r="A18" s="92" t="s">
        <v>44</v>
      </c>
      <c r="B18" s="88"/>
      <c r="C18" s="42"/>
      <c r="D18" s="42"/>
      <c r="E18" s="89"/>
      <c r="F18" s="90"/>
      <c r="G18" s="91">
        <f>SUM(G14:G17)</f>
        <v>8016755</v>
      </c>
      <c r="H18" s="51"/>
    </row>
    <row r="19" spans="1:8" s="3" customFormat="1" ht="21" customHeight="1" x14ac:dyDescent="0.25">
      <c r="A19" s="80"/>
      <c r="B19" s="81"/>
      <c r="C19" s="82"/>
      <c r="D19" s="82"/>
      <c r="E19" s="83"/>
      <c r="F19" s="84"/>
      <c r="G19" s="85"/>
      <c r="H19" s="86"/>
    </row>
    <row r="20" spans="1:8" s="3" customFormat="1" ht="20.25" customHeight="1" x14ac:dyDescent="0.25">
      <c r="A20" s="35" t="s">
        <v>49</v>
      </c>
      <c r="B20" s="81"/>
      <c r="C20" s="82"/>
      <c r="D20" s="82"/>
      <c r="E20" s="83"/>
      <c r="F20" s="84"/>
      <c r="G20" s="85"/>
      <c r="H20" s="86"/>
    </row>
    <row r="21" spans="1:8" s="3" customFormat="1" x14ac:dyDescent="0.25">
      <c r="A21" s="92"/>
      <c r="B21" s="88"/>
      <c r="C21" s="42"/>
      <c r="D21" s="42"/>
      <c r="E21" s="89"/>
      <c r="F21" s="90"/>
      <c r="G21" s="91"/>
      <c r="H21" s="51"/>
    </row>
    <row r="22" spans="1:8" s="3" customFormat="1" ht="30" x14ac:dyDescent="0.2">
      <c r="A22" s="71" t="s">
        <v>0</v>
      </c>
      <c r="B22" s="72" t="s">
        <v>1</v>
      </c>
      <c r="C22" s="72" t="s">
        <v>2</v>
      </c>
      <c r="D22" s="72" t="s">
        <v>3</v>
      </c>
      <c r="E22" s="73" t="s">
        <v>4</v>
      </c>
      <c r="F22" s="71" t="s">
        <v>5</v>
      </c>
      <c r="G22" s="74" t="s">
        <v>6</v>
      </c>
      <c r="H22" s="75" t="s">
        <v>22</v>
      </c>
    </row>
    <row r="23" spans="1:8" s="3" customFormat="1" ht="45" x14ac:dyDescent="0.2">
      <c r="A23" s="98" t="s">
        <v>7</v>
      </c>
      <c r="B23" s="99">
        <v>2016</v>
      </c>
      <c r="C23" s="100" t="s">
        <v>35</v>
      </c>
      <c r="D23" s="100" t="s">
        <v>36</v>
      </c>
      <c r="E23" s="101" t="s">
        <v>54</v>
      </c>
      <c r="F23" s="102" t="s">
        <v>55</v>
      </c>
      <c r="G23" s="103">
        <v>202520.01</v>
      </c>
      <c r="H23" s="104" t="s">
        <v>56</v>
      </c>
    </row>
    <row r="24" spans="1:8" s="3" customFormat="1" ht="105" x14ac:dyDescent="0.2">
      <c r="A24" s="98" t="s">
        <v>7</v>
      </c>
      <c r="B24" s="99">
        <v>2016</v>
      </c>
      <c r="C24" s="100" t="s">
        <v>35</v>
      </c>
      <c r="D24" s="100" t="s">
        <v>36</v>
      </c>
      <c r="E24" s="101" t="s">
        <v>54</v>
      </c>
      <c r="F24" s="102" t="s">
        <v>57</v>
      </c>
      <c r="G24" s="103">
        <v>1751728.12</v>
      </c>
      <c r="H24" s="104" t="s">
        <v>58</v>
      </c>
    </row>
    <row r="25" spans="1:8" s="3" customFormat="1" ht="75" x14ac:dyDescent="0.2">
      <c r="A25" s="98" t="s">
        <v>7</v>
      </c>
      <c r="B25" s="99">
        <v>2016</v>
      </c>
      <c r="C25" s="100" t="s">
        <v>35</v>
      </c>
      <c r="D25" s="100" t="s">
        <v>36</v>
      </c>
      <c r="E25" s="101" t="s">
        <v>54</v>
      </c>
      <c r="F25" s="102" t="s">
        <v>57</v>
      </c>
      <c r="G25" s="103">
        <v>806134.37</v>
      </c>
      <c r="H25" s="104" t="s">
        <v>59</v>
      </c>
    </row>
    <row r="26" spans="1:8" s="3" customFormat="1" ht="60" x14ac:dyDescent="0.2">
      <c r="A26" s="98" t="s">
        <v>7</v>
      </c>
      <c r="B26" s="99">
        <v>2016</v>
      </c>
      <c r="C26" s="100" t="s">
        <v>39</v>
      </c>
      <c r="D26" s="100" t="s">
        <v>62</v>
      </c>
      <c r="E26" s="101" t="s">
        <v>54</v>
      </c>
      <c r="F26" s="102" t="s">
        <v>60</v>
      </c>
      <c r="G26" s="103">
        <v>1179562.56</v>
      </c>
      <c r="H26" s="104" t="s">
        <v>61</v>
      </c>
    </row>
    <row r="27" spans="1:8" s="3" customFormat="1" ht="60" x14ac:dyDescent="0.2">
      <c r="A27" s="98" t="s">
        <v>7</v>
      </c>
      <c r="B27" s="99">
        <v>2016</v>
      </c>
      <c r="C27" s="100" t="s">
        <v>35</v>
      </c>
      <c r="D27" s="100" t="s">
        <v>36</v>
      </c>
      <c r="E27" s="101" t="s">
        <v>54</v>
      </c>
      <c r="F27" s="102" t="s">
        <v>63</v>
      </c>
      <c r="G27" s="103">
        <v>228603.9</v>
      </c>
      <c r="H27" s="104" t="s">
        <v>64</v>
      </c>
    </row>
    <row r="28" spans="1:8" s="3" customFormat="1" ht="45" x14ac:dyDescent="0.2">
      <c r="A28" s="98" t="s">
        <v>7</v>
      </c>
      <c r="B28" s="99">
        <v>2016</v>
      </c>
      <c r="C28" s="100" t="s">
        <v>35</v>
      </c>
      <c r="D28" s="100" t="s">
        <v>36</v>
      </c>
      <c r="E28" s="101" t="s">
        <v>54</v>
      </c>
      <c r="F28" s="102" t="s">
        <v>65</v>
      </c>
      <c r="G28" s="103">
        <v>896213.64</v>
      </c>
      <c r="H28" s="104" t="s">
        <v>66</v>
      </c>
    </row>
    <row r="29" spans="1:8" s="3" customFormat="1" ht="45" x14ac:dyDescent="0.2">
      <c r="A29" s="106" t="s">
        <v>7</v>
      </c>
      <c r="B29" s="107">
        <v>2016</v>
      </c>
      <c r="C29" s="100" t="s">
        <v>70</v>
      </c>
      <c r="D29" s="100" t="s">
        <v>69</v>
      </c>
      <c r="E29" s="108" t="s">
        <v>54</v>
      </c>
      <c r="F29" s="105" t="s">
        <v>67</v>
      </c>
      <c r="G29" s="109">
        <v>110000</v>
      </c>
      <c r="H29" s="110" t="s">
        <v>68</v>
      </c>
    </row>
    <row r="30" spans="1:8" s="3" customFormat="1" ht="45" x14ac:dyDescent="0.2">
      <c r="A30" s="106" t="s">
        <v>7</v>
      </c>
      <c r="B30" s="107">
        <v>2016</v>
      </c>
      <c r="C30" s="100" t="s">
        <v>70</v>
      </c>
      <c r="D30" s="100" t="s">
        <v>69</v>
      </c>
      <c r="E30" s="108" t="s">
        <v>54</v>
      </c>
      <c r="F30" s="105" t="s">
        <v>67</v>
      </c>
      <c r="G30" s="109">
        <v>113446.12</v>
      </c>
      <c r="H30" s="110" t="s">
        <v>71</v>
      </c>
    </row>
    <row r="31" spans="1:8" s="3" customFormat="1" ht="60" x14ac:dyDescent="0.2">
      <c r="A31" s="98" t="s">
        <v>7</v>
      </c>
      <c r="B31" s="99">
        <v>2016</v>
      </c>
      <c r="C31" s="100" t="s">
        <v>70</v>
      </c>
      <c r="D31" s="100" t="s">
        <v>69</v>
      </c>
      <c r="E31" s="108" t="s">
        <v>54</v>
      </c>
      <c r="F31" s="105" t="s">
        <v>67</v>
      </c>
      <c r="G31" s="103">
        <v>100000</v>
      </c>
      <c r="H31" s="104" t="s">
        <v>72</v>
      </c>
    </row>
    <row r="32" spans="1:8" s="3" customFormat="1" ht="90" x14ac:dyDescent="0.2">
      <c r="A32" s="98" t="s">
        <v>7</v>
      </c>
      <c r="B32" s="99">
        <v>2016</v>
      </c>
      <c r="C32" s="100" t="s">
        <v>40</v>
      </c>
      <c r="D32" s="100" t="s">
        <v>75</v>
      </c>
      <c r="E32" s="101" t="s">
        <v>54</v>
      </c>
      <c r="F32" s="102" t="s">
        <v>73</v>
      </c>
      <c r="G32" s="103">
        <v>475000</v>
      </c>
      <c r="H32" s="104" t="s">
        <v>74</v>
      </c>
    </row>
    <row r="33" spans="1:11" s="3" customFormat="1" ht="105" x14ac:dyDescent="0.2">
      <c r="A33" s="98" t="s">
        <v>7</v>
      </c>
      <c r="B33" s="99">
        <v>2016</v>
      </c>
      <c r="C33" s="100" t="s">
        <v>35</v>
      </c>
      <c r="D33" s="100" t="s">
        <v>36</v>
      </c>
      <c r="E33" s="101" t="s">
        <v>54</v>
      </c>
      <c r="F33" s="102" t="s">
        <v>37</v>
      </c>
      <c r="G33" s="103">
        <v>1712807</v>
      </c>
      <c r="H33" s="104" t="s">
        <v>58</v>
      </c>
    </row>
    <row r="34" spans="1:11" s="3" customFormat="1" ht="60" x14ac:dyDescent="0.2">
      <c r="A34" s="98" t="s">
        <v>7</v>
      </c>
      <c r="B34" s="99">
        <v>2016</v>
      </c>
      <c r="C34" s="100" t="s">
        <v>35</v>
      </c>
      <c r="D34" s="100" t="s">
        <v>36</v>
      </c>
      <c r="E34" s="101" t="s">
        <v>54</v>
      </c>
      <c r="F34" s="102" t="s">
        <v>37</v>
      </c>
      <c r="G34" s="103">
        <v>376429.66</v>
      </c>
      <c r="H34" s="104" t="s">
        <v>76</v>
      </c>
    </row>
    <row r="35" spans="1:11" s="3" customFormat="1" ht="60" x14ac:dyDescent="0.2">
      <c r="A35" s="98" t="s">
        <v>7</v>
      </c>
      <c r="B35" s="99">
        <v>2016</v>
      </c>
      <c r="C35" s="100" t="s">
        <v>39</v>
      </c>
      <c r="D35" s="100" t="s">
        <v>79</v>
      </c>
      <c r="E35" s="101" t="s">
        <v>54</v>
      </c>
      <c r="F35" s="102" t="s">
        <v>77</v>
      </c>
      <c r="G35" s="103">
        <v>2079956.28</v>
      </c>
      <c r="H35" s="104" t="s">
        <v>78</v>
      </c>
    </row>
    <row r="36" spans="1:11" s="3" customFormat="1" ht="45" x14ac:dyDescent="0.2">
      <c r="A36" s="98" t="s">
        <v>7</v>
      </c>
      <c r="B36" s="99">
        <v>2016</v>
      </c>
      <c r="C36" s="100" t="s">
        <v>70</v>
      </c>
      <c r="D36" s="100" t="s">
        <v>82</v>
      </c>
      <c r="E36" s="101" t="s">
        <v>54</v>
      </c>
      <c r="F36" s="102" t="s">
        <v>81</v>
      </c>
      <c r="G36" s="103">
        <v>236315.23</v>
      </c>
      <c r="H36" s="104" t="s">
        <v>80</v>
      </c>
    </row>
    <row r="37" spans="1:11" s="3" customFormat="1" ht="75" x14ac:dyDescent="0.2">
      <c r="A37" s="98" t="s">
        <v>7</v>
      </c>
      <c r="B37" s="99">
        <v>2016</v>
      </c>
      <c r="C37" s="100" t="s">
        <v>35</v>
      </c>
      <c r="D37" s="100" t="s">
        <v>36</v>
      </c>
      <c r="E37" s="101" t="s">
        <v>54</v>
      </c>
      <c r="F37" s="102" t="s">
        <v>83</v>
      </c>
      <c r="G37" s="103">
        <v>571651.79</v>
      </c>
      <c r="H37" s="104" t="s">
        <v>84</v>
      </c>
    </row>
    <row r="38" spans="1:11" s="3" customFormat="1" ht="45" x14ac:dyDescent="0.2">
      <c r="A38" s="106" t="s">
        <v>7</v>
      </c>
      <c r="B38" s="107">
        <v>2016</v>
      </c>
      <c r="C38" s="100" t="s">
        <v>35</v>
      </c>
      <c r="D38" s="100" t="s">
        <v>36</v>
      </c>
      <c r="E38" s="108" t="s">
        <v>54</v>
      </c>
      <c r="F38" s="105" t="s">
        <v>83</v>
      </c>
      <c r="G38" s="109">
        <v>375758.21</v>
      </c>
      <c r="H38" s="110" t="s">
        <v>85</v>
      </c>
    </row>
    <row r="39" spans="1:11" s="3" customFormat="1" ht="45" x14ac:dyDescent="0.2">
      <c r="A39" s="98" t="s">
        <v>7</v>
      </c>
      <c r="B39" s="99">
        <v>2016</v>
      </c>
      <c r="C39" s="100" t="s">
        <v>35</v>
      </c>
      <c r="D39" s="100" t="s">
        <v>36</v>
      </c>
      <c r="E39" s="101" t="s">
        <v>54</v>
      </c>
      <c r="F39" s="102" t="s">
        <v>86</v>
      </c>
      <c r="G39" s="103">
        <v>6225508.54</v>
      </c>
      <c r="H39" s="104" t="s">
        <v>87</v>
      </c>
    </row>
    <row r="40" spans="1:11" s="3" customFormat="1" ht="45" x14ac:dyDescent="0.2">
      <c r="A40" s="98" t="s">
        <v>7</v>
      </c>
      <c r="B40" s="99">
        <v>2016</v>
      </c>
      <c r="C40" s="100" t="s">
        <v>35</v>
      </c>
      <c r="D40" s="100" t="s">
        <v>36</v>
      </c>
      <c r="E40" s="101" t="s">
        <v>54</v>
      </c>
      <c r="F40" s="102" t="s">
        <v>88</v>
      </c>
      <c r="G40" s="103">
        <v>267706</v>
      </c>
      <c r="H40" s="104" t="s">
        <v>89</v>
      </c>
    </row>
    <row r="41" spans="1:11" s="3" customFormat="1" ht="45" x14ac:dyDescent="0.2">
      <c r="A41" s="98" t="s">
        <v>7</v>
      </c>
      <c r="B41" s="99">
        <v>2016</v>
      </c>
      <c r="C41" s="100" t="s">
        <v>38</v>
      </c>
      <c r="D41" s="100" t="s">
        <v>92</v>
      </c>
      <c r="E41" s="101" t="s">
        <v>54</v>
      </c>
      <c r="F41" s="102" t="s">
        <v>90</v>
      </c>
      <c r="G41" s="103">
        <v>685440</v>
      </c>
      <c r="H41" s="104" t="s">
        <v>91</v>
      </c>
    </row>
    <row r="42" spans="1:11" s="3" customFormat="1" ht="90" x14ac:dyDescent="0.2">
      <c r="A42" s="98" t="s">
        <v>7</v>
      </c>
      <c r="B42" s="99">
        <v>2016</v>
      </c>
      <c r="C42" s="100" t="s">
        <v>40</v>
      </c>
      <c r="D42" s="100" t="s">
        <v>75</v>
      </c>
      <c r="E42" s="101" t="s">
        <v>54</v>
      </c>
      <c r="F42" s="102" t="s">
        <v>93</v>
      </c>
      <c r="G42" s="103">
        <v>445000</v>
      </c>
      <c r="H42" s="104" t="s">
        <v>74</v>
      </c>
    </row>
    <row r="43" spans="1:11" ht="45" x14ac:dyDescent="0.25">
      <c r="A43" s="112" t="s">
        <v>7</v>
      </c>
      <c r="B43" s="112">
        <v>2016</v>
      </c>
      <c r="C43" s="113" t="s">
        <v>35</v>
      </c>
      <c r="D43" s="113" t="s">
        <v>96</v>
      </c>
      <c r="E43" s="112">
        <v>8200</v>
      </c>
      <c r="F43" s="113" t="s">
        <v>94</v>
      </c>
      <c r="G43" s="103">
        <v>318026.93</v>
      </c>
      <c r="H43" s="113" t="s">
        <v>95</v>
      </c>
    </row>
    <row r="44" spans="1:11" s="3" customFormat="1" ht="75" x14ac:dyDescent="0.25">
      <c r="A44" s="98" t="s">
        <v>7</v>
      </c>
      <c r="B44" s="99">
        <v>2016</v>
      </c>
      <c r="C44" s="111" t="s">
        <v>35</v>
      </c>
      <c r="D44" s="111" t="s">
        <v>96</v>
      </c>
      <c r="E44" s="114" t="s">
        <v>54</v>
      </c>
      <c r="F44" s="102" t="s">
        <v>94</v>
      </c>
      <c r="G44" s="115">
        <v>137652</v>
      </c>
      <c r="H44" s="104" t="s">
        <v>97</v>
      </c>
      <c r="K44" s="50"/>
    </row>
    <row r="45" spans="1:11" s="3" customFormat="1" ht="45" x14ac:dyDescent="0.25">
      <c r="A45" s="98" t="s">
        <v>7</v>
      </c>
      <c r="B45" s="99">
        <v>2016</v>
      </c>
      <c r="C45" s="100" t="s">
        <v>38</v>
      </c>
      <c r="D45" s="100" t="s">
        <v>92</v>
      </c>
      <c r="E45" s="114" t="s">
        <v>54</v>
      </c>
      <c r="F45" s="102" t="s">
        <v>98</v>
      </c>
      <c r="G45" s="115">
        <v>287640</v>
      </c>
      <c r="H45" s="104" t="s">
        <v>99</v>
      </c>
      <c r="K45" s="50"/>
    </row>
    <row r="46" spans="1:11" s="3" customFormat="1" ht="45" x14ac:dyDescent="0.25">
      <c r="A46" s="98" t="s">
        <v>7</v>
      </c>
      <c r="B46" s="99">
        <v>2016</v>
      </c>
      <c r="C46" s="100" t="s">
        <v>38</v>
      </c>
      <c r="D46" s="100" t="s">
        <v>102</v>
      </c>
      <c r="E46" s="114" t="s">
        <v>15</v>
      </c>
      <c r="F46" s="102" t="s">
        <v>100</v>
      </c>
      <c r="G46" s="115">
        <v>300000</v>
      </c>
      <c r="H46" s="104" t="s">
        <v>101</v>
      </c>
      <c r="K46" s="50"/>
    </row>
    <row r="47" spans="1:11" s="3" customFormat="1" ht="45" x14ac:dyDescent="0.25">
      <c r="A47" s="98" t="s">
        <v>7</v>
      </c>
      <c r="B47" s="99">
        <v>2016</v>
      </c>
      <c r="C47" s="100" t="s">
        <v>70</v>
      </c>
      <c r="D47" s="100" t="s">
        <v>69</v>
      </c>
      <c r="E47" s="114" t="s">
        <v>103</v>
      </c>
      <c r="F47" s="102" t="s">
        <v>104</v>
      </c>
      <c r="G47" s="115">
        <v>366767.53</v>
      </c>
      <c r="H47" s="104" t="s">
        <v>105</v>
      </c>
      <c r="K47" s="50"/>
    </row>
    <row r="48" spans="1:11" s="3" customFormat="1" ht="60" x14ac:dyDescent="0.25">
      <c r="A48" s="106" t="s">
        <v>7</v>
      </c>
      <c r="B48" s="107">
        <v>2016</v>
      </c>
      <c r="C48" s="100" t="s">
        <v>41</v>
      </c>
      <c r="D48" s="100" t="s">
        <v>79</v>
      </c>
      <c r="E48" s="116" t="s">
        <v>8</v>
      </c>
      <c r="F48" s="105" t="s">
        <v>106</v>
      </c>
      <c r="G48" s="117">
        <v>201700</v>
      </c>
      <c r="H48" s="110" t="s">
        <v>107</v>
      </c>
      <c r="K48" s="50"/>
    </row>
    <row r="49" spans="1:11" s="3" customFormat="1" ht="60" x14ac:dyDescent="0.25">
      <c r="A49" s="98" t="s">
        <v>7</v>
      </c>
      <c r="B49" s="99">
        <v>2016</v>
      </c>
      <c r="C49" s="100" t="s">
        <v>108</v>
      </c>
      <c r="D49" s="100" t="s">
        <v>109</v>
      </c>
      <c r="E49" s="114" t="s">
        <v>8</v>
      </c>
      <c r="F49" s="102" t="s">
        <v>106</v>
      </c>
      <c r="G49" s="115">
        <v>324634</v>
      </c>
      <c r="H49" s="104" t="s">
        <v>110</v>
      </c>
      <c r="K49" s="50"/>
    </row>
    <row r="50" spans="1:11" s="3" customFormat="1" ht="75" x14ac:dyDescent="0.25">
      <c r="A50" s="98" t="s">
        <v>7</v>
      </c>
      <c r="B50" s="99">
        <v>2016</v>
      </c>
      <c r="C50" s="100" t="s">
        <v>40</v>
      </c>
      <c r="D50" s="100" t="s">
        <v>112</v>
      </c>
      <c r="E50" s="114" t="s">
        <v>8</v>
      </c>
      <c r="F50" s="102" t="s">
        <v>106</v>
      </c>
      <c r="G50" s="115">
        <v>3026000</v>
      </c>
      <c r="H50" s="104" t="s">
        <v>111</v>
      </c>
      <c r="K50" s="50"/>
    </row>
    <row r="51" spans="1:11" s="3" customFormat="1" ht="45" x14ac:dyDescent="0.25">
      <c r="A51" s="98" t="s">
        <v>7</v>
      </c>
      <c r="B51" s="99">
        <v>2016</v>
      </c>
      <c r="C51" s="100" t="s">
        <v>38</v>
      </c>
      <c r="D51" s="100" t="s">
        <v>92</v>
      </c>
      <c r="E51" s="114" t="s">
        <v>8</v>
      </c>
      <c r="F51" s="102" t="s">
        <v>106</v>
      </c>
      <c r="G51" s="115">
        <v>276622</v>
      </c>
      <c r="H51" s="104" t="s">
        <v>113</v>
      </c>
      <c r="K51" s="50"/>
    </row>
    <row r="52" spans="1:11" s="3" customFormat="1" ht="75" x14ac:dyDescent="0.25">
      <c r="A52" s="98" t="s">
        <v>7</v>
      </c>
      <c r="B52" s="99">
        <v>2016</v>
      </c>
      <c r="C52" s="100" t="s">
        <v>35</v>
      </c>
      <c r="D52" s="100" t="s">
        <v>115</v>
      </c>
      <c r="E52" s="114" t="s">
        <v>8</v>
      </c>
      <c r="F52" s="102" t="s">
        <v>106</v>
      </c>
      <c r="G52" s="115">
        <v>1466000</v>
      </c>
      <c r="H52" s="104" t="s">
        <v>114</v>
      </c>
      <c r="K52" s="50"/>
    </row>
    <row r="53" spans="1:11" s="3" customFormat="1" ht="45" x14ac:dyDescent="0.25">
      <c r="A53" s="98" t="s">
        <v>7</v>
      </c>
      <c r="B53" s="99">
        <v>2016</v>
      </c>
      <c r="C53" s="100" t="s">
        <v>108</v>
      </c>
      <c r="D53" s="100" t="s">
        <v>109</v>
      </c>
      <c r="E53" s="114" t="s">
        <v>8</v>
      </c>
      <c r="F53" s="102" t="s">
        <v>106</v>
      </c>
      <c r="G53" s="115">
        <v>3646634</v>
      </c>
      <c r="H53" s="104" t="s">
        <v>116</v>
      </c>
      <c r="K53" s="50"/>
    </row>
    <row r="54" spans="1:11" s="3" customFormat="1" ht="30" x14ac:dyDescent="0.25">
      <c r="A54" s="98" t="s">
        <v>7</v>
      </c>
      <c r="B54" s="99">
        <v>2016</v>
      </c>
      <c r="C54" s="100" t="s">
        <v>38</v>
      </c>
      <c r="D54" s="100" t="s">
        <v>117</v>
      </c>
      <c r="E54" s="114" t="s">
        <v>8</v>
      </c>
      <c r="F54" s="102" t="s">
        <v>106</v>
      </c>
      <c r="G54" s="115">
        <v>200000</v>
      </c>
      <c r="H54" s="104" t="s">
        <v>118</v>
      </c>
      <c r="K54" s="50"/>
    </row>
    <row r="55" spans="1:11" s="3" customFormat="1" ht="30" x14ac:dyDescent="0.25">
      <c r="A55" s="98" t="s">
        <v>7</v>
      </c>
      <c r="B55" s="99">
        <v>2016</v>
      </c>
      <c r="C55" s="100" t="s">
        <v>38</v>
      </c>
      <c r="D55" s="100" t="s">
        <v>117</v>
      </c>
      <c r="E55" s="114" t="s">
        <v>8</v>
      </c>
      <c r="F55" s="102" t="s">
        <v>106</v>
      </c>
      <c r="G55" s="115">
        <v>188000</v>
      </c>
      <c r="H55" s="104" t="s">
        <v>118</v>
      </c>
      <c r="K55" s="50"/>
    </row>
    <row r="56" spans="1:11" s="3" customFormat="1" ht="105" x14ac:dyDescent="0.25">
      <c r="A56" s="98" t="s">
        <v>7</v>
      </c>
      <c r="B56" s="99">
        <v>2016</v>
      </c>
      <c r="C56" s="100" t="s">
        <v>40</v>
      </c>
      <c r="D56" s="100" t="s">
        <v>75</v>
      </c>
      <c r="E56" s="114" t="s">
        <v>8</v>
      </c>
      <c r="F56" s="102" t="s">
        <v>106</v>
      </c>
      <c r="G56" s="115">
        <v>1500000</v>
      </c>
      <c r="H56" s="104" t="s">
        <v>119</v>
      </c>
      <c r="K56" s="50"/>
    </row>
    <row r="57" spans="1:11" s="3" customFormat="1" ht="105" x14ac:dyDescent="0.25">
      <c r="A57" s="98" t="s">
        <v>7</v>
      </c>
      <c r="B57" s="99">
        <v>2016</v>
      </c>
      <c r="C57" s="100" t="s">
        <v>70</v>
      </c>
      <c r="D57" s="100" t="s">
        <v>79</v>
      </c>
      <c r="E57" s="114" t="s">
        <v>8</v>
      </c>
      <c r="F57" s="102" t="s">
        <v>106</v>
      </c>
      <c r="G57" s="115">
        <v>4383492</v>
      </c>
      <c r="H57" s="104" t="s">
        <v>120</v>
      </c>
      <c r="K57" s="50"/>
    </row>
    <row r="58" spans="1:11" s="3" customFormat="1" ht="45" x14ac:dyDescent="0.25">
      <c r="A58" s="106" t="s">
        <v>7</v>
      </c>
      <c r="B58" s="107">
        <v>2016</v>
      </c>
      <c r="C58" s="100" t="s">
        <v>70</v>
      </c>
      <c r="D58" s="100" t="s">
        <v>124</v>
      </c>
      <c r="E58" s="116" t="s">
        <v>121</v>
      </c>
      <c r="F58" s="105" t="s">
        <v>122</v>
      </c>
      <c r="G58" s="117">
        <v>126000</v>
      </c>
      <c r="H58" s="110" t="s">
        <v>123</v>
      </c>
      <c r="K58" s="50"/>
    </row>
    <row r="59" spans="1:11" s="3" customFormat="1" x14ac:dyDescent="0.25">
      <c r="A59" s="98" t="s">
        <v>7</v>
      </c>
      <c r="B59" s="99">
        <v>2016</v>
      </c>
      <c r="C59" s="100"/>
      <c r="D59" s="100"/>
      <c r="E59" s="114"/>
      <c r="F59" s="102"/>
      <c r="G59" s="115"/>
      <c r="H59" s="104"/>
      <c r="K59" s="50"/>
    </row>
    <row r="60" spans="1:11" s="3" customFormat="1" x14ac:dyDescent="0.25">
      <c r="A60" s="98" t="s">
        <v>7</v>
      </c>
      <c r="B60" s="99">
        <v>2016</v>
      </c>
      <c r="C60" s="100"/>
      <c r="D60" s="100"/>
      <c r="E60" s="114"/>
      <c r="F60" s="102"/>
      <c r="G60" s="115"/>
      <c r="H60" s="104"/>
      <c r="K60" s="50"/>
    </row>
    <row r="61" spans="1:11" s="3" customFormat="1" x14ac:dyDescent="0.25">
      <c r="A61" s="98" t="s">
        <v>7</v>
      </c>
      <c r="B61" s="99">
        <v>2016</v>
      </c>
      <c r="C61" s="100"/>
      <c r="D61" s="100"/>
      <c r="E61" s="114"/>
      <c r="F61" s="102"/>
      <c r="G61" s="115"/>
      <c r="H61" s="104"/>
      <c r="K61" s="50"/>
    </row>
    <row r="62" spans="1:11" s="3" customFormat="1" x14ac:dyDescent="0.25">
      <c r="A62" s="98" t="s">
        <v>7</v>
      </c>
      <c r="B62" s="99">
        <v>2016</v>
      </c>
      <c r="C62" s="100"/>
      <c r="D62" s="100"/>
      <c r="E62" s="114"/>
      <c r="F62" s="102"/>
      <c r="G62" s="115"/>
      <c r="H62" s="104"/>
      <c r="K62" s="50"/>
    </row>
    <row r="63" spans="1:11" s="3" customFormat="1" x14ac:dyDescent="0.25">
      <c r="A63" s="98" t="s">
        <v>7</v>
      </c>
      <c r="B63" s="99">
        <v>2016</v>
      </c>
      <c r="C63" s="100"/>
      <c r="D63" s="100"/>
      <c r="E63" s="114"/>
      <c r="F63" s="102"/>
      <c r="G63" s="115"/>
      <c r="H63" s="104"/>
      <c r="K63" s="50"/>
    </row>
    <row r="64" spans="1:11" s="3" customFormat="1" x14ac:dyDescent="0.25">
      <c r="A64" s="106" t="s">
        <v>7</v>
      </c>
      <c r="B64" s="107">
        <v>2016</v>
      </c>
      <c r="C64" s="100"/>
      <c r="D64" s="100"/>
      <c r="E64" s="116"/>
      <c r="F64" s="105"/>
      <c r="G64" s="117"/>
      <c r="H64" s="110"/>
      <c r="K64" s="50"/>
    </row>
    <row r="65" spans="1:11" s="3" customFormat="1" x14ac:dyDescent="0.25">
      <c r="A65" s="98" t="s">
        <v>7</v>
      </c>
      <c r="B65" s="99">
        <v>2016</v>
      </c>
      <c r="C65" s="100"/>
      <c r="D65" s="100"/>
      <c r="E65" s="114"/>
      <c r="F65" s="102"/>
      <c r="G65" s="115"/>
      <c r="H65" s="104"/>
      <c r="K65" s="79"/>
    </row>
    <row r="66" spans="1:11" s="3" customFormat="1" x14ac:dyDescent="0.25">
      <c r="A66" s="98" t="s">
        <v>7</v>
      </c>
      <c r="B66" s="99">
        <v>2016</v>
      </c>
      <c r="C66" s="100"/>
      <c r="D66" s="100"/>
      <c r="E66" s="114"/>
      <c r="F66" s="102"/>
      <c r="G66" s="115"/>
      <c r="H66" s="104"/>
      <c r="K66" s="50"/>
    </row>
    <row r="67" spans="1:11" s="3" customFormat="1" ht="19.5" customHeight="1" x14ac:dyDescent="0.25">
      <c r="A67" s="106" t="s">
        <v>44</v>
      </c>
      <c r="B67" s="107"/>
      <c r="C67" s="100"/>
      <c r="D67" s="100"/>
      <c r="E67" s="116"/>
      <c r="F67" s="105"/>
      <c r="G67" s="117">
        <f>SUM(G23:G66)</f>
        <v>35588949.890000001</v>
      </c>
      <c r="H67" s="110"/>
      <c r="K67" s="50"/>
    </row>
    <row r="68" spans="1:11" s="1" customFormat="1" ht="26.25" customHeight="1" x14ac:dyDescent="0.25">
      <c r="A68" s="128" t="s">
        <v>27</v>
      </c>
      <c r="B68" s="128"/>
      <c r="C68" s="128"/>
      <c r="D68" s="128"/>
      <c r="E68" s="128"/>
      <c r="F68" s="128"/>
      <c r="G68" s="128"/>
      <c r="H68" s="128"/>
    </row>
    <row r="69" spans="1:11" x14ac:dyDescent="0.25">
      <c r="A69" s="123" t="s">
        <v>46</v>
      </c>
      <c r="B69" s="124"/>
      <c r="C69" s="124"/>
      <c r="D69" s="125"/>
      <c r="E69" s="124"/>
      <c r="F69" s="125"/>
      <c r="G69" s="126">
        <f>G67+G18+G9</f>
        <v>43605704.890000001</v>
      </c>
      <c r="H69" s="125"/>
    </row>
    <row r="70" spans="1:11" x14ac:dyDescent="0.25">
      <c r="F70" s="2"/>
      <c r="G70" s="2"/>
      <c r="H70" s="119"/>
    </row>
    <row r="71" spans="1:11" x14ac:dyDescent="0.25">
      <c r="F71" s="39" t="s">
        <v>9</v>
      </c>
      <c r="G71" s="58">
        <f>G48+G49+G50+G51+G52+G53+G54+G55+G56+G57</f>
        <v>15213082</v>
      </c>
    </row>
    <row r="72" spans="1:11" x14ac:dyDescent="0.25">
      <c r="F72" s="39" t="s">
        <v>42</v>
      </c>
      <c r="G72" s="58">
        <v>0</v>
      </c>
    </row>
    <row r="73" spans="1:11" x14ac:dyDescent="0.25">
      <c r="F73" s="39" t="s">
        <v>32</v>
      </c>
      <c r="G73" s="58">
        <f>G47</f>
        <v>366767.53</v>
      </c>
    </row>
    <row r="74" spans="1:11" x14ac:dyDescent="0.25">
      <c r="F74" s="39" t="s">
        <v>31</v>
      </c>
      <c r="G74" s="58">
        <f>G46</f>
        <v>300000</v>
      </c>
    </row>
    <row r="75" spans="1:11" x14ac:dyDescent="0.25">
      <c r="F75" s="39" t="s">
        <v>33</v>
      </c>
      <c r="G75" s="58">
        <f>SUM(G23:G45)</f>
        <v>19583100.359999999</v>
      </c>
    </row>
    <row r="76" spans="1:11" x14ac:dyDescent="0.25">
      <c r="F76" s="59" t="s">
        <v>125</v>
      </c>
      <c r="G76" s="61">
        <f>G58</f>
        <v>126000</v>
      </c>
    </row>
    <row r="77" spans="1:11" ht="15.75" thickBot="1" x14ac:dyDescent="0.3">
      <c r="F77" s="78" t="s">
        <v>34</v>
      </c>
      <c r="G77" s="77">
        <f>SUM(G71:G76)</f>
        <v>35588949.890000001</v>
      </c>
    </row>
    <row r="79" spans="1:11" x14ac:dyDescent="0.25">
      <c r="H79"/>
    </row>
    <row r="80" spans="1:11" x14ac:dyDescent="0.25">
      <c r="H80"/>
    </row>
    <row r="81" spans="8:8" x14ac:dyDescent="0.25">
      <c r="H81"/>
    </row>
    <row r="82" spans="8:8" x14ac:dyDescent="0.25">
      <c r="H82"/>
    </row>
    <row r="83" spans="8:8" x14ac:dyDescent="0.25">
      <c r="H83"/>
    </row>
    <row r="84" spans="8:8" x14ac:dyDescent="0.25">
      <c r="H84"/>
    </row>
  </sheetData>
  <autoFilter ref="A6:H65">
    <sortState ref="A2:H48">
      <sortCondition ref="B1:B48"/>
    </sortState>
  </autoFilter>
  <mergeCells count="3">
    <mergeCell ref="A68:H68"/>
    <mergeCell ref="A1:H1"/>
    <mergeCell ref="A3:H3"/>
  </mergeCells>
  <pageMargins left="0.7" right="0.7" top="0.75" bottom="0.75" header="0.3" footer="0.3"/>
  <pageSetup scale="81" fitToHeight="0" orientation="landscape" r:id="rId1"/>
  <headerFooter>
    <oddFooter>&amp;R&amp;9Q112. GD0 Reprogrammings - FY15, &amp;P of &amp;N</oddFooter>
  </headerFooter>
  <rowBreaks count="2" manualBreakCount="2">
    <brk id="24" max="7" man="1"/>
    <brk id="6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workbookViewId="0">
      <selection activeCell="G38" sqref="G38"/>
    </sheetView>
  </sheetViews>
  <sheetFormatPr defaultRowHeight="15" x14ac:dyDescent="0.25"/>
  <cols>
    <col min="1" max="1" width="7.85546875" customWidth="1"/>
    <col min="2" max="2" width="6.7109375" customWidth="1"/>
    <col min="3" max="3" width="21.85546875" customWidth="1"/>
    <col min="4" max="4" width="24.28515625" style="2" customWidth="1"/>
    <col min="5" max="5" width="7.5703125" customWidth="1"/>
    <col min="6" max="6" width="33.42578125" customWidth="1"/>
    <col min="7" max="7" width="16.28515625" bestFit="1" customWidth="1"/>
    <col min="8" max="8" width="33" style="2" customWidth="1"/>
  </cols>
  <sheetData>
    <row r="1" spans="1:15" s="8" customFormat="1" ht="18" customHeight="1" x14ac:dyDescent="0.3">
      <c r="A1" s="129" t="s">
        <v>26</v>
      </c>
      <c r="B1" s="130"/>
      <c r="C1" s="130"/>
      <c r="D1" s="130"/>
      <c r="E1" s="130"/>
      <c r="F1" s="130"/>
      <c r="G1" s="130"/>
      <c r="H1" s="131"/>
      <c r="I1" s="10"/>
      <c r="J1" s="10"/>
      <c r="K1" s="37"/>
      <c r="O1" s="9"/>
    </row>
    <row r="2" spans="1:15" s="8" customFormat="1" ht="12.75" x14ac:dyDescent="0.2">
      <c r="A2" s="14"/>
      <c r="B2" s="13"/>
      <c r="C2" s="13"/>
      <c r="D2" s="13"/>
      <c r="E2" s="13"/>
      <c r="F2" s="13"/>
      <c r="G2" s="13"/>
      <c r="H2" s="15"/>
      <c r="I2" s="11"/>
      <c r="J2" s="11"/>
      <c r="K2" s="37"/>
      <c r="O2" s="9"/>
    </row>
    <row r="3" spans="1:15" s="8" customFormat="1" ht="75" customHeight="1" x14ac:dyDescent="0.2">
      <c r="A3" s="132" t="s">
        <v>50</v>
      </c>
      <c r="B3" s="133"/>
      <c r="C3" s="133"/>
      <c r="D3" s="133"/>
      <c r="E3" s="133"/>
      <c r="F3" s="133"/>
      <c r="G3" s="133"/>
      <c r="H3" s="134"/>
      <c r="I3" s="12"/>
      <c r="J3" s="12"/>
      <c r="K3" s="37"/>
      <c r="O3" s="9"/>
    </row>
    <row r="4" spans="1:15" s="8" customFormat="1" ht="8.25" customHeight="1" x14ac:dyDescent="0.2">
      <c r="A4" s="16"/>
      <c r="B4" s="16"/>
      <c r="C4" s="16"/>
      <c r="D4" s="16"/>
      <c r="E4" s="16"/>
      <c r="F4" s="16"/>
      <c r="G4" s="16"/>
      <c r="H4" s="16"/>
      <c r="I4" s="12"/>
      <c r="J4" s="12"/>
      <c r="O4" s="9"/>
    </row>
    <row r="5" spans="1:15" s="27" customFormat="1" ht="22.5" customHeight="1" x14ac:dyDescent="0.25">
      <c r="A5" s="35" t="s">
        <v>51</v>
      </c>
      <c r="B5" s="16"/>
      <c r="C5" s="16"/>
      <c r="D5" s="16"/>
      <c r="E5" s="16"/>
      <c r="F5" s="16"/>
      <c r="G5" s="16"/>
      <c r="H5" s="16"/>
      <c r="I5" s="16"/>
      <c r="J5" s="16"/>
      <c r="O5" s="28"/>
    </row>
    <row r="6" spans="1:15" s="60" customFormat="1" ht="30" x14ac:dyDescent="0.25">
      <c r="A6" s="71" t="s">
        <v>0</v>
      </c>
      <c r="B6" s="72" t="s">
        <v>1</v>
      </c>
      <c r="C6" s="72" t="s">
        <v>2</v>
      </c>
      <c r="D6" s="72" t="s">
        <v>3</v>
      </c>
      <c r="E6" s="73" t="s">
        <v>4</v>
      </c>
      <c r="F6" s="71" t="s">
        <v>5</v>
      </c>
      <c r="G6" s="74" t="s">
        <v>6</v>
      </c>
      <c r="H6" s="75" t="s">
        <v>22</v>
      </c>
    </row>
    <row r="7" spans="1:15" s="3" customFormat="1" ht="25.5" hidden="1" customHeight="1" x14ac:dyDescent="0.2">
      <c r="A7" s="18" t="s">
        <v>11</v>
      </c>
      <c r="B7" s="18">
        <v>2014</v>
      </c>
      <c r="C7" s="31" t="s">
        <v>16</v>
      </c>
      <c r="D7" s="31" t="s">
        <v>18</v>
      </c>
      <c r="E7" s="20" t="s">
        <v>8</v>
      </c>
      <c r="F7" s="30" t="s">
        <v>9</v>
      </c>
      <c r="G7" s="21">
        <v>106536863</v>
      </c>
      <c r="H7" s="49"/>
    </row>
    <row r="8" spans="1:15" s="3" customFormat="1" ht="63.75" hidden="1" customHeight="1" x14ac:dyDescent="0.2">
      <c r="A8" s="18" t="s">
        <v>11</v>
      </c>
      <c r="B8" s="18">
        <v>2014</v>
      </c>
      <c r="C8" s="19" t="s">
        <v>16</v>
      </c>
      <c r="D8" s="19" t="s">
        <v>18</v>
      </c>
      <c r="E8" s="20" t="s">
        <v>8</v>
      </c>
      <c r="F8" s="30" t="s">
        <v>9</v>
      </c>
      <c r="G8" s="21">
        <v>3217392</v>
      </c>
      <c r="H8" s="32"/>
    </row>
    <row r="9" spans="1:15" s="17" customFormat="1" ht="13.5" hidden="1" customHeight="1" thickBot="1" x14ac:dyDescent="0.2">
      <c r="A9" s="18" t="s">
        <v>11</v>
      </c>
      <c r="B9" s="18">
        <v>2014</v>
      </c>
      <c r="C9" s="19" t="s">
        <v>16</v>
      </c>
      <c r="D9" s="19" t="s">
        <v>18</v>
      </c>
      <c r="E9" s="20" t="s">
        <v>8</v>
      </c>
      <c r="F9" s="30" t="s">
        <v>9</v>
      </c>
      <c r="G9" s="21">
        <v>12061977</v>
      </c>
      <c r="H9" s="32"/>
    </row>
    <row r="10" spans="1:15" s="24" customFormat="1" ht="12.75" hidden="1" customHeight="1" x14ac:dyDescent="0.25">
      <c r="A10" s="135" t="s">
        <v>23</v>
      </c>
      <c r="B10" s="136"/>
      <c r="C10" s="136"/>
      <c r="D10" s="136"/>
      <c r="E10" s="136"/>
      <c r="F10" s="136"/>
      <c r="G10" s="23">
        <f>SUM(G7:G9)</f>
        <v>121816232</v>
      </c>
      <c r="H10" s="33"/>
    </row>
    <row r="11" spans="1:15" s="3" customFormat="1" ht="75" x14ac:dyDescent="0.25">
      <c r="A11" s="40" t="s">
        <v>7</v>
      </c>
      <c r="B11" s="41">
        <v>2017</v>
      </c>
      <c r="C11" s="42" t="s">
        <v>126</v>
      </c>
      <c r="D11" s="42" t="s">
        <v>79</v>
      </c>
      <c r="E11" s="43" t="s">
        <v>54</v>
      </c>
      <c r="F11" s="127" t="s">
        <v>37</v>
      </c>
      <c r="G11" s="45">
        <v>1710683.27</v>
      </c>
      <c r="H11" s="47" t="s">
        <v>127</v>
      </c>
    </row>
    <row r="12" spans="1:15" s="3" customFormat="1" ht="45" x14ac:dyDescent="0.25">
      <c r="A12" s="40" t="s">
        <v>7</v>
      </c>
      <c r="B12" s="41">
        <v>2017</v>
      </c>
      <c r="C12" s="42" t="s">
        <v>128</v>
      </c>
      <c r="D12" s="42" t="s">
        <v>129</v>
      </c>
      <c r="E12" s="43" t="s">
        <v>54</v>
      </c>
      <c r="F12" s="46" t="s">
        <v>130</v>
      </c>
      <c r="G12" s="45">
        <v>360319</v>
      </c>
      <c r="H12" s="47" t="s">
        <v>131</v>
      </c>
      <c r="M12" s="36"/>
    </row>
    <row r="13" spans="1:15" s="3" customFormat="1" ht="60" x14ac:dyDescent="0.25">
      <c r="A13" s="40" t="s">
        <v>7</v>
      </c>
      <c r="B13" s="41">
        <v>2017</v>
      </c>
      <c r="C13" s="51" t="s">
        <v>126</v>
      </c>
      <c r="D13" s="51"/>
      <c r="E13" s="43" t="s">
        <v>54</v>
      </c>
      <c r="F13" s="46" t="s">
        <v>132</v>
      </c>
      <c r="G13" s="45">
        <v>808747.59</v>
      </c>
      <c r="H13" s="47" t="s">
        <v>133</v>
      </c>
    </row>
    <row r="14" spans="1:15" s="3" customFormat="1" ht="45" x14ac:dyDescent="0.25">
      <c r="A14" s="40" t="s">
        <v>7</v>
      </c>
      <c r="B14" s="41">
        <v>2017</v>
      </c>
      <c r="C14" s="42" t="s">
        <v>137</v>
      </c>
      <c r="D14" s="51" t="s">
        <v>136</v>
      </c>
      <c r="E14" s="43" t="s">
        <v>54</v>
      </c>
      <c r="F14" s="46" t="s">
        <v>134</v>
      </c>
      <c r="G14" s="45">
        <v>652361.38</v>
      </c>
      <c r="H14" s="47" t="s">
        <v>135</v>
      </c>
    </row>
    <row r="15" spans="1:15" s="3" customFormat="1" ht="90" x14ac:dyDescent="0.25">
      <c r="A15" s="40" t="s">
        <v>7</v>
      </c>
      <c r="B15" s="41">
        <v>2017</v>
      </c>
      <c r="C15" s="51" t="s">
        <v>126</v>
      </c>
      <c r="D15" s="51" t="s">
        <v>140</v>
      </c>
      <c r="E15" s="43" t="s">
        <v>54</v>
      </c>
      <c r="F15" s="46" t="s">
        <v>138</v>
      </c>
      <c r="G15" s="45">
        <v>173665.6</v>
      </c>
      <c r="H15" s="47" t="s">
        <v>139</v>
      </c>
    </row>
    <row r="16" spans="1:15" s="3" customFormat="1" ht="60" x14ac:dyDescent="0.25">
      <c r="A16" s="40" t="s">
        <v>7</v>
      </c>
      <c r="B16" s="41">
        <v>2017</v>
      </c>
      <c r="C16" s="51" t="s">
        <v>126</v>
      </c>
      <c r="D16" s="51" t="s">
        <v>143</v>
      </c>
      <c r="E16" s="43" t="s">
        <v>54</v>
      </c>
      <c r="F16" s="46" t="s">
        <v>141</v>
      </c>
      <c r="G16" s="45">
        <v>381447.77</v>
      </c>
      <c r="H16" s="47" t="s">
        <v>142</v>
      </c>
    </row>
    <row r="17" spans="1:8" ht="75" x14ac:dyDescent="0.25">
      <c r="A17" s="40" t="s">
        <v>7</v>
      </c>
      <c r="B17" s="41">
        <v>2017</v>
      </c>
      <c r="C17" s="42" t="s">
        <v>126</v>
      </c>
      <c r="D17" s="42" t="s">
        <v>146</v>
      </c>
      <c r="E17" s="43" t="s">
        <v>54</v>
      </c>
      <c r="F17" s="46" t="s">
        <v>144</v>
      </c>
      <c r="G17" s="45">
        <v>268074.03999999998</v>
      </c>
      <c r="H17" s="47" t="s">
        <v>145</v>
      </c>
    </row>
    <row r="18" spans="1:8" ht="45" x14ac:dyDescent="0.25">
      <c r="A18" s="40" t="s">
        <v>7</v>
      </c>
      <c r="B18" s="41">
        <v>2017</v>
      </c>
      <c r="C18" s="42" t="s">
        <v>147</v>
      </c>
      <c r="D18" s="42" t="s">
        <v>150</v>
      </c>
      <c r="E18" s="43" t="s">
        <v>54</v>
      </c>
      <c r="F18" s="46" t="s">
        <v>148</v>
      </c>
      <c r="G18" s="45">
        <v>317142.21000000002</v>
      </c>
      <c r="H18" s="47" t="s">
        <v>149</v>
      </c>
    </row>
    <row r="19" spans="1:8" ht="105" x14ac:dyDescent="0.25">
      <c r="A19" s="40" t="s">
        <v>7</v>
      </c>
      <c r="B19" s="41">
        <v>2017</v>
      </c>
      <c r="C19" s="42" t="s">
        <v>126</v>
      </c>
      <c r="D19" s="42" t="s">
        <v>152</v>
      </c>
      <c r="E19" s="43" t="s">
        <v>8</v>
      </c>
      <c r="F19" s="46" t="s">
        <v>106</v>
      </c>
      <c r="G19" s="45">
        <v>800000</v>
      </c>
      <c r="H19" s="47" t="s">
        <v>151</v>
      </c>
    </row>
    <row r="20" spans="1:8" ht="60" x14ac:dyDescent="0.25">
      <c r="A20" s="40" t="s">
        <v>7</v>
      </c>
      <c r="B20" s="41">
        <v>2017</v>
      </c>
      <c r="C20" s="42" t="s">
        <v>137</v>
      </c>
      <c r="D20" s="42" t="s">
        <v>155</v>
      </c>
      <c r="E20" s="43" t="s">
        <v>103</v>
      </c>
      <c r="F20" s="46" t="s">
        <v>153</v>
      </c>
      <c r="G20" s="45">
        <v>601098.38</v>
      </c>
      <c r="H20" s="47" t="s">
        <v>154</v>
      </c>
    </row>
    <row r="21" spans="1:8" ht="45" x14ac:dyDescent="0.25">
      <c r="A21" s="40" t="s">
        <v>7</v>
      </c>
      <c r="B21" s="41">
        <v>2017</v>
      </c>
      <c r="C21" s="42" t="s">
        <v>137</v>
      </c>
      <c r="D21" s="42" t="s">
        <v>157</v>
      </c>
      <c r="E21" s="43" t="s">
        <v>8</v>
      </c>
      <c r="F21" s="46" t="s">
        <v>106</v>
      </c>
      <c r="G21" s="45">
        <v>619026.21</v>
      </c>
      <c r="H21" s="47" t="s">
        <v>156</v>
      </c>
    </row>
    <row r="22" spans="1:8" ht="75" x14ac:dyDescent="0.25">
      <c r="A22" s="40" t="s">
        <v>7</v>
      </c>
      <c r="B22" s="41">
        <v>2017</v>
      </c>
      <c r="C22" s="42" t="s">
        <v>137</v>
      </c>
      <c r="D22" s="42" t="s">
        <v>159</v>
      </c>
      <c r="E22" s="43" t="s">
        <v>8</v>
      </c>
      <c r="F22" s="46" t="s">
        <v>106</v>
      </c>
      <c r="G22" s="45">
        <v>312921.3</v>
      </c>
      <c r="H22" s="47" t="s">
        <v>158</v>
      </c>
    </row>
    <row r="23" spans="1:8" x14ac:dyDescent="0.25">
      <c r="A23" s="40" t="s">
        <v>7</v>
      </c>
      <c r="B23" s="41">
        <v>2017</v>
      </c>
      <c r="C23" s="42"/>
      <c r="D23" s="42"/>
      <c r="E23" s="43"/>
      <c r="F23" s="46"/>
      <c r="G23" s="45"/>
      <c r="H23" s="47"/>
    </row>
    <row r="24" spans="1:8" x14ac:dyDescent="0.25">
      <c r="A24" s="40" t="s">
        <v>7</v>
      </c>
      <c r="B24" s="41">
        <v>2017</v>
      </c>
      <c r="C24" s="42"/>
      <c r="D24" s="42"/>
      <c r="E24" s="43"/>
      <c r="F24" s="46"/>
      <c r="G24" s="45"/>
      <c r="H24" s="47"/>
    </row>
    <row r="25" spans="1:8" x14ac:dyDescent="0.25">
      <c r="A25" s="40" t="s">
        <v>7</v>
      </c>
      <c r="B25" s="41">
        <v>2017</v>
      </c>
      <c r="C25" s="42"/>
      <c r="D25" s="42"/>
      <c r="E25" s="43"/>
      <c r="F25" s="46"/>
      <c r="G25" s="45"/>
      <c r="H25" s="47"/>
    </row>
    <row r="26" spans="1:8" x14ac:dyDescent="0.25">
      <c r="A26" s="40" t="s">
        <v>7</v>
      </c>
      <c r="B26" s="41">
        <v>2017</v>
      </c>
      <c r="C26" s="42"/>
      <c r="D26" s="42"/>
      <c r="E26" s="43"/>
      <c r="F26" s="46"/>
      <c r="G26" s="45"/>
      <c r="H26" s="47"/>
    </row>
    <row r="27" spans="1:8" x14ac:dyDescent="0.25">
      <c r="A27" s="40" t="s">
        <v>7</v>
      </c>
      <c r="B27" s="41">
        <v>2017</v>
      </c>
      <c r="C27" s="42"/>
      <c r="D27" s="42"/>
      <c r="E27" s="43"/>
      <c r="F27" s="46"/>
      <c r="G27" s="45"/>
      <c r="H27" s="47"/>
    </row>
    <row r="28" spans="1:8" x14ac:dyDescent="0.25">
      <c r="A28" s="40" t="s">
        <v>7</v>
      </c>
      <c r="B28" s="41">
        <v>2017</v>
      </c>
      <c r="C28" s="42"/>
      <c r="D28" s="42"/>
      <c r="E28" s="43"/>
      <c r="F28" s="46"/>
      <c r="G28" s="45"/>
      <c r="H28" s="47"/>
    </row>
    <row r="29" spans="1:8" x14ac:dyDescent="0.25">
      <c r="A29" s="40" t="s">
        <v>7</v>
      </c>
      <c r="B29" s="41">
        <v>2017</v>
      </c>
      <c r="C29" s="42"/>
      <c r="D29" s="42"/>
      <c r="E29" s="43"/>
      <c r="F29" s="46"/>
      <c r="G29" s="45"/>
      <c r="H29" s="47"/>
    </row>
    <row r="30" spans="1:8" x14ac:dyDescent="0.25">
      <c r="A30" s="40" t="s">
        <v>7</v>
      </c>
      <c r="B30" s="41">
        <v>2017</v>
      </c>
      <c r="C30" s="42"/>
      <c r="D30" s="42"/>
      <c r="E30" s="43"/>
      <c r="F30" s="46"/>
      <c r="G30" s="45"/>
      <c r="H30" s="47"/>
    </row>
    <row r="31" spans="1:8" x14ac:dyDescent="0.25">
      <c r="A31" s="92" t="s">
        <v>44</v>
      </c>
      <c r="B31" s="88"/>
      <c r="C31" s="42"/>
      <c r="D31" s="42"/>
      <c r="E31" s="93"/>
      <c r="F31" s="90"/>
      <c r="G31" s="94">
        <f>SUM(G11:G30)</f>
        <v>7005486.7499999991</v>
      </c>
      <c r="H31" s="95"/>
    </row>
    <row r="32" spans="1:8" x14ac:dyDescent="0.25">
      <c r="A32" s="80"/>
      <c r="B32" s="81"/>
      <c r="C32" s="82"/>
      <c r="D32" s="82"/>
      <c r="E32" s="120"/>
      <c r="F32" s="84"/>
      <c r="G32" s="121"/>
      <c r="H32" s="122"/>
    </row>
    <row r="33" spans="1:8" x14ac:dyDescent="0.25">
      <c r="A33" s="128" t="s">
        <v>27</v>
      </c>
      <c r="B33" s="128"/>
      <c r="C33" s="128"/>
      <c r="D33" s="128"/>
      <c r="E33" s="128"/>
      <c r="F33" s="128"/>
      <c r="G33" s="128"/>
      <c r="H33" s="128"/>
    </row>
    <row r="34" spans="1:8" x14ac:dyDescent="0.25">
      <c r="D34"/>
      <c r="F34" s="2"/>
    </row>
    <row r="35" spans="1:8" x14ac:dyDescent="0.25">
      <c r="D35"/>
      <c r="F35" s="39" t="s">
        <v>9</v>
      </c>
      <c r="G35" s="53">
        <f>G19+G21+G22</f>
        <v>1731947.51</v>
      </c>
    </row>
    <row r="36" spans="1:8" x14ac:dyDescent="0.25">
      <c r="D36"/>
      <c r="F36" s="39" t="s">
        <v>32</v>
      </c>
      <c r="G36" s="53">
        <f>G20</f>
        <v>601098.38</v>
      </c>
    </row>
    <row r="37" spans="1:8" x14ac:dyDescent="0.25">
      <c r="D37"/>
      <c r="F37" s="39" t="s">
        <v>33</v>
      </c>
      <c r="G37" s="53">
        <f>SUM(G11:G18)</f>
        <v>4672440.8599999994</v>
      </c>
    </row>
    <row r="38" spans="1:8" ht="15.75" thickBot="1" x14ac:dyDescent="0.3">
      <c r="D38"/>
      <c r="F38" s="76" t="s">
        <v>34</v>
      </c>
      <c r="G38" s="77">
        <f>SUM(G35:G37)</f>
        <v>7005486.75</v>
      </c>
    </row>
    <row r="39" spans="1:8" x14ac:dyDescent="0.25">
      <c r="D39" s="36"/>
      <c r="F39" s="2"/>
    </row>
  </sheetData>
  <autoFilter ref="A6:H16"/>
  <mergeCells count="4">
    <mergeCell ref="A33:H33"/>
    <mergeCell ref="A1:H1"/>
    <mergeCell ref="A3:H3"/>
    <mergeCell ref="A10:F10"/>
  </mergeCells>
  <pageMargins left="0.25" right="0.25" top="0.75" bottom="0.75" header="0.3" footer="0.3"/>
  <pageSetup scale="88" fitToHeight="0" orientation="landscape" r:id="rId1"/>
  <headerFooter>
    <oddFooter>&amp;R&amp;9Q112. GD0 Reprogrammings - FY16 (as of 12-31-15),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topLeftCell="A15" zoomScaleNormal="100" zoomScaleSheetLayoutView="100" workbookViewId="0">
      <selection activeCell="G36" sqref="G36"/>
    </sheetView>
  </sheetViews>
  <sheetFormatPr defaultRowHeight="15" x14ac:dyDescent="0.25"/>
  <cols>
    <col min="3" max="3" width="44.42578125" customWidth="1"/>
    <col min="4" max="4" width="40" customWidth="1"/>
    <col min="5" max="5" width="9.7109375" bestFit="1" customWidth="1"/>
    <col min="6" max="6" width="21.140625" style="2" customWidth="1"/>
    <col min="7" max="7" width="16.7109375" bestFit="1" customWidth="1"/>
    <col min="8" max="8" width="27.28515625" style="2" customWidth="1"/>
  </cols>
  <sheetData>
    <row r="1" spans="1:15" s="8" customFormat="1" ht="18" customHeight="1" x14ac:dyDescent="0.3">
      <c r="A1" s="129" t="s">
        <v>26</v>
      </c>
      <c r="B1" s="130"/>
      <c r="C1" s="130"/>
      <c r="D1" s="130"/>
      <c r="E1" s="130"/>
      <c r="F1" s="130"/>
      <c r="G1" s="130"/>
      <c r="H1" s="131"/>
      <c r="I1" s="10"/>
      <c r="J1" s="10"/>
      <c r="K1" s="37"/>
      <c r="O1" s="9"/>
    </row>
    <row r="2" spans="1:15" s="8" customFormat="1" ht="12.75" x14ac:dyDescent="0.2">
      <c r="A2" s="14"/>
      <c r="B2" s="13"/>
      <c r="C2" s="13"/>
      <c r="D2" s="13"/>
      <c r="E2" s="13"/>
      <c r="F2" s="13"/>
      <c r="G2" s="13"/>
      <c r="H2" s="15"/>
      <c r="I2" s="11"/>
      <c r="J2" s="11"/>
      <c r="K2" s="37"/>
      <c r="O2" s="9"/>
    </row>
    <row r="3" spans="1:15" s="8" customFormat="1" ht="75" customHeight="1" x14ac:dyDescent="0.2">
      <c r="A3" s="132" t="s">
        <v>50</v>
      </c>
      <c r="B3" s="133"/>
      <c r="C3" s="133"/>
      <c r="D3" s="133"/>
      <c r="E3" s="133"/>
      <c r="F3" s="133"/>
      <c r="G3" s="133"/>
      <c r="H3" s="134"/>
      <c r="I3" s="12"/>
      <c r="J3" s="12"/>
      <c r="K3" s="37"/>
      <c r="O3" s="9"/>
    </row>
    <row r="4" spans="1:15" s="8" customFormat="1" ht="8.25" customHeight="1" x14ac:dyDescent="0.2">
      <c r="A4" s="16"/>
      <c r="B4" s="16"/>
      <c r="C4" s="16"/>
      <c r="D4" s="16"/>
      <c r="E4" s="16"/>
      <c r="F4" s="16"/>
      <c r="G4" s="16"/>
      <c r="H4" s="16"/>
      <c r="I4" s="12"/>
      <c r="J4" s="12"/>
      <c r="O4" s="9"/>
    </row>
    <row r="5" spans="1:15" s="27" customFormat="1" ht="22.5" customHeight="1" x14ac:dyDescent="0.25">
      <c r="A5" s="63" t="s">
        <v>52</v>
      </c>
      <c r="B5" s="16"/>
      <c r="C5" s="16"/>
      <c r="D5" s="16"/>
      <c r="E5" s="16"/>
      <c r="F5" s="16"/>
      <c r="G5" s="16"/>
      <c r="H5" s="16"/>
      <c r="I5" s="16"/>
      <c r="J5" s="16"/>
      <c r="O5" s="28"/>
    </row>
    <row r="6" spans="1:15" s="60" customFormat="1" ht="30.75" customHeight="1" x14ac:dyDescent="0.25">
      <c r="A6" s="71" t="s">
        <v>0</v>
      </c>
      <c r="B6" s="72" t="s">
        <v>1</v>
      </c>
      <c r="C6" s="72" t="s">
        <v>2</v>
      </c>
      <c r="D6" s="72" t="s">
        <v>3</v>
      </c>
      <c r="E6" s="73" t="s">
        <v>4</v>
      </c>
      <c r="F6" s="71" t="s">
        <v>5</v>
      </c>
      <c r="G6" s="74" t="s">
        <v>6</v>
      </c>
      <c r="H6" s="75" t="s">
        <v>22</v>
      </c>
    </row>
    <row r="7" spans="1:15" s="3" customFormat="1" ht="12.75" hidden="1" customHeight="1" x14ac:dyDescent="0.2">
      <c r="A7" s="18" t="s">
        <v>11</v>
      </c>
      <c r="B7" s="18">
        <v>2014</v>
      </c>
      <c r="C7" s="31" t="s">
        <v>16</v>
      </c>
      <c r="D7" s="31" t="s">
        <v>18</v>
      </c>
      <c r="E7" s="20" t="s">
        <v>8</v>
      </c>
      <c r="F7" s="30" t="s">
        <v>9</v>
      </c>
      <c r="G7" s="21">
        <v>106536863</v>
      </c>
      <c r="H7" s="49"/>
    </row>
    <row r="8" spans="1:15" s="3" customFormat="1" ht="12.75" hidden="1" customHeight="1" x14ac:dyDescent="0.2">
      <c r="A8" s="18" t="s">
        <v>11</v>
      </c>
      <c r="B8" s="18">
        <v>2014</v>
      </c>
      <c r="C8" s="19" t="s">
        <v>16</v>
      </c>
      <c r="D8" s="19" t="s">
        <v>18</v>
      </c>
      <c r="E8" s="20" t="s">
        <v>8</v>
      </c>
      <c r="F8" s="30" t="s">
        <v>9</v>
      </c>
      <c r="G8" s="21">
        <v>3217392</v>
      </c>
      <c r="H8" s="32"/>
    </row>
    <row r="9" spans="1:15" s="3" customFormat="1" ht="12.75" hidden="1" customHeight="1" x14ac:dyDescent="0.2">
      <c r="A9" s="18" t="s">
        <v>11</v>
      </c>
      <c r="B9" s="18">
        <v>2014</v>
      </c>
      <c r="C9" s="19" t="s">
        <v>16</v>
      </c>
      <c r="D9" s="19" t="s">
        <v>18</v>
      </c>
      <c r="E9" s="20" t="s">
        <v>8</v>
      </c>
      <c r="F9" s="30" t="s">
        <v>9</v>
      </c>
      <c r="G9" s="21">
        <v>12061977</v>
      </c>
      <c r="H9" s="32"/>
    </row>
    <row r="10" spans="1:15" s="17" customFormat="1" ht="13.5" hidden="1" customHeight="1" thickBot="1" x14ac:dyDescent="0.25">
      <c r="A10" s="135" t="s">
        <v>23</v>
      </c>
      <c r="B10" s="136"/>
      <c r="C10" s="136"/>
      <c r="D10" s="136"/>
      <c r="E10" s="136"/>
      <c r="F10" s="136"/>
      <c r="G10" s="23">
        <f>SUM(G7:G9)</f>
        <v>121816232</v>
      </c>
      <c r="H10" s="33"/>
    </row>
    <row r="11" spans="1:15" s="1" customFormat="1" ht="15" hidden="1" customHeight="1" x14ac:dyDescent="0.25">
      <c r="A11" s="6"/>
      <c r="B11" s="6"/>
      <c r="C11" s="4"/>
      <c r="D11" s="4"/>
      <c r="E11" s="6"/>
      <c r="F11" s="7"/>
      <c r="G11" s="5"/>
      <c r="H11" s="34"/>
    </row>
    <row r="12" spans="1:15" s="3" customFormat="1" x14ac:dyDescent="0.25">
      <c r="A12" s="40" t="s">
        <v>14</v>
      </c>
      <c r="B12" s="41">
        <v>2016</v>
      </c>
      <c r="C12" s="42" t="s">
        <v>173</v>
      </c>
      <c r="D12" s="42" t="s">
        <v>173</v>
      </c>
      <c r="E12" s="43" t="s">
        <v>8</v>
      </c>
      <c r="F12" s="44" t="s">
        <v>106</v>
      </c>
      <c r="G12" s="45">
        <v>78000</v>
      </c>
      <c r="H12" s="47" t="s">
        <v>174</v>
      </c>
    </row>
    <row r="13" spans="1:15" s="3" customFormat="1" x14ac:dyDescent="0.25">
      <c r="A13" s="40" t="s">
        <v>14</v>
      </c>
      <c r="B13" s="41">
        <v>2016</v>
      </c>
      <c r="C13" s="42" t="s">
        <v>173</v>
      </c>
      <c r="D13" s="42" t="s">
        <v>173</v>
      </c>
      <c r="E13" s="43" t="s">
        <v>8</v>
      </c>
      <c r="F13" s="44" t="s">
        <v>106</v>
      </c>
      <c r="G13" s="45">
        <v>1000000</v>
      </c>
      <c r="H13" s="47" t="s">
        <v>175</v>
      </c>
    </row>
    <row r="14" spans="1:15" s="3" customFormat="1" x14ac:dyDescent="0.25">
      <c r="A14" s="40" t="s">
        <v>14</v>
      </c>
      <c r="B14" s="41">
        <v>2016</v>
      </c>
      <c r="C14" s="42" t="s">
        <v>173</v>
      </c>
      <c r="D14" s="42" t="s">
        <v>173</v>
      </c>
      <c r="E14" s="43" t="s">
        <v>8</v>
      </c>
      <c r="F14" s="44" t="s">
        <v>106</v>
      </c>
      <c r="G14" s="45">
        <v>4453519</v>
      </c>
      <c r="H14" s="47" t="s">
        <v>176</v>
      </c>
    </row>
    <row r="15" spans="1:15" s="3" customFormat="1" x14ac:dyDescent="0.25">
      <c r="A15" s="40" t="s">
        <v>14</v>
      </c>
      <c r="B15" s="41">
        <v>2016</v>
      </c>
      <c r="C15" s="42" t="s">
        <v>173</v>
      </c>
      <c r="D15" s="42" t="s">
        <v>173</v>
      </c>
      <c r="E15" s="43" t="s">
        <v>8</v>
      </c>
      <c r="F15" s="44" t="s">
        <v>106</v>
      </c>
      <c r="G15" s="45">
        <v>1000000</v>
      </c>
      <c r="H15" s="47" t="s">
        <v>177</v>
      </c>
    </row>
    <row r="16" spans="1:15" s="3" customFormat="1" x14ac:dyDescent="0.25">
      <c r="A16" s="92"/>
      <c r="B16" s="88"/>
      <c r="C16" s="42"/>
      <c r="D16" s="42"/>
      <c r="E16" s="93"/>
      <c r="F16" s="97"/>
      <c r="G16" s="94">
        <f>SUM(G12:G15)</f>
        <v>6531519</v>
      </c>
      <c r="H16" s="95"/>
    </row>
    <row r="17" spans="1:8" s="3" customFormat="1" x14ac:dyDescent="0.25">
      <c r="A17" s="87" t="s">
        <v>53</v>
      </c>
      <c r="B17" s="96"/>
      <c r="C17" s="96"/>
      <c r="D17" s="42"/>
      <c r="E17" s="93"/>
      <c r="F17" s="97"/>
      <c r="G17" s="94"/>
      <c r="H17" s="95"/>
    </row>
    <row r="18" spans="1:8" s="3" customFormat="1" ht="30" x14ac:dyDescent="0.2">
      <c r="A18" s="71" t="s">
        <v>0</v>
      </c>
      <c r="B18" s="72" t="s">
        <v>1</v>
      </c>
      <c r="C18" s="72" t="s">
        <v>2</v>
      </c>
      <c r="D18" s="72" t="s">
        <v>3</v>
      </c>
      <c r="E18" s="73" t="s">
        <v>4</v>
      </c>
      <c r="F18" s="71" t="s">
        <v>5</v>
      </c>
      <c r="G18" s="74" t="s">
        <v>6</v>
      </c>
      <c r="H18" s="75" t="s">
        <v>22</v>
      </c>
    </row>
    <row r="19" spans="1:8" s="3" customFormat="1" ht="30" x14ac:dyDescent="0.25">
      <c r="A19" s="40" t="s">
        <v>14</v>
      </c>
      <c r="B19" s="41">
        <v>2016</v>
      </c>
      <c r="C19" s="42" t="s">
        <v>163</v>
      </c>
      <c r="D19" s="42" t="s">
        <v>162</v>
      </c>
      <c r="E19" s="43" t="s">
        <v>8</v>
      </c>
      <c r="F19" s="44" t="s">
        <v>106</v>
      </c>
      <c r="G19" s="45">
        <v>118745.58</v>
      </c>
      <c r="H19" s="47" t="s">
        <v>161</v>
      </c>
    </row>
    <row r="20" spans="1:8" s="3" customFormat="1" ht="30" x14ac:dyDescent="0.25">
      <c r="A20" s="40" t="s">
        <v>14</v>
      </c>
      <c r="B20" s="41">
        <v>2016</v>
      </c>
      <c r="C20" s="42" t="s">
        <v>165</v>
      </c>
      <c r="D20" s="42" t="s">
        <v>79</v>
      </c>
      <c r="E20" s="43" t="s">
        <v>8</v>
      </c>
      <c r="F20" s="44" t="s">
        <v>106</v>
      </c>
      <c r="G20" s="45">
        <v>360000</v>
      </c>
      <c r="H20" s="47" t="s">
        <v>164</v>
      </c>
    </row>
    <row r="21" spans="1:8" s="3" customFormat="1" ht="45" x14ac:dyDescent="0.25">
      <c r="A21" s="40" t="s">
        <v>14</v>
      </c>
      <c r="B21" s="41">
        <v>2016</v>
      </c>
      <c r="C21" s="42" t="s">
        <v>167</v>
      </c>
      <c r="D21" s="42" t="s">
        <v>168</v>
      </c>
      <c r="E21" s="62" t="s">
        <v>8</v>
      </c>
      <c r="F21" s="46" t="s">
        <v>106</v>
      </c>
      <c r="G21" s="45">
        <v>400000</v>
      </c>
      <c r="H21" s="47" t="s">
        <v>166</v>
      </c>
    </row>
    <row r="22" spans="1:8" s="3" customFormat="1" ht="60" x14ac:dyDescent="0.25">
      <c r="A22" s="40" t="s">
        <v>14</v>
      </c>
      <c r="B22" s="41">
        <v>2016</v>
      </c>
      <c r="C22" s="42" t="s">
        <v>43</v>
      </c>
      <c r="D22" s="42" t="s">
        <v>170</v>
      </c>
      <c r="E22" s="62" t="s">
        <v>15</v>
      </c>
      <c r="F22" s="46" t="s">
        <v>171</v>
      </c>
      <c r="G22" s="45">
        <v>1417972.5</v>
      </c>
      <c r="H22" s="47" t="s">
        <v>169</v>
      </c>
    </row>
    <row r="23" spans="1:8" s="3" customFormat="1" ht="45" x14ac:dyDescent="0.25">
      <c r="A23" s="40" t="s">
        <v>14</v>
      </c>
      <c r="B23" s="41">
        <v>2016</v>
      </c>
      <c r="C23" s="42" t="s">
        <v>43</v>
      </c>
      <c r="D23" s="42" t="s">
        <v>170</v>
      </c>
      <c r="E23" s="62" t="s">
        <v>15</v>
      </c>
      <c r="F23" s="46" t="s">
        <v>171</v>
      </c>
      <c r="G23" s="45">
        <v>518819.23</v>
      </c>
      <c r="H23" s="47" t="s">
        <v>172</v>
      </c>
    </row>
    <row r="24" spans="1:8" s="3" customFormat="1" x14ac:dyDescent="0.25">
      <c r="A24" s="40"/>
      <c r="B24" s="41"/>
      <c r="C24" s="42"/>
      <c r="D24" s="42"/>
      <c r="E24" s="62"/>
      <c r="F24" s="46"/>
      <c r="G24" s="45"/>
      <c r="H24" s="47"/>
    </row>
    <row r="25" spans="1:8" s="3" customFormat="1" x14ac:dyDescent="0.25">
      <c r="A25" s="40"/>
      <c r="B25" s="41"/>
      <c r="C25" s="42"/>
      <c r="D25" s="42"/>
      <c r="E25" s="43"/>
      <c r="F25" s="44"/>
      <c r="G25" s="45">
        <f>SUM(G19:G24)</f>
        <v>2815537.31</v>
      </c>
      <c r="H25" s="47"/>
    </row>
    <row r="26" spans="1:8" s="1" customFormat="1" hidden="1" x14ac:dyDescent="0.25">
      <c r="A26" s="6"/>
      <c r="B26" s="6"/>
      <c r="C26" s="4"/>
      <c r="D26" s="4"/>
      <c r="E26" s="6"/>
      <c r="F26" s="7"/>
      <c r="G26" s="5"/>
      <c r="H26" s="34"/>
    </row>
    <row r="27" spans="1:8" s="3" customFormat="1" ht="25.5" hidden="1" x14ac:dyDescent="0.2">
      <c r="A27" s="25" t="s">
        <v>10</v>
      </c>
      <c r="B27" s="25">
        <v>2014</v>
      </c>
      <c r="C27" s="19" t="s">
        <v>17</v>
      </c>
      <c r="D27" s="19" t="s">
        <v>21</v>
      </c>
      <c r="E27" s="26" t="s">
        <v>8</v>
      </c>
      <c r="F27" s="29" t="s">
        <v>9</v>
      </c>
      <c r="G27" s="22">
        <v>50627.19</v>
      </c>
      <c r="H27" s="32" t="s">
        <v>29</v>
      </c>
    </row>
    <row r="28" spans="1:8" s="3" customFormat="1" ht="38.25" hidden="1" x14ac:dyDescent="0.2">
      <c r="A28" s="25" t="s">
        <v>10</v>
      </c>
      <c r="B28" s="25">
        <v>2014</v>
      </c>
      <c r="C28" s="19" t="s">
        <v>17</v>
      </c>
      <c r="D28" s="19" t="s">
        <v>19</v>
      </c>
      <c r="E28" s="26" t="s">
        <v>8</v>
      </c>
      <c r="F28" s="29" t="s">
        <v>9</v>
      </c>
      <c r="G28" s="22">
        <v>109765</v>
      </c>
      <c r="H28" s="32" t="s">
        <v>28</v>
      </c>
    </row>
    <row r="29" spans="1:8" s="17" customFormat="1" ht="13.5" hidden="1" thickBot="1" x14ac:dyDescent="0.25">
      <c r="A29" s="137" t="s">
        <v>24</v>
      </c>
      <c r="B29" s="138"/>
      <c r="C29" s="138"/>
      <c r="D29" s="138"/>
      <c r="E29" s="138"/>
      <c r="F29" s="138"/>
      <c r="G29" s="23">
        <f>SUM(G27:G28)</f>
        <v>160392.19</v>
      </c>
      <c r="H29" s="33"/>
    </row>
    <row r="30" spans="1:8" s="1" customFormat="1" hidden="1" x14ac:dyDescent="0.25">
      <c r="A30" s="6"/>
      <c r="B30" s="6"/>
      <c r="C30" s="4"/>
      <c r="D30" s="4"/>
      <c r="E30" s="6"/>
      <c r="F30" s="7"/>
      <c r="G30" s="5"/>
      <c r="H30" s="34"/>
    </row>
    <row r="31" spans="1:8" s="3" customFormat="1" ht="38.25" hidden="1" x14ac:dyDescent="0.2">
      <c r="A31" s="25" t="s">
        <v>10</v>
      </c>
      <c r="B31" s="25">
        <v>2014</v>
      </c>
      <c r="C31" s="19" t="s">
        <v>17</v>
      </c>
      <c r="D31" s="19" t="s">
        <v>20</v>
      </c>
      <c r="E31" s="26" t="s">
        <v>12</v>
      </c>
      <c r="F31" s="29" t="s">
        <v>13</v>
      </c>
      <c r="G31" s="22">
        <v>260000</v>
      </c>
      <c r="H31" s="32" t="s">
        <v>30</v>
      </c>
    </row>
    <row r="32" spans="1:8" s="17" customFormat="1" ht="13.5" hidden="1" thickBot="1" x14ac:dyDescent="0.25">
      <c r="A32" s="137" t="s">
        <v>25</v>
      </c>
      <c r="B32" s="138"/>
      <c r="C32" s="138"/>
      <c r="D32" s="138"/>
      <c r="E32" s="138"/>
      <c r="F32" s="138"/>
      <c r="G32" s="23">
        <f>SUM(G31)</f>
        <v>260000</v>
      </c>
      <c r="H32" s="33"/>
    </row>
    <row r="33" spans="1:8" s="38" customFormat="1" ht="28.5" customHeight="1" x14ac:dyDescent="0.25">
      <c r="A33" s="139"/>
      <c r="B33" s="139"/>
      <c r="C33" s="139"/>
      <c r="D33" s="139"/>
      <c r="E33" s="139"/>
      <c r="F33" s="139"/>
      <c r="G33" s="139"/>
      <c r="H33" s="139"/>
    </row>
    <row r="34" spans="1:8" x14ac:dyDescent="0.25">
      <c r="D34" s="36"/>
      <c r="G34" s="119"/>
    </row>
    <row r="35" spans="1:8" x14ac:dyDescent="0.25">
      <c r="F35" s="39" t="s">
        <v>9</v>
      </c>
      <c r="G35" s="58">
        <f>G19+G20+G21+G16</f>
        <v>7410264.5800000001</v>
      </c>
    </row>
    <row r="36" spans="1:8" x14ac:dyDescent="0.25">
      <c r="D36" s="36"/>
      <c r="F36" s="39" t="s">
        <v>31</v>
      </c>
      <c r="G36" s="58">
        <f>G22+G23</f>
        <v>1936791.73</v>
      </c>
    </row>
    <row r="37" spans="1:8" ht="15.75" thickBot="1" x14ac:dyDescent="0.3">
      <c r="F37" s="78" t="s">
        <v>34</v>
      </c>
      <c r="G37" s="77">
        <f>SUM(G35:G36)</f>
        <v>9347056.3100000005</v>
      </c>
    </row>
  </sheetData>
  <mergeCells count="6">
    <mergeCell ref="A29:F29"/>
    <mergeCell ref="A32:F32"/>
    <mergeCell ref="A33:H33"/>
    <mergeCell ref="A1:H1"/>
    <mergeCell ref="A3:H3"/>
    <mergeCell ref="A10:F10"/>
  </mergeCells>
  <pageMargins left="0.25" right="0.25" top="0.75" bottom="0.75" header="0.3" footer="0.3"/>
  <pageSetup scale="75" fitToHeight="0" orientation="landscape" r:id="rId1"/>
  <headerFooter>
    <oddFooter>&amp;R&amp;9Question 3. GO0 Reprogrammings - FY14,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zoomScaleNormal="100" workbookViewId="0">
      <selection activeCell="A6" sqref="A6"/>
    </sheetView>
  </sheetViews>
  <sheetFormatPr defaultRowHeight="15" x14ac:dyDescent="0.25"/>
  <cols>
    <col min="3" max="3" width="24.140625" customWidth="1"/>
    <col min="4" max="4" width="40" customWidth="1"/>
    <col min="5" max="5" width="9.7109375" bestFit="1" customWidth="1"/>
    <col min="6" max="6" width="20.5703125" style="2" customWidth="1"/>
    <col min="7" max="7" width="16.7109375" bestFit="1" customWidth="1"/>
    <col min="8" max="8" width="27.28515625" style="2" customWidth="1"/>
  </cols>
  <sheetData>
    <row r="1" spans="1:15" s="8" customFormat="1" ht="18" customHeight="1" x14ac:dyDescent="0.3">
      <c r="A1" s="129" t="s">
        <v>26</v>
      </c>
      <c r="B1" s="130"/>
      <c r="C1" s="130"/>
      <c r="D1" s="130"/>
      <c r="E1" s="130"/>
      <c r="F1" s="130"/>
      <c r="G1" s="130"/>
      <c r="H1" s="131"/>
      <c r="I1" s="10"/>
      <c r="J1" s="10"/>
      <c r="K1" s="37"/>
      <c r="O1" s="9"/>
    </row>
    <row r="2" spans="1:15" s="8" customFormat="1" ht="12.75" x14ac:dyDescent="0.2">
      <c r="A2" s="14"/>
      <c r="B2" s="13"/>
      <c r="C2" s="13"/>
      <c r="D2" s="13"/>
      <c r="E2" s="13"/>
      <c r="F2" s="13"/>
      <c r="G2" s="13"/>
      <c r="H2" s="15"/>
      <c r="I2" s="11"/>
      <c r="J2" s="11"/>
      <c r="K2" s="37"/>
      <c r="O2" s="9"/>
    </row>
    <row r="3" spans="1:15" s="8" customFormat="1" ht="75" customHeight="1" x14ac:dyDescent="0.2">
      <c r="A3" s="132" t="s">
        <v>50</v>
      </c>
      <c r="B3" s="133"/>
      <c r="C3" s="133"/>
      <c r="D3" s="133"/>
      <c r="E3" s="133"/>
      <c r="F3" s="133"/>
      <c r="G3" s="133"/>
      <c r="H3" s="134"/>
      <c r="I3" s="12"/>
      <c r="J3" s="12"/>
      <c r="K3" s="37"/>
      <c r="O3" s="9"/>
    </row>
    <row r="4" spans="1:15" s="8" customFormat="1" ht="8.25" customHeight="1" x14ac:dyDescent="0.2">
      <c r="A4" s="16"/>
      <c r="B4" s="16"/>
      <c r="C4" s="16"/>
      <c r="D4" s="16"/>
      <c r="E4" s="16"/>
      <c r="F4" s="16"/>
      <c r="G4" s="16"/>
      <c r="H4" s="16"/>
      <c r="I4" s="12"/>
      <c r="J4" s="12"/>
      <c r="O4" s="9"/>
    </row>
    <row r="5" spans="1:15" s="27" customFormat="1" ht="22.5" customHeight="1" x14ac:dyDescent="0.25">
      <c r="A5" s="35" t="s">
        <v>160</v>
      </c>
      <c r="B5" s="16"/>
      <c r="C5" s="16"/>
      <c r="D5" s="16"/>
      <c r="E5" s="16"/>
      <c r="F5" s="16"/>
      <c r="G5" s="16"/>
      <c r="H5" s="16"/>
      <c r="I5" s="16"/>
      <c r="J5" s="16"/>
      <c r="O5" s="28"/>
    </row>
    <row r="6" spans="1:15" s="17" customFormat="1" ht="30.75" customHeight="1" x14ac:dyDescent="0.2">
      <c r="A6" s="65" t="s">
        <v>0</v>
      </c>
      <c r="B6" s="66" t="s">
        <v>1</v>
      </c>
      <c r="C6" s="66" t="s">
        <v>2</v>
      </c>
      <c r="D6" s="66" t="s">
        <v>3</v>
      </c>
      <c r="E6" s="67" t="s">
        <v>4</v>
      </c>
      <c r="F6" s="65" t="s">
        <v>5</v>
      </c>
      <c r="G6" s="68" t="s">
        <v>6</v>
      </c>
      <c r="H6" s="69" t="s">
        <v>22</v>
      </c>
    </row>
    <row r="7" spans="1:15" s="3" customFormat="1" ht="12.75" hidden="1" x14ac:dyDescent="0.2">
      <c r="A7" s="18" t="s">
        <v>11</v>
      </c>
      <c r="B7" s="18">
        <v>2014</v>
      </c>
      <c r="C7" s="31" t="s">
        <v>16</v>
      </c>
      <c r="D7" s="31" t="s">
        <v>18</v>
      </c>
      <c r="E7" s="20" t="s">
        <v>8</v>
      </c>
      <c r="F7" s="30" t="s">
        <v>9</v>
      </c>
      <c r="G7" s="21">
        <v>106536863</v>
      </c>
      <c r="H7" s="32"/>
    </row>
    <row r="8" spans="1:15" s="3" customFormat="1" ht="12.75" hidden="1" x14ac:dyDescent="0.2">
      <c r="A8" s="18" t="s">
        <v>11</v>
      </c>
      <c r="B8" s="18">
        <v>2014</v>
      </c>
      <c r="C8" s="19" t="s">
        <v>16</v>
      </c>
      <c r="D8" s="19" t="s">
        <v>18</v>
      </c>
      <c r="E8" s="20" t="s">
        <v>8</v>
      </c>
      <c r="F8" s="30" t="s">
        <v>9</v>
      </c>
      <c r="G8" s="21">
        <v>3217392</v>
      </c>
      <c r="H8" s="32"/>
    </row>
    <row r="9" spans="1:15" s="3" customFormat="1" ht="12.75" hidden="1" x14ac:dyDescent="0.2">
      <c r="A9" s="18" t="s">
        <v>11</v>
      </c>
      <c r="B9" s="18">
        <v>2014</v>
      </c>
      <c r="C9" s="19" t="s">
        <v>16</v>
      </c>
      <c r="D9" s="19" t="s">
        <v>18</v>
      </c>
      <c r="E9" s="20" t="s">
        <v>8</v>
      </c>
      <c r="F9" s="30" t="s">
        <v>9</v>
      </c>
      <c r="G9" s="21">
        <v>12061977</v>
      </c>
      <c r="H9" s="32"/>
    </row>
    <row r="10" spans="1:15" s="17" customFormat="1" ht="13.5" hidden="1" thickBot="1" x14ac:dyDescent="0.25">
      <c r="A10" s="135" t="s">
        <v>23</v>
      </c>
      <c r="B10" s="136"/>
      <c r="C10" s="136"/>
      <c r="D10" s="136"/>
      <c r="E10" s="136"/>
      <c r="F10" s="136"/>
      <c r="G10" s="23">
        <f>SUM(G7:G9)</f>
        <v>121816232</v>
      </c>
      <c r="H10" s="33"/>
    </row>
    <row r="11" spans="1:15" s="1" customFormat="1" hidden="1" x14ac:dyDescent="0.25">
      <c r="A11" s="6"/>
      <c r="B11" s="6"/>
      <c r="C11" s="4"/>
      <c r="D11" s="4"/>
      <c r="E11" s="6"/>
      <c r="F11" s="7"/>
      <c r="G11" s="5"/>
      <c r="H11" s="34"/>
    </row>
    <row r="12" spans="1:15" s="3" customFormat="1" x14ac:dyDescent="0.25">
      <c r="A12" s="52" t="s">
        <v>14</v>
      </c>
      <c r="B12" s="52">
        <v>2017</v>
      </c>
      <c r="C12" s="42"/>
      <c r="D12" s="54"/>
      <c r="E12" s="55"/>
      <c r="F12" s="56"/>
      <c r="G12" s="57"/>
      <c r="H12" s="48"/>
    </row>
    <row r="13" spans="1:15" s="3" customFormat="1" x14ac:dyDescent="0.25">
      <c r="A13" s="52" t="s">
        <v>14</v>
      </c>
      <c r="B13" s="52">
        <v>2017</v>
      </c>
      <c r="C13" s="54"/>
      <c r="D13" s="54"/>
      <c r="E13" s="55"/>
      <c r="F13" s="56"/>
      <c r="G13" s="57"/>
      <c r="H13" s="48"/>
    </row>
    <row r="14" spans="1:15" s="36" customFormat="1" thickBot="1" x14ac:dyDescent="0.3">
      <c r="A14" s="140" t="s">
        <v>45</v>
      </c>
      <c r="B14" s="141"/>
      <c r="C14" s="141"/>
      <c r="D14" s="141"/>
      <c r="E14" s="141"/>
      <c r="F14" s="141"/>
      <c r="G14" s="70">
        <f>SUM(G13)</f>
        <v>0</v>
      </c>
      <c r="H14" s="70"/>
    </row>
    <row r="15" spans="1:15" s="1" customFormat="1" hidden="1" x14ac:dyDescent="0.25">
      <c r="A15" s="6"/>
      <c r="B15" s="6"/>
      <c r="C15" s="4"/>
      <c r="D15" s="4"/>
      <c r="E15" s="6"/>
      <c r="F15" s="7"/>
      <c r="G15" s="5"/>
      <c r="H15" s="34"/>
    </row>
    <row r="16" spans="1:15" s="3" customFormat="1" ht="25.5" hidden="1" x14ac:dyDescent="0.2">
      <c r="A16" s="25" t="s">
        <v>10</v>
      </c>
      <c r="B16" s="25">
        <v>2014</v>
      </c>
      <c r="C16" s="19" t="s">
        <v>17</v>
      </c>
      <c r="D16" s="19" t="s">
        <v>21</v>
      </c>
      <c r="E16" s="26" t="s">
        <v>8</v>
      </c>
      <c r="F16" s="29" t="s">
        <v>9</v>
      </c>
      <c r="G16" s="22">
        <v>50627.19</v>
      </c>
      <c r="H16" s="32" t="s">
        <v>29</v>
      </c>
    </row>
    <row r="17" spans="1:8" s="3" customFormat="1" ht="38.25" hidden="1" x14ac:dyDescent="0.2">
      <c r="A17" s="25" t="s">
        <v>10</v>
      </c>
      <c r="B17" s="25">
        <v>2014</v>
      </c>
      <c r="C17" s="19" t="s">
        <v>17</v>
      </c>
      <c r="D17" s="19" t="s">
        <v>19</v>
      </c>
      <c r="E17" s="26" t="s">
        <v>8</v>
      </c>
      <c r="F17" s="29" t="s">
        <v>9</v>
      </c>
      <c r="G17" s="22">
        <v>109765</v>
      </c>
      <c r="H17" s="32" t="s">
        <v>28</v>
      </c>
    </row>
    <row r="18" spans="1:8" s="17" customFormat="1" ht="13.5" hidden="1" thickBot="1" x14ac:dyDescent="0.25">
      <c r="A18" s="137" t="s">
        <v>24</v>
      </c>
      <c r="B18" s="138"/>
      <c r="C18" s="138"/>
      <c r="D18" s="138"/>
      <c r="E18" s="138"/>
      <c r="F18" s="138"/>
      <c r="G18" s="23">
        <f>SUM(G16:G17)</f>
        <v>160392.19</v>
      </c>
      <c r="H18" s="33"/>
    </row>
    <row r="19" spans="1:8" s="1" customFormat="1" hidden="1" x14ac:dyDescent="0.25">
      <c r="A19" s="6"/>
      <c r="B19" s="6"/>
      <c r="C19" s="4"/>
      <c r="D19" s="4"/>
      <c r="E19" s="6"/>
      <c r="F19" s="7"/>
      <c r="G19" s="5"/>
      <c r="H19" s="34"/>
    </row>
    <row r="20" spans="1:8" s="3" customFormat="1" ht="38.25" hidden="1" x14ac:dyDescent="0.2">
      <c r="A20" s="25" t="s">
        <v>10</v>
      </c>
      <c r="B20" s="25">
        <v>2014</v>
      </c>
      <c r="C20" s="19" t="s">
        <v>17</v>
      </c>
      <c r="D20" s="19" t="s">
        <v>20</v>
      </c>
      <c r="E20" s="26" t="s">
        <v>12</v>
      </c>
      <c r="F20" s="29" t="s">
        <v>13</v>
      </c>
      <c r="G20" s="22">
        <v>260000</v>
      </c>
      <c r="H20" s="32" t="s">
        <v>30</v>
      </c>
    </row>
    <row r="21" spans="1:8" s="17" customFormat="1" ht="13.5" hidden="1" thickBot="1" x14ac:dyDescent="0.25">
      <c r="A21" s="137" t="s">
        <v>25</v>
      </c>
      <c r="B21" s="138"/>
      <c r="C21" s="138"/>
      <c r="D21" s="138"/>
      <c r="E21" s="138"/>
      <c r="F21" s="138"/>
      <c r="G21" s="23">
        <f>SUM(G20)</f>
        <v>260000</v>
      </c>
      <c r="H21" s="33"/>
    </row>
    <row r="22" spans="1:8" s="38" customFormat="1" ht="28.5" customHeight="1" x14ac:dyDescent="0.25">
      <c r="A22" s="139"/>
      <c r="B22" s="139"/>
      <c r="C22" s="139"/>
      <c r="D22" s="139"/>
      <c r="E22" s="139"/>
      <c r="F22" s="139"/>
      <c r="G22" s="139"/>
      <c r="H22" s="139"/>
    </row>
    <row r="23" spans="1:8" x14ac:dyDescent="0.25">
      <c r="D23" s="36"/>
    </row>
    <row r="29" spans="1:8" ht="57" customHeight="1" x14ac:dyDescent="0.25"/>
  </sheetData>
  <mergeCells count="7">
    <mergeCell ref="A22:H22"/>
    <mergeCell ref="A1:H1"/>
    <mergeCell ref="A3:H3"/>
    <mergeCell ref="A10:F10"/>
    <mergeCell ref="A14:F14"/>
    <mergeCell ref="A18:F18"/>
    <mergeCell ref="A21:F21"/>
  </mergeCells>
  <pageMargins left="0.7" right="0.7" top="0.75" bottom="0.75" header="0.3" footer="0.3"/>
  <pageSetup scale="78" fitToHeight="0" orientation="landscape" r:id="rId1"/>
  <headerFooter>
    <oddFooter>&amp;R&amp;9Q112. GO0 Reprogrammings - FY16 (as of 12-31-15),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Q112. Reprogrammings - GD0 FY16</vt:lpstr>
      <vt:lpstr>Q112. Reprogrammings - GD0 FY17</vt:lpstr>
      <vt:lpstr>Q112. Reprogrammings - GO0 FY16</vt:lpstr>
      <vt:lpstr>Q112. Reprogrammings - GO0 FY17</vt:lpstr>
      <vt:lpstr>'Q112. Reprogrammings - GD0 FY16'!Print_Area</vt:lpstr>
      <vt:lpstr>'Q112. Reprogrammings - GD0 FY17'!Print_Area</vt:lpstr>
      <vt:lpstr>'Q112. Reprogrammings - GO0 FY16'!Print_Area</vt:lpstr>
      <vt:lpstr>'Q112. Reprogrammings - GO0 FY17'!Print_Area</vt:lpstr>
      <vt:lpstr>'Q112. Reprogrammings - GD0 FY17'!Print_Titles</vt:lpstr>
      <vt:lpstr>'Q112. Reprogrammings - GO0 FY16'!Print_Titles</vt:lpstr>
      <vt:lpstr>'Q112. Reprogrammings - GO0 FY17'!Print_Titles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2017-01-17T15:52:39Z</cp:lastPrinted>
  <dcterms:created xsi:type="dcterms:W3CDTF">2015-01-27T16:08:44Z</dcterms:created>
  <dcterms:modified xsi:type="dcterms:W3CDTF">2017-01-18T23:10:41Z</dcterms:modified>
</cp:coreProperties>
</file>