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20" windowWidth="18990" windowHeight="9930" tabRatio="756"/>
  </bookViews>
  <sheets>
    <sheet name="Instructions" sheetId="16" r:id="rId1"/>
    <sheet name="Unrounded Requirement Finder" sheetId="8" r:id="rId2"/>
    <sheet name="SY 15-16 Price Calculator" sheetId="1" r:id="rId3"/>
    <sheet name="SY 15-16 NonFederal Calculator" sheetId="9" r:id="rId4"/>
    <sheet name="SY 15-16 Split Calculator" sheetId="17" r:id="rId5"/>
    <sheet name="SY 2015-2016 REPORT" sheetId="11" r:id="rId6"/>
    <sheet name="SY 14-15 Price Calculator" sheetId="20" r:id="rId7"/>
    <sheet name="SY 10-11 Price Calculator" sheetId="10" r:id="rId8"/>
    <sheet name="2012-2013 Pricing table" sheetId="4" state="hidden" r:id="rId9"/>
    <sheet name="2011-12 Pricing table" sheetId="6" state="hidden" r:id="rId10"/>
  </sheets>
  <definedNames>
    <definedName name="_xlnm.Print_Area" localSheetId="0">Instructions!$A$1:$H$178</definedName>
    <definedName name="_xlnm.Print_Area" localSheetId="3">'SY 15-16 NonFederal Calculator'!$A$1:$F$37</definedName>
    <definedName name="_xlnm.Print_Area" localSheetId="2">'SY 15-16 Price Calculator'!$A$4:$H$65</definedName>
    <definedName name="_xlnm.Print_Area" localSheetId="4">'SY 15-16 Split Calculator'!$A$4:$H$49</definedName>
    <definedName name="_xlnm.Print_Area" localSheetId="1">'Unrounded Requirement Finder'!$A$1:$F$26</definedName>
  </definedNames>
  <calcPr calcId="152511"/>
</workbook>
</file>

<file path=xl/calcChain.xml><?xml version="1.0" encoding="utf-8"?>
<calcChain xmlns="http://schemas.openxmlformats.org/spreadsheetml/2006/main">
  <c r="D7" i="8" l="1"/>
  <c r="D7" i="1" s="1"/>
  <c r="E7" i="1" s="1"/>
  <c r="D16" i="8"/>
  <c r="D15" i="8" s="1"/>
  <c r="E15" i="8" s="1"/>
  <c r="B18" i="20" l="1"/>
  <c r="D17" i="20"/>
  <c r="D16" i="20"/>
  <c r="D15" i="20"/>
  <c r="D14" i="20"/>
  <c r="D13" i="20"/>
  <c r="D12" i="20"/>
  <c r="D11" i="20"/>
  <c r="D10" i="20"/>
  <c r="D9" i="20"/>
  <c r="D8" i="20"/>
  <c r="D18" i="20" l="1"/>
  <c r="E18" i="20" s="1"/>
  <c r="E19" i="20" s="1"/>
  <c r="D7" i="17"/>
  <c r="B24" i="17"/>
  <c r="D23" i="17"/>
  <c r="D22" i="17"/>
  <c r="D21" i="17"/>
  <c r="D20" i="17"/>
  <c r="D19" i="17"/>
  <c r="D18" i="17"/>
  <c r="D17" i="17"/>
  <c r="D16" i="17"/>
  <c r="D15" i="17"/>
  <c r="D14" i="17"/>
  <c r="G35" i="11"/>
  <c r="G37" i="11"/>
  <c r="G31" i="11"/>
  <c r="B18" i="10"/>
  <c r="D17" i="10"/>
  <c r="D16" i="10"/>
  <c r="D15" i="10"/>
  <c r="D14" i="10"/>
  <c r="D13" i="10"/>
  <c r="D12" i="10"/>
  <c r="D11" i="10"/>
  <c r="D10" i="10"/>
  <c r="D9" i="10"/>
  <c r="D8" i="10"/>
  <c r="D50" i="1"/>
  <c r="D51" i="1"/>
  <c r="I246" i="6"/>
  <c r="G254" i="4"/>
  <c r="I254" i="4"/>
  <c r="G253" i="4"/>
  <c r="I253" i="4"/>
  <c r="B60" i="1"/>
  <c r="D59" i="1"/>
  <c r="D58" i="1"/>
  <c r="D57" i="1"/>
  <c r="D56" i="1"/>
  <c r="D55" i="1"/>
  <c r="D54" i="1"/>
  <c r="D53" i="1"/>
  <c r="D52"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s="1"/>
  <c r="H497" i="6" s="1"/>
  <c r="I497" i="6" s="1"/>
  <c r="D496" i="6"/>
  <c r="E496" i="6" s="1"/>
  <c r="F496" i="6" s="1"/>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s="1"/>
  <c r="H481" i="6" s="1"/>
  <c r="I481" i="6" s="1"/>
  <c r="D480" i="6"/>
  <c r="E480" i="6" s="1"/>
  <c r="F480" i="6" s="1"/>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s="1"/>
  <c r="F472" i="6" s="1"/>
  <c r="G472" i="6" s="1"/>
  <c r="H472" i="6" s="1"/>
  <c r="I472" i="6" s="1"/>
  <c r="D471" i="6"/>
  <c r="E471" i="6" s="1"/>
  <c r="F471" i="6" s="1"/>
  <c r="G471" i="6" s="1"/>
  <c r="H471" i="6" s="1"/>
  <c r="I471" i="6" s="1"/>
  <c r="D470" i="6"/>
  <c r="E470" i="6" s="1"/>
  <c r="F470" i="6" s="1"/>
  <c r="G470" i="6" s="1"/>
  <c r="H470" i="6" s="1"/>
  <c r="I470" i="6" s="1"/>
  <c r="D469" i="6"/>
  <c r="E469" i="6" s="1"/>
  <c r="F469" i="6" s="1"/>
  <c r="G469" i="6" s="1"/>
  <c r="H469" i="6" s="1"/>
  <c r="I469" i="6" s="1"/>
  <c r="D468" i="6"/>
  <c r="E468" i="6" s="1"/>
  <c r="F468" i="6" s="1"/>
  <c r="G468" i="6" s="1"/>
  <c r="H468" i="6" s="1"/>
  <c r="I468" i="6" s="1"/>
  <c r="D467" i="6"/>
  <c r="E467" i="6" s="1"/>
  <c r="F467" i="6" s="1"/>
  <c r="G467" i="6" s="1"/>
  <c r="H467" i="6" s="1"/>
  <c r="I467" i="6" s="1"/>
  <c r="D466" i="6"/>
  <c r="E466" i="6" s="1"/>
  <c r="F466" i="6" s="1"/>
  <c r="G466" i="6" s="1"/>
  <c r="H466" i="6" s="1"/>
  <c r="I466" i="6" s="1"/>
  <c r="D465" i="6"/>
  <c r="E465" i="6" s="1"/>
  <c r="F465" i="6" s="1"/>
  <c r="G465" i="6" s="1"/>
  <c r="H465" i="6" s="1"/>
  <c r="I465" i="6" s="1"/>
  <c r="D464" i="6"/>
  <c r="E464" i="6" s="1"/>
  <c r="F464" i="6" s="1"/>
  <c r="G464" i="6" s="1"/>
  <c r="H464" i="6" s="1"/>
  <c r="I464" i="6" s="1"/>
  <c r="D463" i="6"/>
  <c r="E463" i="6" s="1"/>
  <c r="F463" i="6" s="1"/>
  <c r="G463" i="6" s="1"/>
  <c r="H463" i="6" s="1"/>
  <c r="I463" i="6" s="1"/>
  <c r="D462" i="6"/>
  <c r="E462" i="6" s="1"/>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s="1"/>
  <c r="F450" i="6" s="1"/>
  <c r="G450" i="6"/>
  <c r="H450" i="6" s="1"/>
  <c r="I450" i="6" s="1"/>
  <c r="D449" i="6"/>
  <c r="E449" i="6" s="1"/>
  <c r="F449" i="6" s="1"/>
  <c r="G449" i="6" s="1"/>
  <c r="H449" i="6" s="1"/>
  <c r="I449" i="6" s="1"/>
  <c r="D448" i="6"/>
  <c r="E448" i="6" s="1"/>
  <c r="F448" i="6" s="1"/>
  <c r="G448" i="6" s="1"/>
  <c r="H448" i="6" s="1"/>
  <c r="I448" i="6" s="1"/>
  <c r="D447" i="6"/>
  <c r="E447" i="6" s="1"/>
  <c r="F447" i="6" s="1"/>
  <c r="G447" i="6" s="1"/>
  <c r="H447" i="6" s="1"/>
  <c r="I447" i="6" s="1"/>
  <c r="D446" i="6"/>
  <c r="E446" i="6" s="1"/>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s="1"/>
  <c r="F437" i="6" s="1"/>
  <c r="G437" i="6" s="1"/>
  <c r="H437" i="6" s="1"/>
  <c r="I437" i="6" s="1"/>
  <c r="D436" i="6"/>
  <c r="E436" i="6" s="1"/>
  <c r="F436" i="6" s="1"/>
  <c r="G436" i="6" s="1"/>
  <c r="H436" i="6" s="1"/>
  <c r="I436" i="6" s="1"/>
  <c r="D435" i="6"/>
  <c r="E435" i="6" s="1"/>
  <c r="F435" i="6" s="1"/>
  <c r="G435" i="6" s="1"/>
  <c r="H435" i="6" s="1"/>
  <c r="I435" i="6" s="1"/>
  <c r="D434" i="6"/>
  <c r="E434" i="6" s="1"/>
  <c r="F434" i="6"/>
  <c r="G434" i="6" s="1"/>
  <c r="H434" i="6" s="1"/>
  <c r="I434" i="6" s="1"/>
  <c r="D433" i="6"/>
  <c r="E433" i="6" s="1"/>
  <c r="F433" i="6" s="1"/>
  <c r="G433" i="6" s="1"/>
  <c r="H433" i="6" s="1"/>
  <c r="I433" i="6" s="1"/>
  <c r="D432" i="6"/>
  <c r="E432" i="6" s="1"/>
  <c r="F432" i="6" s="1"/>
  <c r="G432" i="6" s="1"/>
  <c r="H432" i="6" s="1"/>
  <c r="I432" i="6" s="1"/>
  <c r="D431" i="6"/>
  <c r="E431" i="6" s="1"/>
  <c r="F431" i="6" s="1"/>
  <c r="G431" i="6" s="1"/>
  <c r="H431" i="6" s="1"/>
  <c r="I431" i="6" s="1"/>
  <c r="D430" i="6"/>
  <c r="E430" i="6" s="1"/>
  <c r="F430" i="6" s="1"/>
  <c r="G430" i="6" s="1"/>
  <c r="H430" i="6" s="1"/>
  <c r="I430" i="6" s="1"/>
  <c r="D429" i="6"/>
  <c r="E429" i="6" s="1"/>
  <c r="F429" i="6" s="1"/>
  <c r="G429" i="6" s="1"/>
  <c r="H429" i="6" s="1"/>
  <c r="I429" i="6" s="1"/>
  <c r="D428" i="6"/>
  <c r="E428" i="6" s="1"/>
  <c r="F428" i="6" s="1"/>
  <c r="G428" i="6" s="1"/>
  <c r="H428" i="6" s="1"/>
  <c r="I428" i="6" s="1"/>
  <c r="D427" i="6"/>
  <c r="E427" i="6" s="1"/>
  <c r="F427" i="6" s="1"/>
  <c r="G427" i="6" s="1"/>
  <c r="H427" i="6"/>
  <c r="I427" i="6" s="1"/>
  <c r="D426" i="6"/>
  <c r="E426" i="6" s="1"/>
  <c r="F426" i="6"/>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s="1"/>
  <c r="F419" i="6" s="1"/>
  <c r="G419" i="6" s="1"/>
  <c r="H419" i="6" s="1"/>
  <c r="I419" i="6" s="1"/>
  <c r="D418" i="6"/>
  <c r="E418" i="6" s="1"/>
  <c r="F418" i="6" s="1"/>
  <c r="G418" i="6" s="1"/>
  <c r="H418" i="6" s="1"/>
  <c r="I418" i="6" s="1"/>
  <c r="D417" i="6"/>
  <c r="E417" i="6" s="1"/>
  <c r="F417" i="6" s="1"/>
  <c r="G417" i="6" s="1"/>
  <c r="H417" i="6" s="1"/>
  <c r="I417" i="6" s="1"/>
  <c r="D416" i="6"/>
  <c r="E416" i="6"/>
  <c r="F416" i="6" s="1"/>
  <c r="G416" i="6" s="1"/>
  <c r="H416" i="6" s="1"/>
  <c r="I416" i="6" s="1"/>
  <c r="D415" i="6"/>
  <c r="E415" i="6" s="1"/>
  <c r="F415" i="6" s="1"/>
  <c r="G415" i="6" s="1"/>
  <c r="H415" i="6" s="1"/>
  <c r="I415" i="6" s="1"/>
  <c r="D414" i="6"/>
  <c r="E414" i="6" s="1"/>
  <c r="F414" i="6" s="1"/>
  <c r="G414" i="6" s="1"/>
  <c r="H414" i="6" s="1"/>
  <c r="I414" i="6" s="1"/>
  <c r="D413" i="6"/>
  <c r="E413" i="6" s="1"/>
  <c r="F413" i="6" s="1"/>
  <c r="G413" i="6" s="1"/>
  <c r="H413" i="6" s="1"/>
  <c r="I413" i="6" s="1"/>
  <c r="D412" i="6"/>
  <c r="E412" i="6" s="1"/>
  <c r="F412" i="6" s="1"/>
  <c r="G412" i="6" s="1"/>
  <c r="H412" i="6" s="1"/>
  <c r="I412" i="6" s="1"/>
  <c r="D411" i="6"/>
  <c r="E411" i="6" s="1"/>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s="1"/>
  <c r="F407" i="6" s="1"/>
  <c r="G407" i="6" s="1"/>
  <c r="H407" i="6" s="1"/>
  <c r="I407" i="6" s="1"/>
  <c r="D406" i="6"/>
  <c r="E406" i="6" s="1"/>
  <c r="F406" i="6" s="1"/>
  <c r="G406" i="6" s="1"/>
  <c r="H406" i="6" s="1"/>
  <c r="I406" i="6" s="1"/>
  <c r="D405" i="6"/>
  <c r="E405" i="6" s="1"/>
  <c r="F405" i="6" s="1"/>
  <c r="G405" i="6" s="1"/>
  <c r="H405" i="6" s="1"/>
  <c r="I405" i="6" s="1"/>
  <c r="D404" i="6"/>
  <c r="E404" i="6" s="1"/>
  <c r="F404" i="6" s="1"/>
  <c r="G404" i="6" s="1"/>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s="1"/>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s="1"/>
  <c r="H396" i="6" s="1"/>
  <c r="I396" i="6" s="1"/>
  <c r="D395" i="6"/>
  <c r="E395" i="6" s="1"/>
  <c r="F395" i="6" s="1"/>
  <c r="G395" i="6" s="1"/>
  <c r="H395" i="6"/>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s="1"/>
  <c r="F389" i="6" s="1"/>
  <c r="G389" i="6" s="1"/>
  <c r="H389" i="6" s="1"/>
  <c r="I389" i="6" s="1"/>
  <c r="D388" i="6"/>
  <c r="E388" i="6" s="1"/>
  <c r="F388" i="6"/>
  <c r="G388" i="6" s="1"/>
  <c r="H388" i="6" s="1"/>
  <c r="I388" i="6" s="1"/>
  <c r="D387" i="6"/>
  <c r="E387" i="6" s="1"/>
  <c r="F387" i="6" s="1"/>
  <c r="G387" i="6" s="1"/>
  <c r="H387" i="6" s="1"/>
  <c r="I387" i="6" s="1"/>
  <c r="D386" i="6"/>
  <c r="E386" i="6" s="1"/>
  <c r="F386" i="6" s="1"/>
  <c r="G386" i="6" s="1"/>
  <c r="H386" i="6" s="1"/>
  <c r="I386" i="6" s="1"/>
  <c r="D385" i="6"/>
  <c r="E385" i="6" s="1"/>
  <c r="F385" i="6" s="1"/>
  <c r="G385" i="6" s="1"/>
  <c r="H385" i="6" s="1"/>
  <c r="I385" i="6" s="1"/>
  <c r="D384" i="6"/>
  <c r="E384" i="6"/>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c r="F380" i="6" s="1"/>
  <c r="G380" i="6" s="1"/>
  <c r="H380" i="6" s="1"/>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s="1"/>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s="1"/>
  <c r="I369" i="6" s="1"/>
  <c r="D368" i="6"/>
  <c r="E368" i="6" s="1"/>
  <c r="F368" i="6" s="1"/>
  <c r="G368" i="6" s="1"/>
  <c r="H368" i="6" s="1"/>
  <c r="I368" i="6" s="1"/>
  <c r="D367" i="6"/>
  <c r="E367" i="6" s="1"/>
  <c r="F367" i="6" s="1"/>
  <c r="G367" i="6" s="1"/>
  <c r="H367" i="6" s="1"/>
  <c r="I367" i="6" s="1"/>
  <c r="D366" i="6"/>
  <c r="E366" i="6" s="1"/>
  <c r="F366" i="6" s="1"/>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s="1"/>
  <c r="I361" i="6" s="1"/>
  <c r="D360" i="6"/>
  <c r="E360" i="6" s="1"/>
  <c r="F360" i="6"/>
  <c r="G360" i="6" s="1"/>
  <c r="H360" i="6" s="1"/>
  <c r="I360" i="6" s="1"/>
  <c r="D359" i="6"/>
  <c r="E359" i="6" s="1"/>
  <c r="F359" i="6" s="1"/>
  <c r="G359" i="6" s="1"/>
  <c r="H359" i="6" s="1"/>
  <c r="I359" i="6" s="1"/>
  <c r="D358" i="6"/>
  <c r="E358" i="6" s="1"/>
  <c r="F358" i="6" s="1"/>
  <c r="G358" i="6" s="1"/>
  <c r="H358" i="6" s="1"/>
  <c r="I358" i="6" s="1"/>
  <c r="D357" i="6"/>
  <c r="E357" i="6"/>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s="1"/>
  <c r="I353" i="6" s="1"/>
  <c r="D352" i="6"/>
  <c r="E352" i="6" s="1"/>
  <c r="F352" i="6" s="1"/>
  <c r="G352" i="6" s="1"/>
  <c r="H352" i="6" s="1"/>
  <c r="I352" i="6" s="1"/>
  <c r="D351" i="6"/>
  <c r="E351" i="6" s="1"/>
  <c r="F351" i="6" s="1"/>
  <c r="G351" i="6" s="1"/>
  <c r="H351" i="6" s="1"/>
  <c r="I351" i="6" s="1"/>
  <c r="D350" i="6"/>
  <c r="E350" i="6"/>
  <c r="F350" i="6" s="1"/>
  <c r="G350" i="6" s="1"/>
  <c r="H350" i="6" s="1"/>
  <c r="I350" i="6" s="1"/>
  <c r="D349" i="6"/>
  <c r="E349" i="6" s="1"/>
  <c r="F349" i="6" s="1"/>
  <c r="G349" i="6" s="1"/>
  <c r="H349" i="6" s="1"/>
  <c r="I349" i="6" s="1"/>
  <c r="D348" i="6"/>
  <c r="E348" i="6"/>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s="1"/>
  <c r="H344" i="6" s="1"/>
  <c r="I344" i="6" s="1"/>
  <c r="D343" i="6"/>
  <c r="E343" i="6" s="1"/>
  <c r="F343" i="6" s="1"/>
  <c r="G343" i="6" s="1"/>
  <c r="H343" i="6" s="1"/>
  <c r="I343" i="6" s="1"/>
  <c r="D342" i="6"/>
  <c r="E342" i="6" s="1"/>
  <c r="F342" i="6" s="1"/>
  <c r="G342" i="6" s="1"/>
  <c r="H342" i="6" s="1"/>
  <c r="I342" i="6" s="1"/>
  <c r="D341" i="6"/>
  <c r="E341" i="6" s="1"/>
  <c r="F341" i="6" s="1"/>
  <c r="G341" i="6" s="1"/>
  <c r="H341" i="6" s="1"/>
  <c r="I341" i="6" s="1"/>
  <c r="D340" i="6"/>
  <c r="E340" i="6" s="1"/>
  <c r="F340" i="6" s="1"/>
  <c r="G340" i="6" s="1"/>
  <c r="H340" i="6" s="1"/>
  <c r="I340" i="6" s="1"/>
  <c r="D339" i="6"/>
  <c r="E339" i="6" s="1"/>
  <c r="F339" i="6" s="1"/>
  <c r="G339" i="6" s="1"/>
  <c r="H339" i="6" s="1"/>
  <c r="I339" i="6" s="1"/>
  <c r="D338" i="6"/>
  <c r="E338" i="6" s="1"/>
  <c r="F338" i="6" s="1"/>
  <c r="G338" i="6" s="1"/>
  <c r="H338" i="6" s="1"/>
  <c r="I338" i="6" s="1"/>
  <c r="D337" i="6"/>
  <c r="E337" i="6" s="1"/>
  <c r="F337" i="6" s="1"/>
  <c r="G337" i="6" s="1"/>
  <c r="H337" i="6" s="1"/>
  <c r="I337" i="6" s="1"/>
  <c r="D336" i="6"/>
  <c r="E336" i="6" s="1"/>
  <c r="F336" i="6"/>
  <c r="G336" i="6" s="1"/>
  <c r="H336" i="6" s="1"/>
  <c r="I336" i="6" s="1"/>
  <c r="D335" i="6"/>
  <c r="E335" i="6" s="1"/>
  <c r="F335" i="6" s="1"/>
  <c r="G335" i="6" s="1"/>
  <c r="H335" i="6" s="1"/>
  <c r="I335" i="6" s="1"/>
  <c r="D334" i="6"/>
  <c r="E334" i="6" s="1"/>
  <c r="F334" i="6" s="1"/>
  <c r="G334" i="6" s="1"/>
  <c r="H334" i="6" s="1"/>
  <c r="I334" i="6" s="1"/>
  <c r="D333" i="6"/>
  <c r="E333" i="6" s="1"/>
  <c r="F333" i="6" s="1"/>
  <c r="G333" i="6" s="1"/>
  <c r="H333" i="6" s="1"/>
  <c r="I333" i="6" s="1"/>
  <c r="D332" i="6"/>
  <c r="E332" i="6" s="1"/>
  <c r="F332" i="6" s="1"/>
  <c r="G332" i="6" s="1"/>
  <c r="H332" i="6" s="1"/>
  <c r="I332" i="6" s="1"/>
  <c r="D331" i="6"/>
  <c r="E331" i="6" s="1"/>
  <c r="F331" i="6" s="1"/>
  <c r="G331" i="6" s="1"/>
  <c r="H331" i="6" s="1"/>
  <c r="I331" i="6" s="1"/>
  <c r="D330" i="6"/>
  <c r="E330" i="6"/>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c r="F326" i="6" s="1"/>
  <c r="G326" i="6" s="1"/>
  <c r="H326" i="6" s="1"/>
  <c r="I326" i="6" s="1"/>
  <c r="D325" i="6"/>
  <c r="E325" i="6" s="1"/>
  <c r="F325" i="6" s="1"/>
  <c r="G325" i="6" s="1"/>
  <c r="H325" i="6" s="1"/>
  <c r="I325" i="6" s="1"/>
  <c r="D324" i="6"/>
  <c r="E324" i="6" s="1"/>
  <c r="F324" i="6" s="1"/>
  <c r="G324" i="6" s="1"/>
  <c r="H324" i="6" s="1"/>
  <c r="I324" i="6" s="1"/>
  <c r="D323" i="6"/>
  <c r="E323" i="6" s="1"/>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s="1"/>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c r="F313" i="6" s="1"/>
  <c r="G313" i="6" s="1"/>
  <c r="H313" i="6" s="1"/>
  <c r="I313" i="6" s="1"/>
  <c r="D312" i="6"/>
  <c r="E312" i="6" s="1"/>
  <c r="F312" i="6" s="1"/>
  <c r="G312" i="6" s="1"/>
  <c r="H312" i="6" s="1"/>
  <c r="I312" i="6" s="1"/>
  <c r="D311" i="6"/>
  <c r="E311" i="6" s="1"/>
  <c r="F311" i="6" s="1"/>
  <c r="G311" i="6" s="1"/>
  <c r="H311" i="6" s="1"/>
  <c r="I311" i="6" s="1"/>
  <c r="D310" i="6"/>
  <c r="E310" i="6" s="1"/>
  <c r="F310" i="6" s="1"/>
  <c r="G310" i="6" s="1"/>
  <c r="H310" i="6" s="1"/>
  <c r="I310" i="6" s="1"/>
  <c r="D309" i="6"/>
  <c r="E309" i="6" s="1"/>
  <c r="F309" i="6" s="1"/>
  <c r="G309" i="6" s="1"/>
  <c r="H309" i="6" s="1"/>
  <c r="I309" i="6" s="1"/>
  <c r="D308" i="6"/>
  <c r="E308" i="6" s="1"/>
  <c r="F308" i="6" s="1"/>
  <c r="G308" i="6" s="1"/>
  <c r="H308" i="6" s="1"/>
  <c r="I308" i="6" s="1"/>
  <c r="D307" i="6"/>
  <c r="E307" i="6" s="1"/>
  <c r="F307" i="6" s="1"/>
  <c r="G307" i="6" s="1"/>
  <c r="H307" i="6" s="1"/>
  <c r="I307" i="6" s="1"/>
  <c r="D306" i="6"/>
  <c r="E306" i="6"/>
  <c r="F306" i="6" s="1"/>
  <c r="G306" i="6" s="1"/>
  <c r="H306" i="6" s="1"/>
  <c r="I306" i="6" s="1"/>
  <c r="D305" i="6"/>
  <c r="E305" i="6" s="1"/>
  <c r="F305" i="6" s="1"/>
  <c r="G305" i="6" s="1"/>
  <c r="H305" i="6" s="1"/>
  <c r="I305" i="6" s="1"/>
  <c r="D304" i="6"/>
  <c r="E304" i="6" s="1"/>
  <c r="F304" i="6" s="1"/>
  <c r="G304" i="6" s="1"/>
  <c r="H304" i="6" s="1"/>
  <c r="I304" i="6" s="1"/>
  <c r="D303" i="6"/>
  <c r="E303" i="6" s="1"/>
  <c r="F303" i="6" s="1"/>
  <c r="G303" i="6" s="1"/>
  <c r="H303" i="6" s="1"/>
  <c r="I303" i="6" s="1"/>
  <c r="D302" i="6"/>
  <c r="E302" i="6" s="1"/>
  <c r="F302" i="6" s="1"/>
  <c r="G302" i="6" s="1"/>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s="1"/>
  <c r="F295" i="6" s="1"/>
  <c r="G295" i="6"/>
  <c r="H295" i="6" s="1"/>
  <c r="I295" i="6" s="1"/>
  <c r="D294" i="6"/>
  <c r="E294" i="6"/>
  <c r="F294" i="6" s="1"/>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c r="F288" i="6" s="1"/>
  <c r="G288" i="6" s="1"/>
  <c r="H288" i="6" s="1"/>
  <c r="I288" i="6" s="1"/>
  <c r="D287" i="6"/>
  <c r="E287" i="6" s="1"/>
  <c r="F287" i="6" s="1"/>
  <c r="G287" i="6" s="1"/>
  <c r="H287" i="6" s="1"/>
  <c r="I287" i="6" s="1"/>
  <c r="D286" i="6"/>
  <c r="E286" i="6" s="1"/>
  <c r="F286" i="6" s="1"/>
  <c r="G286" i="6" s="1"/>
  <c r="H286" i="6" s="1"/>
  <c r="I286" i="6" s="1"/>
  <c r="D285" i="6"/>
  <c r="E285" i="6" s="1"/>
  <c r="F285" i="6" s="1"/>
  <c r="G285" i="6" s="1"/>
  <c r="H285" i="6" s="1"/>
  <c r="I285" i="6" s="1"/>
  <c r="D284" i="6"/>
  <c r="E284" i="6" s="1"/>
  <c r="F284" i="6" s="1"/>
  <c r="G284" i="6" s="1"/>
  <c r="H284" i="6" s="1"/>
  <c r="I284" i="6" s="1"/>
  <c r="D283" i="6"/>
  <c r="E283" i="6" s="1"/>
  <c r="F283" i="6" s="1"/>
  <c r="G283" i="6" s="1"/>
  <c r="H283" i="6" s="1"/>
  <c r="I283" i="6" s="1"/>
  <c r="D282" i="6"/>
  <c r="E282" i="6" s="1"/>
  <c r="F282" i="6"/>
  <c r="G282" i="6" s="1"/>
  <c r="H282" i="6" s="1"/>
  <c r="I282" i="6" s="1"/>
  <c r="D281" i="6"/>
  <c r="E281" i="6" s="1"/>
  <c r="F281" i="6" s="1"/>
  <c r="G281" i="6" s="1"/>
  <c r="H281" i="6" s="1"/>
  <c r="I281" i="6" s="1"/>
  <c r="D280" i="6"/>
  <c r="E280" i="6" s="1"/>
  <c r="F280" i="6" s="1"/>
  <c r="G280" i="6" s="1"/>
  <c r="H280" i="6" s="1"/>
  <c r="I280" i="6" s="1"/>
  <c r="D279" i="6"/>
  <c r="E279" i="6" s="1"/>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s="1"/>
  <c r="G270" i="6" s="1"/>
  <c r="H270" i="6" s="1"/>
  <c r="I270" i="6" s="1"/>
  <c r="D269" i="6"/>
  <c r="E269" i="6" s="1"/>
  <c r="F269" i="6" s="1"/>
  <c r="G269" i="6" s="1"/>
  <c r="H269" i="6" s="1"/>
  <c r="I269" i="6" s="1"/>
  <c r="D268" i="6"/>
  <c r="E268" i="6"/>
  <c r="F268" i="6" s="1"/>
  <c r="G268" i="6" s="1"/>
  <c r="H268" i="6" s="1"/>
  <c r="I268" i="6" s="1"/>
  <c r="D267" i="6"/>
  <c r="E267" i="6" s="1"/>
  <c r="F267" i="6" s="1"/>
  <c r="G267" i="6"/>
  <c r="H267" i="6" s="1"/>
  <c r="I267" i="6" s="1"/>
  <c r="D266" i="6"/>
  <c r="E266" i="6"/>
  <c r="F266" i="6" s="1"/>
  <c r="G266" i="6" s="1"/>
  <c r="H266" i="6" s="1"/>
  <c r="I266" i="6" s="1"/>
  <c r="D265" i="6"/>
  <c r="E265" i="6" s="1"/>
  <c r="F265" i="6" s="1"/>
  <c r="G265" i="6" s="1"/>
  <c r="H265" i="6" s="1"/>
  <c r="I265" i="6" s="1"/>
  <c r="D264" i="6"/>
  <c r="E264" i="6" s="1"/>
  <c r="F264" i="6" s="1"/>
  <c r="G264" i="6" s="1"/>
  <c r="H264" i="6" s="1"/>
  <c r="I264" i="6" s="1"/>
  <c r="D263" i="6"/>
  <c r="E263" i="6" s="1"/>
  <c r="F263" i="6" s="1"/>
  <c r="G263" i="6" s="1"/>
  <c r="H263" i="6" s="1"/>
  <c r="I263" i="6" s="1"/>
  <c r="D262" i="6"/>
  <c r="E262" i="6" s="1"/>
  <c r="F262" i="6" s="1"/>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c r="F256" i="6" s="1"/>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s="1"/>
  <c r="I245" i="6" s="1"/>
  <c r="D245" i="6"/>
  <c r="E245" i="6" s="1"/>
  <c r="G244" i="6"/>
  <c r="H244" i="6" s="1"/>
  <c r="I244" i="6" s="1"/>
  <c r="D244" i="6"/>
  <c r="E244" i="6" s="1"/>
  <c r="G243" i="6"/>
  <c r="H243" i="6" s="1"/>
  <c r="I243" i="6" s="1"/>
  <c r="D243" i="6"/>
  <c r="E243" i="6" s="1"/>
  <c r="G242" i="6"/>
  <c r="H242" i="6" s="1"/>
  <c r="I242" i="6" s="1"/>
  <c r="D242" i="6"/>
  <c r="E242" i="6" s="1"/>
  <c r="D241" i="6"/>
  <c r="E241" i="6" s="1"/>
  <c r="F241" i="6" s="1"/>
  <c r="G241" i="6" s="1"/>
  <c r="H241" i="6" s="1"/>
  <c r="I241" i="6" s="1"/>
  <c r="D240" i="6"/>
  <c r="E240" i="6" s="1"/>
  <c r="F240" i="6" s="1"/>
  <c r="G240" i="6" s="1"/>
  <c r="H240" i="6" s="1"/>
  <c r="I240" i="6" s="1"/>
  <c r="D239" i="6"/>
  <c r="E239" i="6" s="1"/>
  <c r="F239" i="6" s="1"/>
  <c r="G239" i="6" s="1"/>
  <c r="H239" i="6" s="1"/>
  <c r="I239" i="6" s="1"/>
  <c r="D238" i="6"/>
  <c r="E238" i="6"/>
  <c r="F238" i="6" s="1"/>
  <c r="G238" i="6" s="1"/>
  <c r="H238" i="6" s="1"/>
  <c r="I238" i="6" s="1"/>
  <c r="D237" i="6"/>
  <c r="E237" i="6" s="1"/>
  <c r="F237" i="6" s="1"/>
  <c r="G237" i="6" s="1"/>
  <c r="H237" i="6" s="1"/>
  <c r="I237" i="6" s="1"/>
  <c r="D236" i="6"/>
  <c r="E236" i="6" s="1"/>
  <c r="F236" i="6" s="1"/>
  <c r="G236" i="6" s="1"/>
  <c r="H236" i="6" s="1"/>
  <c r="I236" i="6" s="1"/>
  <c r="D235" i="6"/>
  <c r="E235" i="6" s="1"/>
  <c r="F235" i="6" s="1"/>
  <c r="G235" i="6" s="1"/>
  <c r="H235" i="6" s="1"/>
  <c r="I235" i="6" s="1"/>
  <c r="D234" i="6"/>
  <c r="E234" i="6" s="1"/>
  <c r="F234" i="6"/>
  <c r="G234" i="6" s="1"/>
  <c r="H234" i="6" s="1"/>
  <c r="I234" i="6" s="1"/>
  <c r="D233" i="6"/>
  <c r="E233" i="6" s="1"/>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s="1"/>
  <c r="I230" i="6" s="1"/>
  <c r="D229" i="6"/>
  <c r="E229" i="6" s="1"/>
  <c r="F229" i="6" s="1"/>
  <c r="G229" i="6" s="1"/>
  <c r="H229" i="6" s="1"/>
  <c r="I229" i="6" s="1"/>
  <c r="D228" i="6"/>
  <c r="E228" i="6" s="1"/>
  <c r="F228" i="6" s="1"/>
  <c r="G228" i="6" s="1"/>
  <c r="H228" i="6" s="1"/>
  <c r="I228" i="6" s="1"/>
  <c r="D227" i="6"/>
  <c r="E227" i="6" s="1"/>
  <c r="F227" i="6" s="1"/>
  <c r="G227" i="6" s="1"/>
  <c r="H227" i="6" s="1"/>
  <c r="I227" i="6" s="1"/>
  <c r="D226" i="6"/>
  <c r="E226" i="6" s="1"/>
  <c r="F226" i="6" s="1"/>
  <c r="G226" i="6" s="1"/>
  <c r="H226" i="6" s="1"/>
  <c r="I226" i="6" s="1"/>
  <c r="D225" i="6"/>
  <c r="E225" i="6" s="1"/>
  <c r="F225" i="6" s="1"/>
  <c r="G225" i="6" s="1"/>
  <c r="H225" i="6" s="1"/>
  <c r="I225" i="6" s="1"/>
  <c r="D224" i="6"/>
  <c r="E224" i="6" s="1"/>
  <c r="F224" i="6" s="1"/>
  <c r="G224" i="6" s="1"/>
  <c r="H224" i="6" s="1"/>
  <c r="I224" i="6" s="1"/>
  <c r="D223" i="6"/>
  <c r="E223" i="6" s="1"/>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c r="F218" i="6" s="1"/>
  <c r="G218" i="6" s="1"/>
  <c r="H218" i="6" s="1"/>
  <c r="I218" i="6" s="1"/>
  <c r="D217" i="6"/>
  <c r="E217" i="6"/>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s="1"/>
  <c r="I214" i="6" s="1"/>
  <c r="D213" i="6"/>
  <c r="E213" i="6" s="1"/>
  <c r="F213" i="6" s="1"/>
  <c r="G213" i="6" s="1"/>
  <c r="H213" i="6" s="1"/>
  <c r="I213" i="6" s="1"/>
  <c r="D212" i="6"/>
  <c r="E212" i="6"/>
  <c r="F212" i="6" s="1"/>
  <c r="G212" i="6" s="1"/>
  <c r="H212" i="6" s="1"/>
  <c r="I212" i="6" s="1"/>
  <c r="D211" i="6"/>
  <c r="E211" i="6" s="1"/>
  <c r="F211" i="6" s="1"/>
  <c r="G211" i="6" s="1"/>
  <c r="H211" i="6" s="1"/>
  <c r="I211" i="6" s="1"/>
  <c r="D210" i="6"/>
  <c r="E210" i="6" s="1"/>
  <c r="F210" i="6" s="1"/>
  <c r="G210" i="6" s="1"/>
  <c r="H210" i="6" s="1"/>
  <c r="I210" i="6" s="1"/>
  <c r="D209" i="6"/>
  <c r="E209" i="6" s="1"/>
  <c r="F209" i="6" s="1"/>
  <c r="G209" i="6" s="1"/>
  <c r="H209" i="6" s="1"/>
  <c r="I209" i="6" s="1"/>
  <c r="D208" i="6"/>
  <c r="E208" i="6" s="1"/>
  <c r="F208" i="6" s="1"/>
  <c r="G208" i="6" s="1"/>
  <c r="H208" i="6" s="1"/>
  <c r="I208" i="6" s="1"/>
  <c r="D207" i="6"/>
  <c r="E207" i="6" s="1"/>
  <c r="F207" i="6" s="1"/>
  <c r="G207" i="6" s="1"/>
  <c r="H207" i="6" s="1"/>
  <c r="I207" i="6" s="1"/>
  <c r="D206" i="6"/>
  <c r="E206" i="6"/>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s="1"/>
  <c r="F202" i="6" s="1"/>
  <c r="G202" i="6" s="1"/>
  <c r="H202" i="6" s="1"/>
  <c r="I202" i="6" s="1"/>
  <c r="D201" i="6"/>
  <c r="E201" i="6"/>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c r="F194" i="6" s="1"/>
  <c r="G194" i="6" s="1"/>
  <c r="H194" i="6" s="1"/>
  <c r="I194" i="6" s="1"/>
  <c r="D193" i="6"/>
  <c r="E193" i="6" s="1"/>
  <c r="F193" i="6" s="1"/>
  <c r="G193" i="6" s="1"/>
  <c r="H193" i="6" s="1"/>
  <c r="I193" i="6" s="1"/>
  <c r="D192" i="6"/>
  <c r="E192" i="6" s="1"/>
  <c r="F192" i="6" s="1"/>
  <c r="G192" i="6" s="1"/>
  <c r="H192" i="6" s="1"/>
  <c r="I192" i="6" s="1"/>
  <c r="D191" i="6"/>
  <c r="E191" i="6" s="1"/>
  <c r="F191" i="6" s="1"/>
  <c r="G191" i="6" s="1"/>
  <c r="H191" i="6"/>
  <c r="I191" i="6" s="1"/>
  <c r="D190" i="6"/>
  <c r="E190" i="6" s="1"/>
  <c r="F190" i="6" s="1"/>
  <c r="G190" i="6" s="1"/>
  <c r="H190" i="6" s="1"/>
  <c r="I190" i="6" s="1"/>
  <c r="D189" i="6"/>
  <c r="E189" i="6"/>
  <c r="F189" i="6" s="1"/>
  <c r="G189" i="6" s="1"/>
  <c r="H189" i="6" s="1"/>
  <c r="I189" i="6" s="1"/>
  <c r="D188" i="6"/>
  <c r="E188" i="6" s="1"/>
  <c r="F188" i="6" s="1"/>
  <c r="G188" i="6" s="1"/>
  <c r="H188" i="6" s="1"/>
  <c r="I188" i="6" s="1"/>
  <c r="D187" i="6"/>
  <c r="E187" i="6" s="1"/>
  <c r="F187" i="6" s="1"/>
  <c r="G187" i="6" s="1"/>
  <c r="H187" i="6" s="1"/>
  <c r="I187" i="6" s="1"/>
  <c r="D186" i="6"/>
  <c r="E186" i="6" s="1"/>
  <c r="F186" i="6" s="1"/>
  <c r="G186" i="6" s="1"/>
  <c r="H186" i="6" s="1"/>
  <c r="I186" i="6" s="1"/>
  <c r="D185" i="6"/>
  <c r="E185" i="6" s="1"/>
  <c r="F185" i="6" s="1"/>
  <c r="G185" i="6" s="1"/>
  <c r="H185" i="6" s="1"/>
  <c r="I185" i="6" s="1"/>
  <c r="D184" i="6"/>
  <c r="E184" i="6" s="1"/>
  <c r="F184" i="6" s="1"/>
  <c r="G184" i="6" s="1"/>
  <c r="H184" i="6" s="1"/>
  <c r="I184" i="6" s="1"/>
  <c r="D183" i="6"/>
  <c r="E183" i="6" s="1"/>
  <c r="F183" i="6" s="1"/>
  <c r="G183" i="6" s="1"/>
  <c r="H183" i="6" s="1"/>
  <c r="I183" i="6" s="1"/>
  <c r="D182" i="6"/>
  <c r="E182" i="6"/>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s="1"/>
  <c r="F178" i="6" s="1"/>
  <c r="G178" i="6" s="1"/>
  <c r="H178" i="6" s="1"/>
  <c r="I178" i="6" s="1"/>
  <c r="D177" i="6"/>
  <c r="E177" i="6"/>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s="1"/>
  <c r="F170" i="6" s="1"/>
  <c r="G170" i="6" s="1"/>
  <c r="H170" i="6" s="1"/>
  <c r="I170" i="6" s="1"/>
  <c r="D169" i="6"/>
  <c r="E169" i="6" s="1"/>
  <c r="F169" i="6" s="1"/>
  <c r="G169" i="6" s="1"/>
  <c r="H169" i="6" s="1"/>
  <c r="I169" i="6" s="1"/>
  <c r="D168" i="6"/>
  <c r="E168" i="6" s="1"/>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c r="I165" i="6" s="1"/>
  <c r="D164" i="6"/>
  <c r="E164" i="6" s="1"/>
  <c r="F164" i="6"/>
  <c r="G164" i="6" s="1"/>
  <c r="H164" i="6" s="1"/>
  <c r="I164" i="6" s="1"/>
  <c r="D163" i="6"/>
  <c r="E163" i="6" s="1"/>
  <c r="F163" i="6" s="1"/>
  <c r="G163" i="6" s="1"/>
  <c r="H163" i="6"/>
  <c r="I163" i="6" s="1"/>
  <c r="D162" i="6"/>
  <c r="E162" i="6" s="1"/>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s="1"/>
  <c r="F154" i="6" s="1"/>
  <c r="G154" i="6" s="1"/>
  <c r="H154" i="6" s="1"/>
  <c r="I154" i="6" s="1"/>
  <c r="D153" i="6"/>
  <c r="E153" i="6"/>
  <c r="F153" i="6" s="1"/>
  <c r="G153" i="6" s="1"/>
  <c r="H153" i="6" s="1"/>
  <c r="I153" i="6" s="1"/>
  <c r="D152" i="6"/>
  <c r="E152" i="6" s="1"/>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c r="I147" i="6" s="1"/>
  <c r="D146" i="6"/>
  <c r="E146" i="6" s="1"/>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c r="H140" i="6" s="1"/>
  <c r="I140" i="6" s="1"/>
  <c r="D139" i="6"/>
  <c r="E139" i="6" s="1"/>
  <c r="F139" i="6" s="1"/>
  <c r="G139" i="6" s="1"/>
  <c r="H139" i="6" s="1"/>
  <c r="I139" i="6" s="1"/>
  <c r="D138" i="6"/>
  <c r="E138" i="6" s="1"/>
  <c r="F138" i="6" s="1"/>
  <c r="G138" i="6" s="1"/>
  <c r="H138" i="6" s="1"/>
  <c r="I138" i="6" s="1"/>
  <c r="D137" i="6"/>
  <c r="E137" i="6" s="1"/>
  <c r="F137" i="6" s="1"/>
  <c r="G137" i="6" s="1"/>
  <c r="H137" i="6" s="1"/>
  <c r="I137" i="6" s="1"/>
  <c r="D136" i="6"/>
  <c r="E136" i="6" s="1"/>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s="1"/>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c r="D122" i="6"/>
  <c r="E122" i="6" s="1"/>
  <c r="F122" i="6" s="1"/>
  <c r="G122" i="6" s="1"/>
  <c r="H122" i="6" s="1"/>
  <c r="I122" i="6" s="1"/>
  <c r="D121" i="6"/>
  <c r="E121" i="6" s="1"/>
  <c r="F121" i="6" s="1"/>
  <c r="G121" i="6" s="1"/>
  <c r="H121" i="6" s="1"/>
  <c r="I121" i="6" s="1"/>
  <c r="D120" i="6"/>
  <c r="E120" i="6" s="1"/>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c r="F108" i="6" s="1"/>
  <c r="G108" i="6" s="1"/>
  <c r="H108" i="6" s="1"/>
  <c r="I108" i="6" s="1"/>
  <c r="D107" i="6"/>
  <c r="E107" i="6" s="1"/>
  <c r="F107" i="6" s="1"/>
  <c r="G107" i="6" s="1"/>
  <c r="H107" i="6" s="1"/>
  <c r="I107" i="6" s="1"/>
  <c r="D106" i="6"/>
  <c r="E106" i="6" s="1"/>
  <c r="F106" i="6" s="1"/>
  <c r="G106" i="6" s="1"/>
  <c r="H106" i="6" s="1"/>
  <c r="I106" i="6" s="1"/>
  <c r="D105" i="6"/>
  <c r="E105" i="6" s="1"/>
  <c r="F105" i="6" s="1"/>
  <c r="G105" i="6" s="1"/>
  <c r="H105" i="6" s="1"/>
  <c r="I105" i="6" s="1"/>
  <c r="D104" i="6"/>
  <c r="E104" i="6" s="1"/>
  <c r="F104" i="6" s="1"/>
  <c r="G104" i="6" s="1"/>
  <c r="H104" i="6" s="1"/>
  <c r="I104" i="6" s="1"/>
  <c r="D103" i="6"/>
  <c r="E103" i="6" s="1"/>
  <c r="F103" i="6" s="1"/>
  <c r="G103" i="6" s="1"/>
  <c r="H103" i="6" s="1"/>
  <c r="I103" i="6" s="1"/>
  <c r="D102" i="6"/>
  <c r="E102" i="6" s="1"/>
  <c r="F102" i="6" s="1"/>
  <c r="G102" i="6" s="1"/>
  <c r="H102" i="6" s="1"/>
  <c r="I102" i="6"/>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s="1"/>
  <c r="F97" i="6" s="1"/>
  <c r="G97" i="6"/>
  <c r="H97" i="6" s="1"/>
  <c r="I97" i="6" s="1"/>
  <c r="D96" i="6"/>
  <c r="E96" i="6" s="1"/>
  <c r="F96" i="6" s="1"/>
  <c r="G96" i="6" s="1"/>
  <c r="H96" i="6" s="1"/>
  <c r="I96" i="6" s="1"/>
  <c r="D95" i="6"/>
  <c r="E95" i="6" s="1"/>
  <c r="F95" i="6" s="1"/>
  <c r="G95" i="6" s="1"/>
  <c r="H95" i="6" s="1"/>
  <c r="I95" i="6" s="1"/>
  <c r="D94" i="6"/>
  <c r="E94" i="6" s="1"/>
  <c r="F94" i="6" s="1"/>
  <c r="G94" i="6" s="1"/>
  <c r="H94" i="6" s="1"/>
  <c r="I94" i="6" s="1"/>
  <c r="D93" i="6"/>
  <c r="E93" i="6" s="1"/>
  <c r="F93" i="6" s="1"/>
  <c r="G93" i="6" s="1"/>
  <c r="H93" i="6" s="1"/>
  <c r="I93" i="6" s="1"/>
  <c r="D92" i="6"/>
  <c r="E92" i="6" s="1"/>
  <c r="F92" i="6" s="1"/>
  <c r="G92" i="6" s="1"/>
  <c r="H92" i="6" s="1"/>
  <c r="I92" i="6" s="1"/>
  <c r="D91" i="6"/>
  <c r="E91" i="6" s="1"/>
  <c r="F91" i="6" s="1"/>
  <c r="G91" i="6"/>
  <c r="H91" i="6" s="1"/>
  <c r="I91" i="6" s="1"/>
  <c r="D90" i="6"/>
  <c r="E90" i="6" s="1"/>
  <c r="F90" i="6" s="1"/>
  <c r="G90" i="6" s="1"/>
  <c r="H90" i="6" s="1"/>
  <c r="I90" i="6" s="1"/>
  <c r="D89" i="6"/>
  <c r="E89" i="6" s="1"/>
  <c r="F89" i="6" s="1"/>
  <c r="G89" i="6" s="1"/>
  <c r="H89" i="6" s="1"/>
  <c r="I89" i="6" s="1"/>
  <c r="D88" i="6"/>
  <c r="E88" i="6" s="1"/>
  <c r="F88" i="6" s="1"/>
  <c r="G88" i="6" s="1"/>
  <c r="H88" i="6" s="1"/>
  <c r="I88" i="6" s="1"/>
  <c r="D87" i="6"/>
  <c r="E87" i="6" s="1"/>
  <c r="F87" i="6" s="1"/>
  <c r="G87" i="6" s="1"/>
  <c r="H87" i="6" s="1"/>
  <c r="I87" i="6" s="1"/>
  <c r="D86" i="6"/>
  <c r="E86" i="6" s="1"/>
  <c r="F86" i="6" s="1"/>
  <c r="G86" i="6" s="1"/>
  <c r="H86" i="6" s="1"/>
  <c r="I86" i="6" s="1"/>
  <c r="D85" i="6"/>
  <c r="E85" i="6" s="1"/>
  <c r="F85" i="6" s="1"/>
  <c r="G85" i="6" s="1"/>
  <c r="H85" i="6" s="1"/>
  <c r="I85" i="6" s="1"/>
  <c r="D84" i="6"/>
  <c r="E84" i="6" s="1"/>
  <c r="F84" i="6" s="1"/>
  <c r="G84" i="6" s="1"/>
  <c r="H84" i="6" s="1"/>
  <c r="I84" i="6" s="1"/>
  <c r="D83" i="6"/>
  <c r="E83" i="6" s="1"/>
  <c r="F83" i="6" s="1"/>
  <c r="G83" i="6" s="1"/>
  <c r="H83" i="6" s="1"/>
  <c r="I83" i="6" s="1"/>
  <c r="D82" i="6"/>
  <c r="E82" i="6" s="1"/>
  <c r="F82" i="6" s="1"/>
  <c r="G82" i="6" s="1"/>
  <c r="H82" i="6" s="1"/>
  <c r="I82" i="6" s="1"/>
  <c r="D81" i="6"/>
  <c r="E81" i="6" s="1"/>
  <c r="F81" i="6" s="1"/>
  <c r="G81" i="6" s="1"/>
  <c r="H81" i="6" s="1"/>
  <c r="I81" i="6" s="1"/>
  <c r="D80" i="6"/>
  <c r="E80" i="6" s="1"/>
  <c r="F80" i="6" s="1"/>
  <c r="G80" i="6" s="1"/>
  <c r="H80" i="6" s="1"/>
  <c r="I80" i="6" s="1"/>
  <c r="D79" i="6"/>
  <c r="E79" i="6" s="1"/>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c r="F74" i="6" s="1"/>
  <c r="G74" i="6" s="1"/>
  <c r="H74" i="6" s="1"/>
  <c r="I74" i="6" s="1"/>
  <c r="D73" i="6"/>
  <c r="E73" i="6" s="1"/>
  <c r="F73" i="6"/>
  <c r="G73" i="6" s="1"/>
  <c r="H73" i="6" s="1"/>
  <c r="I73" i="6" s="1"/>
  <c r="D72" i="6"/>
  <c r="E72" i="6" s="1"/>
  <c r="F72" i="6" s="1"/>
  <c r="G72" i="6" s="1"/>
  <c r="H72" i="6" s="1"/>
  <c r="I72" i="6" s="1"/>
  <c r="D71" i="6"/>
  <c r="E71" i="6" s="1"/>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s="1"/>
  <c r="F65" i="6" s="1"/>
  <c r="G65" i="6" s="1"/>
  <c r="H65" i="6" s="1"/>
  <c r="I65" i="6" s="1"/>
  <c r="D64" i="6"/>
  <c r="E64" i="6" s="1"/>
  <c r="F64" i="6" s="1"/>
  <c r="G64" i="6" s="1"/>
  <c r="H64" i="6" s="1"/>
  <c r="I64" i="6" s="1"/>
  <c r="D63" i="6"/>
  <c r="E63" i="6" s="1"/>
  <c r="F63" i="6" s="1"/>
  <c r="G63" i="6" s="1"/>
  <c r="H63" i="6" s="1"/>
  <c r="I63" i="6" s="1"/>
  <c r="D62" i="6"/>
  <c r="E62" i="6" s="1"/>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c r="G57" i="6" s="1"/>
  <c r="H57" i="6" s="1"/>
  <c r="I57" i="6" s="1"/>
  <c r="D56" i="6"/>
  <c r="E56" i="6" s="1"/>
  <c r="F56" i="6" s="1"/>
  <c r="G56" i="6" s="1"/>
  <c r="H56" i="6" s="1"/>
  <c r="I56" i="6" s="1"/>
  <c r="D55" i="6"/>
  <c r="E55" i="6" s="1"/>
  <c r="F55" i="6" s="1"/>
  <c r="G55" i="6" s="1"/>
  <c r="H55" i="6" s="1"/>
  <c r="I55" i="6" s="1"/>
  <c r="D54" i="6"/>
  <c r="E54" i="6" s="1"/>
  <c r="F54" i="6" s="1"/>
  <c r="G54" i="6" s="1"/>
  <c r="H54" i="6" s="1"/>
  <c r="I54" i="6" s="1"/>
  <c r="D53" i="6"/>
  <c r="E53" i="6" s="1"/>
  <c r="F53" i="6" s="1"/>
  <c r="G53" i="6" s="1"/>
  <c r="H53" i="6" s="1"/>
  <c r="I53" i="6" s="1"/>
  <c r="D52" i="6"/>
  <c r="E52" i="6" s="1"/>
  <c r="F52" i="6" s="1"/>
  <c r="G52" i="6" s="1"/>
  <c r="H52" i="6" s="1"/>
  <c r="I52" i="6" s="1"/>
  <c r="D51" i="6"/>
  <c r="E51" i="6" s="1"/>
  <c r="F51" i="6" s="1"/>
  <c r="G51" i="6" s="1"/>
  <c r="H51" i="6" s="1"/>
  <c r="I51" i="6" s="1"/>
  <c r="D50" i="6"/>
  <c r="E50" i="6" s="1"/>
  <c r="F50" i="6" s="1"/>
  <c r="G50" i="6" s="1"/>
  <c r="H50" i="6" s="1"/>
  <c r="I50" i="6" s="1"/>
  <c r="D49" i="6"/>
  <c r="E49" i="6" s="1"/>
  <c r="F49" i="6" s="1"/>
  <c r="G49" i="6" s="1"/>
  <c r="H49" i="6" s="1"/>
  <c r="I49" i="6" s="1"/>
  <c r="D48" i="6"/>
  <c r="E48" i="6" s="1"/>
  <c r="F48" i="6" s="1"/>
  <c r="G48" i="6" s="1"/>
  <c r="H48" i="6" s="1"/>
  <c r="I48" i="6" s="1"/>
  <c r="D47" i="6"/>
  <c r="E47" i="6" s="1"/>
  <c r="F47" i="6" s="1"/>
  <c r="G47" i="6" s="1"/>
  <c r="H47" i="6" s="1"/>
  <c r="I47" i="6" s="1"/>
  <c r="D46" i="6"/>
  <c r="E46" i="6" s="1"/>
  <c r="F46" i="6" s="1"/>
  <c r="G46" i="6" s="1"/>
  <c r="H46" i="6" s="1"/>
  <c r="I46" i="6" s="1"/>
  <c r="D45" i="6"/>
  <c r="E45" i="6" s="1"/>
  <c r="F45" i="6" s="1"/>
  <c r="G45" i="6" s="1"/>
  <c r="H45" i="6" s="1"/>
  <c r="I45" i="6" s="1"/>
  <c r="D44" i="6"/>
  <c r="E44" i="6" s="1"/>
  <c r="F44" i="6" s="1"/>
  <c r="G44" i="6" s="1"/>
  <c r="H44" i="6" s="1"/>
  <c r="I44" i="6" s="1"/>
  <c r="D43" i="6"/>
  <c r="E43" i="6" s="1"/>
  <c r="F43" i="6" s="1"/>
  <c r="G43" i="6" s="1"/>
  <c r="H43" i="6" s="1"/>
  <c r="I43" i="6" s="1"/>
  <c r="D42" i="6"/>
  <c r="E42" i="6" s="1"/>
  <c r="F42" i="6" s="1"/>
  <c r="G42" i="6" s="1"/>
  <c r="H42" i="6" s="1"/>
  <c r="I42" i="6" s="1"/>
  <c r="D41" i="6"/>
  <c r="E41" i="6" s="1"/>
  <c r="F41" i="6" s="1"/>
  <c r="G41" i="6"/>
  <c r="H41" i="6" s="1"/>
  <c r="I41" i="6" s="1"/>
  <c r="D40" i="6"/>
  <c r="E40" i="6" s="1"/>
  <c r="F40" i="6" s="1"/>
  <c r="G40" i="6" s="1"/>
  <c r="H40" i="6" s="1"/>
  <c r="I40" i="6" s="1"/>
  <c r="D39" i="6"/>
  <c r="E39" i="6" s="1"/>
  <c r="F39" i="6" s="1"/>
  <c r="G39" i="6" s="1"/>
  <c r="H39" i="6" s="1"/>
  <c r="I39" i="6" s="1"/>
  <c r="D38" i="6"/>
  <c r="E38" i="6" s="1"/>
  <c r="F38" i="6" s="1"/>
  <c r="G38" i="6" s="1"/>
  <c r="H38" i="6" s="1"/>
  <c r="I38" i="6" s="1"/>
  <c r="D37" i="6"/>
  <c r="E37" i="6" s="1"/>
  <c r="F37" i="6" s="1"/>
  <c r="G37" i="6" s="1"/>
  <c r="H37" i="6" s="1"/>
  <c r="I37" i="6" s="1"/>
  <c r="D36" i="6"/>
  <c r="E36" i="6" s="1"/>
  <c r="F36" i="6" s="1"/>
  <c r="G36" i="6" s="1"/>
  <c r="H36" i="6" s="1"/>
  <c r="I36" i="6" s="1"/>
  <c r="D35" i="6"/>
  <c r="E35" i="6" s="1"/>
  <c r="F35" i="6" s="1"/>
  <c r="G35" i="6" s="1"/>
  <c r="H35" i="6" s="1"/>
  <c r="I35" i="6" s="1"/>
  <c r="D34" i="6"/>
  <c r="E34" i="6" s="1"/>
  <c r="F34" i="6" s="1"/>
  <c r="G34" i="6" s="1"/>
  <c r="H34" i="6" s="1"/>
  <c r="I34" i="6" s="1"/>
  <c r="D33" i="6"/>
  <c r="E33" i="6" s="1"/>
  <c r="F33" i="6" s="1"/>
  <c r="G33" i="6" s="1"/>
  <c r="H33" i="6" s="1"/>
  <c r="I33" i="6" s="1"/>
  <c r="D32" i="6"/>
  <c r="E32" i="6" s="1"/>
  <c r="F32" i="6" s="1"/>
  <c r="G32" i="6" s="1"/>
  <c r="H32" i="6" s="1"/>
  <c r="I32" i="6" s="1"/>
  <c r="D31" i="6"/>
  <c r="E31" i="6" s="1"/>
  <c r="F31" i="6" s="1"/>
  <c r="G31" i="6" s="1"/>
  <c r="H31" i="6" s="1"/>
  <c r="I31" i="6" s="1"/>
  <c r="D30" i="6"/>
  <c r="E30" i="6" s="1"/>
  <c r="F30" i="6" s="1"/>
  <c r="G30" i="6" s="1"/>
  <c r="H30" i="6" s="1"/>
  <c r="I30" i="6" s="1"/>
  <c r="D29" i="6"/>
  <c r="E29" i="6" s="1"/>
  <c r="F29" i="6" s="1"/>
  <c r="G29" i="6" s="1"/>
  <c r="H29" i="6" s="1"/>
  <c r="I29" i="6" s="1"/>
  <c r="D28" i="6"/>
  <c r="E28" i="6" s="1"/>
  <c r="F28" i="6" s="1"/>
  <c r="G28" i="6" s="1"/>
  <c r="H28" i="6" s="1"/>
  <c r="I28" i="6" s="1"/>
  <c r="D27" i="6"/>
  <c r="E27" i="6" s="1"/>
  <c r="F27" i="6" s="1"/>
  <c r="G27" i="6" s="1"/>
  <c r="H27" i="6" s="1"/>
  <c r="I27" i="6" s="1"/>
  <c r="D26" i="6"/>
  <c r="E26" i="6" s="1"/>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s="1"/>
  <c r="F19" i="6" s="1"/>
  <c r="G19" i="6" s="1"/>
  <c r="H19" i="6"/>
  <c r="I19" i="6" s="1"/>
  <c r="D18" i="6"/>
  <c r="E18" i="6" s="1"/>
  <c r="F18" i="6" s="1"/>
  <c r="G18" i="6" s="1"/>
  <c r="H18" i="6" s="1"/>
  <c r="I18" i="6" s="1"/>
  <c r="D17" i="6"/>
  <c r="E17" i="6" s="1"/>
  <c r="F17" i="6" s="1"/>
  <c r="G17" i="6" s="1"/>
  <c r="H17" i="6" s="1"/>
  <c r="I17" i="6" s="1"/>
  <c r="D16" i="6"/>
  <c r="E16" i="6" s="1"/>
  <c r="F16" i="6" s="1"/>
  <c r="G16" i="6" s="1"/>
  <c r="H16" i="6" s="1"/>
  <c r="I16" i="6" s="1"/>
  <c r="D15" i="6"/>
  <c r="E15" i="6" s="1"/>
  <c r="F15" i="6" s="1"/>
  <c r="G15" i="6" s="1"/>
  <c r="H15" i="6" s="1"/>
  <c r="I15" i="6" s="1"/>
  <c r="D14" i="6"/>
  <c r="E14" i="6"/>
  <c r="F14" i="6" s="1"/>
  <c r="G14" i="6" s="1"/>
  <c r="H14" i="6" s="1"/>
  <c r="I14" i="6" s="1"/>
  <c r="D13" i="6"/>
  <c r="E13" i="6" s="1"/>
  <c r="F13" i="6" s="1"/>
  <c r="G13" i="6" s="1"/>
  <c r="H13" i="6" s="1"/>
  <c r="I13" i="6" s="1"/>
  <c r="D12" i="6"/>
  <c r="E12" i="6" s="1"/>
  <c r="F12" i="6" s="1"/>
  <c r="G12" i="6" s="1"/>
  <c r="H12" i="6" s="1"/>
  <c r="I12" i="6" s="1"/>
  <c r="D11" i="6"/>
  <c r="E11" i="6" s="1"/>
  <c r="F11" i="6" s="1"/>
  <c r="G11" i="6" s="1"/>
  <c r="H11" i="6" s="1"/>
  <c r="I11" i="6" s="1"/>
  <c r="D10" i="6"/>
  <c r="E10" i="6" s="1"/>
  <c r="F10" i="6" s="1"/>
  <c r="G10" i="6" s="1"/>
  <c r="H10" i="6" s="1"/>
  <c r="I10" i="6" s="1"/>
  <c r="D9" i="6"/>
  <c r="E9" i="6" s="1"/>
  <c r="F9" i="6" s="1"/>
  <c r="G9" i="6" s="1"/>
  <c r="H9" i="6" s="1"/>
  <c r="I9" i="6" s="1"/>
  <c r="D8" i="6"/>
  <c r="E8" i="6" s="1"/>
  <c r="F8" i="6" s="1"/>
  <c r="G8" i="6" s="1"/>
  <c r="H8" i="6" s="1"/>
  <c r="I8" i="6" s="1"/>
  <c r="D7" i="6"/>
  <c r="E7" i="6" s="1"/>
  <c r="F7" i="6" s="1"/>
  <c r="G7" i="6" s="1"/>
  <c r="H7" i="6" s="1"/>
  <c r="I7" i="6" s="1"/>
  <c r="D6" i="6"/>
  <c r="E6" i="6" s="1"/>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c r="I2" i="6" s="1"/>
  <c r="B24" i="1"/>
  <c r="D23" i="1"/>
  <c r="D22" i="1"/>
  <c r="D21" i="1"/>
  <c r="D20" i="1"/>
  <c r="D19" i="1"/>
  <c r="D18" i="1"/>
  <c r="D17" i="1"/>
  <c r="D16" i="1"/>
  <c r="D15" i="1"/>
  <c r="D14"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s="1"/>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c r="F490" i="4" s="1"/>
  <c r="G490" i="4" s="1"/>
  <c r="H490" i="4" s="1"/>
  <c r="I490" i="4" s="1"/>
  <c r="D489" i="4"/>
  <c r="E489" i="4"/>
  <c r="F489" i="4" s="1"/>
  <c r="G489" i="4" s="1"/>
  <c r="H489" i="4" s="1"/>
  <c r="I489" i="4" s="1"/>
  <c r="D488" i="4"/>
  <c r="E488" i="4" s="1"/>
  <c r="F488" i="4" s="1"/>
  <c r="G488" i="4" s="1"/>
  <c r="H488" i="4" s="1"/>
  <c r="I488" i="4" s="1"/>
  <c r="D487" i="4"/>
  <c r="E487" i="4" s="1"/>
  <c r="F487" i="4" s="1"/>
  <c r="G487" i="4" s="1"/>
  <c r="H487" i="4" s="1"/>
  <c r="I487" i="4" s="1"/>
  <c r="D486" i="4"/>
  <c r="E486" i="4" s="1"/>
  <c r="F486" i="4" s="1"/>
  <c r="G486" i="4" s="1"/>
  <c r="H486" i="4" s="1"/>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c r="G482" i="4" s="1"/>
  <c r="H482" i="4" s="1"/>
  <c r="I482" i="4" s="1"/>
  <c r="D481" i="4"/>
  <c r="E481" i="4" s="1"/>
  <c r="F481" i="4" s="1"/>
  <c r="G481" i="4" s="1"/>
  <c r="H481" i="4" s="1"/>
  <c r="I481" i="4" s="1"/>
  <c r="D480" i="4"/>
  <c r="E480" i="4" s="1"/>
  <c r="F480" i="4" s="1"/>
  <c r="G480" i="4" s="1"/>
  <c r="H480" i="4" s="1"/>
  <c r="I480" i="4" s="1"/>
  <c r="D479" i="4"/>
  <c r="E479" i="4" s="1"/>
  <c r="F479" i="4" s="1"/>
  <c r="G479" i="4" s="1"/>
  <c r="H479" i="4" s="1"/>
  <c r="I479" i="4" s="1"/>
  <c r="D478" i="4"/>
  <c r="E478" i="4" s="1"/>
  <c r="F478" i="4" s="1"/>
  <c r="G478" i="4" s="1"/>
  <c r="H478" i="4" s="1"/>
  <c r="I478" i="4" s="1"/>
  <c r="D477" i="4"/>
  <c r="E477" i="4"/>
  <c r="F477" i="4" s="1"/>
  <c r="G477" i="4" s="1"/>
  <c r="H477" i="4" s="1"/>
  <c r="I477" i="4" s="1"/>
  <c r="D476" i="4"/>
  <c r="E476" i="4"/>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s="1"/>
  <c r="H472" i="4" s="1"/>
  <c r="I472" i="4" s="1"/>
  <c r="D471" i="4"/>
  <c r="E471" i="4" s="1"/>
  <c r="F471" i="4" s="1"/>
  <c r="G471" i="4" s="1"/>
  <c r="H471" i="4" s="1"/>
  <c r="I471" i="4" s="1"/>
  <c r="D470" i="4"/>
  <c r="E470" i="4" s="1"/>
  <c r="F470" i="4" s="1"/>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c r="F466" i="4" s="1"/>
  <c r="G466" i="4" s="1"/>
  <c r="H466" i="4" s="1"/>
  <c r="I466" i="4" s="1"/>
  <c r="D465" i="4"/>
  <c r="E465" i="4" s="1"/>
  <c r="F465" i="4" s="1"/>
  <c r="G465" i="4" s="1"/>
  <c r="H465" i="4" s="1"/>
  <c r="I465" i="4" s="1"/>
  <c r="D464" i="4"/>
  <c r="E464" i="4" s="1"/>
  <c r="F464" i="4" s="1"/>
  <c r="G464" i="4" s="1"/>
  <c r="H464" i="4" s="1"/>
  <c r="I464" i="4" s="1"/>
  <c r="D463" i="4"/>
  <c r="E463" i="4" s="1"/>
  <c r="F463" i="4" s="1"/>
  <c r="G463" i="4" s="1"/>
  <c r="H463" i="4" s="1"/>
  <c r="I463" i="4" s="1"/>
  <c r="D462" i="4"/>
  <c r="E462" i="4"/>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s="1"/>
  <c r="H456" i="4" s="1"/>
  <c r="I456" i="4" s="1"/>
  <c r="D455" i="4"/>
  <c r="E455" i="4" s="1"/>
  <c r="F455" i="4" s="1"/>
  <c r="G455" i="4" s="1"/>
  <c r="H455" i="4"/>
  <c r="I455" i="4" s="1"/>
  <c r="D454" i="4"/>
  <c r="E454" i="4"/>
  <c r="F454" i="4" s="1"/>
  <c r="G454" i="4" s="1"/>
  <c r="H454" i="4" s="1"/>
  <c r="I454" i="4" s="1"/>
  <c r="D453" i="4"/>
  <c r="E453" i="4" s="1"/>
  <c r="F453" i="4" s="1"/>
  <c r="G453" i="4" s="1"/>
  <c r="H453" i="4" s="1"/>
  <c r="I453" i="4" s="1"/>
  <c r="D452" i="4"/>
  <c r="E452" i="4"/>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c r="F446" i="4" s="1"/>
  <c r="G446" i="4" s="1"/>
  <c r="H446" i="4" s="1"/>
  <c r="I446" i="4" s="1"/>
  <c r="D445" i="4"/>
  <c r="E445" i="4" s="1"/>
  <c r="F445" i="4" s="1"/>
  <c r="G445" i="4" s="1"/>
  <c r="H445" i="4" s="1"/>
  <c r="I445" i="4" s="1"/>
  <c r="D444" i="4"/>
  <c r="E444" i="4" s="1"/>
  <c r="F444" i="4" s="1"/>
  <c r="G444" i="4" s="1"/>
  <c r="H444" i="4" s="1"/>
  <c r="I444" i="4" s="1"/>
  <c r="D443" i="4"/>
  <c r="E443" i="4" s="1"/>
  <c r="F443" i="4" s="1"/>
  <c r="G443" i="4" s="1"/>
  <c r="H443" i="4" s="1"/>
  <c r="I443" i="4" s="1"/>
  <c r="D442" i="4"/>
  <c r="E442" i="4"/>
  <c r="F442" i="4" s="1"/>
  <c r="G442" i="4" s="1"/>
  <c r="H442" i="4" s="1"/>
  <c r="I442" i="4" s="1"/>
  <c r="D441" i="4"/>
  <c r="E441" i="4" s="1"/>
  <c r="F441" i="4" s="1"/>
  <c r="G441" i="4" s="1"/>
  <c r="H441" i="4" s="1"/>
  <c r="I441" i="4" s="1"/>
  <c r="D440" i="4"/>
  <c r="E440" i="4"/>
  <c r="F440" i="4" s="1"/>
  <c r="G440" i="4" s="1"/>
  <c r="H440" i="4" s="1"/>
  <c r="I440" i="4" s="1"/>
  <c r="D439" i="4"/>
  <c r="E439" i="4" s="1"/>
  <c r="F439" i="4" s="1"/>
  <c r="G439" i="4" s="1"/>
  <c r="H439" i="4"/>
  <c r="I439" i="4" s="1"/>
  <c r="D438" i="4"/>
  <c r="E438" i="4" s="1"/>
  <c r="F438" i="4"/>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s="1"/>
  <c r="D432" i="4"/>
  <c r="E432" i="4" s="1"/>
  <c r="F432" i="4" s="1"/>
  <c r="G432" i="4" s="1"/>
  <c r="H432" i="4" s="1"/>
  <c r="I432" i="4" s="1"/>
  <c r="D431" i="4"/>
  <c r="E431" i="4" s="1"/>
  <c r="F431" i="4" s="1"/>
  <c r="G431" i="4" s="1"/>
  <c r="H431" i="4" s="1"/>
  <c r="I431" i="4" s="1"/>
  <c r="D430" i="4"/>
  <c r="E430" i="4" s="1"/>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s="1"/>
  <c r="F423" i="4" s="1"/>
  <c r="G423" i="4" s="1"/>
  <c r="H423" i="4"/>
  <c r="I423" i="4" s="1"/>
  <c r="D422" i="4"/>
  <c r="E422" i="4"/>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s="1"/>
  <c r="F418" i="4" s="1"/>
  <c r="G418" i="4" s="1"/>
  <c r="H418" i="4" s="1"/>
  <c r="I418" i="4" s="1"/>
  <c r="D417" i="4"/>
  <c r="E417" i="4" s="1"/>
  <c r="F417" i="4" s="1"/>
  <c r="G417" i="4" s="1"/>
  <c r="H417" i="4" s="1"/>
  <c r="I417" i="4" s="1"/>
  <c r="D416" i="4"/>
  <c r="E416" i="4" s="1"/>
  <c r="F416" i="4" s="1"/>
  <c r="G416" i="4" s="1"/>
  <c r="H416" i="4" s="1"/>
  <c r="I416" i="4" s="1"/>
  <c r="D415" i="4"/>
  <c r="E415" i="4" s="1"/>
  <c r="F415" i="4" s="1"/>
  <c r="G415" i="4" s="1"/>
  <c r="H415" i="4" s="1"/>
  <c r="I415" i="4" s="1"/>
  <c r="D414" i="4"/>
  <c r="E414" i="4" s="1"/>
  <c r="F414" i="4" s="1"/>
  <c r="G414" i="4" s="1"/>
  <c r="H414" i="4" s="1"/>
  <c r="I414" i="4" s="1"/>
  <c r="D413" i="4"/>
  <c r="E413" i="4"/>
  <c r="F413" i="4" s="1"/>
  <c r="G413" i="4" s="1"/>
  <c r="H413" i="4" s="1"/>
  <c r="I413" i="4" s="1"/>
  <c r="D412" i="4"/>
  <c r="E412" i="4"/>
  <c r="F412" i="4" s="1"/>
  <c r="G412" i="4" s="1"/>
  <c r="H412" i="4" s="1"/>
  <c r="I412" i="4" s="1"/>
  <c r="D411" i="4"/>
  <c r="E411" i="4" s="1"/>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s="1"/>
  <c r="F405" i="4" s="1"/>
  <c r="G405" i="4" s="1"/>
  <c r="H405" i="4" s="1"/>
  <c r="I405" i="4" s="1"/>
  <c r="D404" i="4"/>
  <c r="E404" i="4" s="1"/>
  <c r="F404" i="4" s="1"/>
  <c r="G404" i="4" s="1"/>
  <c r="H404" i="4" s="1"/>
  <c r="I404" i="4" s="1"/>
  <c r="D403" i="4"/>
  <c r="E403" i="4" s="1"/>
  <c r="F403" i="4" s="1"/>
  <c r="G403" i="4" s="1"/>
  <c r="H403" i="4" s="1"/>
  <c r="I403" i="4" s="1"/>
  <c r="D402" i="4"/>
  <c r="E402" i="4"/>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s="1"/>
  <c r="F398" i="4" s="1"/>
  <c r="G398" i="4" s="1"/>
  <c r="H398" i="4" s="1"/>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c r="I391" i="4" s="1"/>
  <c r="D390" i="4"/>
  <c r="E390" i="4" s="1"/>
  <c r="F390" i="4" s="1"/>
  <c r="G390" i="4" s="1"/>
  <c r="H390" i="4" s="1"/>
  <c r="I390" i="4" s="1"/>
  <c r="D389" i="4"/>
  <c r="E389" i="4" s="1"/>
  <c r="F389" i="4" s="1"/>
  <c r="G389" i="4" s="1"/>
  <c r="H389" i="4" s="1"/>
  <c r="I389" i="4" s="1"/>
  <c r="D388" i="4"/>
  <c r="E388" i="4"/>
  <c r="F388" i="4" s="1"/>
  <c r="G388" i="4" s="1"/>
  <c r="H388" i="4" s="1"/>
  <c r="I388" i="4" s="1"/>
  <c r="D387" i="4"/>
  <c r="E387" i="4" s="1"/>
  <c r="F387" i="4" s="1"/>
  <c r="G387" i="4" s="1"/>
  <c r="H387" i="4" s="1"/>
  <c r="I387" i="4" s="1"/>
  <c r="D386" i="4"/>
  <c r="E386" i="4" s="1"/>
  <c r="F386" i="4"/>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c r="F382" i="4" s="1"/>
  <c r="G382" i="4" s="1"/>
  <c r="H382" i="4" s="1"/>
  <c r="I382" i="4" s="1"/>
  <c r="D381" i="4"/>
  <c r="E381" i="4" s="1"/>
  <c r="F381" i="4" s="1"/>
  <c r="G381" i="4" s="1"/>
  <c r="H381" i="4" s="1"/>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s="1"/>
  <c r="G371" i="4" s="1"/>
  <c r="H371" i="4" s="1"/>
  <c r="I371" i="4" s="1"/>
  <c r="D370" i="4"/>
  <c r="E370" i="4" s="1"/>
  <c r="F370" i="4" s="1"/>
  <c r="G370" i="4" s="1"/>
  <c r="H370" i="4" s="1"/>
  <c r="I370" i="4" s="1"/>
  <c r="D369" i="4"/>
  <c r="E369" i="4" s="1"/>
  <c r="F369" i="4" s="1"/>
  <c r="G369" i="4" s="1"/>
  <c r="H369" i="4" s="1"/>
  <c r="I369" i="4" s="1"/>
  <c r="D368" i="4"/>
  <c r="E368" i="4" s="1"/>
  <c r="F368" i="4" s="1"/>
  <c r="G368" i="4" s="1"/>
  <c r="H368" i="4" s="1"/>
  <c r="I368" i="4" s="1"/>
  <c r="D367" i="4"/>
  <c r="E367" i="4" s="1"/>
  <c r="F367" i="4" s="1"/>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s="1"/>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s="1"/>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s="1"/>
  <c r="G353" i="4" s="1"/>
  <c r="H353" i="4" s="1"/>
  <c r="I353" i="4" s="1"/>
  <c r="D352" i="4"/>
  <c r="E352" i="4" s="1"/>
  <c r="F352" i="4" s="1"/>
  <c r="G352" i="4" s="1"/>
  <c r="H352" i="4" s="1"/>
  <c r="I352" i="4" s="1"/>
  <c r="D351" i="4"/>
  <c r="E351" i="4" s="1"/>
  <c r="F351" i="4" s="1"/>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c r="F343" i="4" s="1"/>
  <c r="G343" i="4" s="1"/>
  <c r="H343" i="4" s="1"/>
  <c r="I343" i="4" s="1"/>
  <c r="D342" i="4"/>
  <c r="E342" i="4" s="1"/>
  <c r="F342" i="4" s="1"/>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s="1"/>
  <c r="G337" i="4" s="1"/>
  <c r="H337" i="4" s="1"/>
  <c r="I337" i="4" s="1"/>
  <c r="D336" i="4"/>
  <c r="E336" i="4" s="1"/>
  <c r="F336" i="4"/>
  <c r="G336" i="4" s="1"/>
  <c r="H336" i="4" s="1"/>
  <c r="I336" i="4" s="1"/>
  <c r="D335" i="4"/>
  <c r="E335" i="4"/>
  <c r="F335" i="4" s="1"/>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s="1"/>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s="1"/>
  <c r="G321" i="4" s="1"/>
  <c r="H321" i="4" s="1"/>
  <c r="I321" i="4" s="1"/>
  <c r="D320" i="4"/>
  <c r="E320" i="4" s="1"/>
  <c r="F320" i="4" s="1"/>
  <c r="G320" i="4" s="1"/>
  <c r="H320" i="4" s="1"/>
  <c r="I320" i="4" s="1"/>
  <c r="D319" i="4"/>
  <c r="E319" i="4" s="1"/>
  <c r="F319" i="4" s="1"/>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s="1"/>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s="1"/>
  <c r="G305" i="4" s="1"/>
  <c r="H305" i="4" s="1"/>
  <c r="I305" i="4" s="1"/>
  <c r="D304" i="4"/>
  <c r="E304" i="4" s="1"/>
  <c r="F304" i="4" s="1"/>
  <c r="G304" i="4" s="1"/>
  <c r="H304" i="4" s="1"/>
  <c r="I304" i="4" s="1"/>
  <c r="D303" i="4"/>
  <c r="E303" i="4" s="1"/>
  <c r="F303" i="4" s="1"/>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c r="F295" i="4" s="1"/>
  <c r="G295" i="4" s="1"/>
  <c r="H295" i="4" s="1"/>
  <c r="I295" i="4" s="1"/>
  <c r="D294" i="4"/>
  <c r="E294" i="4" s="1"/>
  <c r="F294" i="4"/>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c r="F289" i="4" s="1"/>
  <c r="G289" i="4" s="1"/>
  <c r="H289" i="4" s="1"/>
  <c r="I289" i="4" s="1"/>
  <c r="D288" i="4"/>
  <c r="E288" i="4" s="1"/>
  <c r="F288" i="4" s="1"/>
  <c r="G288" i="4" s="1"/>
  <c r="H288" i="4" s="1"/>
  <c r="I288" i="4" s="1"/>
  <c r="D287" i="4"/>
  <c r="E287" i="4" s="1"/>
  <c r="F287" i="4" s="1"/>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s="1"/>
  <c r="G273" i="4" s="1"/>
  <c r="H273" i="4" s="1"/>
  <c r="I273" i="4" s="1"/>
  <c r="D272" i="4"/>
  <c r="E272" i="4" s="1"/>
  <c r="F272" i="4" s="1"/>
  <c r="G272" i="4" s="1"/>
  <c r="H272" i="4" s="1"/>
  <c r="I272" i="4" s="1"/>
  <c r="D271" i="4"/>
  <c r="E271" i="4" s="1"/>
  <c r="F271" i="4" s="1"/>
  <c r="G271" i="4" s="1"/>
  <c r="H271" i="4" s="1"/>
  <c r="I271" i="4" s="1"/>
  <c r="D270" i="4"/>
  <c r="E270" i="4" s="1"/>
  <c r="F270" i="4" s="1"/>
  <c r="G270" i="4" s="1"/>
  <c r="H270" i="4" s="1"/>
  <c r="I270" i="4" s="1"/>
  <c r="D269" i="4"/>
  <c r="E269" i="4"/>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c r="F263" i="4" s="1"/>
  <c r="G263" i="4" s="1"/>
  <c r="H263" i="4" s="1"/>
  <c r="I263" i="4" s="1"/>
  <c r="D262" i="4"/>
  <c r="E262" i="4" s="1"/>
  <c r="F262" i="4"/>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s="1"/>
  <c r="G257" i="4" s="1"/>
  <c r="H257" i="4" s="1"/>
  <c r="I257" i="4" s="1"/>
  <c r="D256" i="4"/>
  <c r="E256" i="4" s="1"/>
  <c r="F256" i="4"/>
  <c r="G256" i="4" s="1"/>
  <c r="H256" i="4" s="1"/>
  <c r="I256" i="4" s="1"/>
  <c r="D255" i="4"/>
  <c r="E255" i="4" s="1"/>
  <c r="F255" i="4" s="1"/>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s="1"/>
  <c r="F244" i="4" s="1"/>
  <c r="G244" i="4" s="1"/>
  <c r="H244" i="4" s="1"/>
  <c r="I244" i="4" s="1"/>
  <c r="D243" i="4"/>
  <c r="E243" i="4" s="1"/>
  <c r="F243" i="4" s="1"/>
  <c r="G243" i="4" s="1"/>
  <c r="H243" i="4" s="1"/>
  <c r="I243" i="4" s="1"/>
  <c r="D242" i="4"/>
  <c r="E242" i="4" s="1"/>
  <c r="F242" i="4" s="1"/>
  <c r="G242" i="4" s="1"/>
  <c r="H242" i="4" s="1"/>
  <c r="I242" i="4" s="1"/>
  <c r="D241" i="4"/>
  <c r="E241" i="4" s="1"/>
  <c r="F241" i="4" s="1"/>
  <c r="G241" i="4" s="1"/>
  <c r="H241" i="4" s="1"/>
  <c r="I241" i="4" s="1"/>
  <c r="D240" i="4"/>
  <c r="E240" i="4" s="1"/>
  <c r="F240" i="4" s="1"/>
  <c r="G240" i="4" s="1"/>
  <c r="H240" i="4" s="1"/>
  <c r="I240" i="4" s="1"/>
  <c r="D239" i="4"/>
  <c r="E239" i="4" s="1"/>
  <c r="F239" i="4" s="1"/>
  <c r="G239" i="4" s="1"/>
  <c r="H239" i="4" s="1"/>
  <c r="I239" i="4" s="1"/>
  <c r="D238" i="4"/>
  <c r="E238" i="4" s="1"/>
  <c r="F238" i="4" s="1"/>
  <c r="G238" i="4" s="1"/>
  <c r="H238" i="4" s="1"/>
  <c r="I238" i="4" s="1"/>
  <c r="D237" i="4"/>
  <c r="E237" i="4" s="1"/>
  <c r="F237" i="4" s="1"/>
  <c r="G237" i="4" s="1"/>
  <c r="H237" i="4" s="1"/>
  <c r="I237" i="4" s="1"/>
  <c r="D236" i="4"/>
  <c r="E236" i="4" s="1"/>
  <c r="F236" i="4" s="1"/>
  <c r="G236" i="4" s="1"/>
  <c r="H236" i="4" s="1"/>
  <c r="I236" i="4" s="1"/>
  <c r="D235" i="4"/>
  <c r="E235" i="4" s="1"/>
  <c r="F235" i="4" s="1"/>
  <c r="G235" i="4" s="1"/>
  <c r="H235" i="4" s="1"/>
  <c r="I235" i="4" s="1"/>
  <c r="D234" i="4"/>
  <c r="E234" i="4" s="1"/>
  <c r="F234" i="4" s="1"/>
  <c r="G234" i="4" s="1"/>
  <c r="H234" i="4" s="1"/>
  <c r="I234" i="4" s="1"/>
  <c r="D233" i="4"/>
  <c r="E233" i="4" s="1"/>
  <c r="F233" i="4" s="1"/>
  <c r="G233" i="4" s="1"/>
  <c r="H233" i="4" s="1"/>
  <c r="I233" i="4" s="1"/>
  <c r="D232" i="4"/>
  <c r="E232" i="4" s="1"/>
  <c r="F232" i="4" s="1"/>
  <c r="G232" i="4" s="1"/>
  <c r="H232" i="4" s="1"/>
  <c r="I232" i="4" s="1"/>
  <c r="D231" i="4"/>
  <c r="E231" i="4" s="1"/>
  <c r="F231" i="4" s="1"/>
  <c r="G231" i="4" s="1"/>
  <c r="H231" i="4" s="1"/>
  <c r="I231" i="4" s="1"/>
  <c r="D230" i="4"/>
  <c r="E230" i="4" s="1"/>
  <c r="F230" i="4" s="1"/>
  <c r="G230" i="4" s="1"/>
  <c r="H230" i="4" s="1"/>
  <c r="I230" i="4" s="1"/>
  <c r="D229" i="4"/>
  <c r="E229" i="4"/>
  <c r="F229" i="4" s="1"/>
  <c r="G229" i="4" s="1"/>
  <c r="H229" i="4" s="1"/>
  <c r="I229" i="4" s="1"/>
  <c r="D228" i="4"/>
  <c r="E228" i="4" s="1"/>
  <c r="F228" i="4" s="1"/>
  <c r="G228" i="4" s="1"/>
  <c r="H228" i="4" s="1"/>
  <c r="I228" i="4" s="1"/>
  <c r="D227" i="4"/>
  <c r="E227" i="4" s="1"/>
  <c r="F227" i="4" s="1"/>
  <c r="G227" i="4" s="1"/>
  <c r="H227" i="4" s="1"/>
  <c r="I227" i="4" s="1"/>
  <c r="D226" i="4"/>
  <c r="E226" i="4" s="1"/>
  <c r="F226" i="4" s="1"/>
  <c r="G226" i="4" s="1"/>
  <c r="H226" i="4" s="1"/>
  <c r="I226" i="4" s="1"/>
  <c r="D225" i="4"/>
  <c r="E225" i="4" s="1"/>
  <c r="F225" i="4" s="1"/>
  <c r="G225" i="4" s="1"/>
  <c r="H225" i="4" s="1"/>
  <c r="I225" i="4" s="1"/>
  <c r="D224" i="4"/>
  <c r="E224" i="4" s="1"/>
  <c r="F224" i="4" s="1"/>
  <c r="G224" i="4" s="1"/>
  <c r="H224" i="4" s="1"/>
  <c r="I224" i="4" s="1"/>
  <c r="D223" i="4"/>
  <c r="E223" i="4" s="1"/>
  <c r="F223" i="4" s="1"/>
  <c r="G223" i="4" s="1"/>
  <c r="H223" i="4" s="1"/>
  <c r="I223" i="4" s="1"/>
  <c r="D222" i="4"/>
  <c r="E222" i="4" s="1"/>
  <c r="F222" i="4" s="1"/>
  <c r="G222" i="4" s="1"/>
  <c r="H222" i="4" s="1"/>
  <c r="I222" i="4" s="1"/>
  <c r="D221" i="4"/>
  <c r="E221" i="4" s="1"/>
  <c r="F221" i="4" s="1"/>
  <c r="G221" i="4" s="1"/>
  <c r="H221" i="4" s="1"/>
  <c r="I221" i="4" s="1"/>
  <c r="D220" i="4"/>
  <c r="E220" i="4" s="1"/>
  <c r="F220" i="4" s="1"/>
  <c r="G220" i="4" s="1"/>
  <c r="H220" i="4" s="1"/>
  <c r="I220" i="4" s="1"/>
  <c r="D219" i="4"/>
  <c r="E219" i="4" s="1"/>
  <c r="F219" i="4" s="1"/>
  <c r="G219" i="4" s="1"/>
  <c r="H219" i="4" s="1"/>
  <c r="I219" i="4" s="1"/>
  <c r="D218" i="4"/>
  <c r="E218" i="4" s="1"/>
  <c r="F218" i="4" s="1"/>
  <c r="G218" i="4" s="1"/>
  <c r="H218" i="4" s="1"/>
  <c r="I218" i="4" s="1"/>
  <c r="D217" i="4"/>
  <c r="E217" i="4"/>
  <c r="F217" i="4" s="1"/>
  <c r="G217" i="4" s="1"/>
  <c r="H217" i="4" s="1"/>
  <c r="I217" i="4" s="1"/>
  <c r="D216" i="4"/>
  <c r="E216" i="4" s="1"/>
  <c r="F216" i="4" s="1"/>
  <c r="G216" i="4" s="1"/>
  <c r="H216" i="4" s="1"/>
  <c r="I216" i="4" s="1"/>
  <c r="D215" i="4"/>
  <c r="E215" i="4" s="1"/>
  <c r="F215" i="4" s="1"/>
  <c r="G215" i="4" s="1"/>
  <c r="H215" i="4" s="1"/>
  <c r="I215" i="4" s="1"/>
  <c r="D214" i="4"/>
  <c r="E214" i="4" s="1"/>
  <c r="F214" i="4" s="1"/>
  <c r="G214" i="4" s="1"/>
  <c r="H214" i="4" s="1"/>
  <c r="I214" i="4" s="1"/>
  <c r="D213" i="4"/>
  <c r="E213" i="4" s="1"/>
  <c r="F213" i="4" s="1"/>
  <c r="G213" i="4" s="1"/>
  <c r="H213" i="4" s="1"/>
  <c r="I213" i="4" s="1"/>
  <c r="D212" i="4"/>
  <c r="E212" i="4" s="1"/>
  <c r="F212" i="4" s="1"/>
  <c r="G212" i="4" s="1"/>
  <c r="H212" i="4" s="1"/>
  <c r="I212" i="4" s="1"/>
  <c r="D211" i="4"/>
  <c r="E211" i="4" s="1"/>
  <c r="F211" i="4" s="1"/>
  <c r="G211" i="4" s="1"/>
  <c r="H211" i="4" s="1"/>
  <c r="I211" i="4" s="1"/>
  <c r="D210" i="4"/>
  <c r="E210" i="4" s="1"/>
  <c r="F210" i="4" s="1"/>
  <c r="G210" i="4" s="1"/>
  <c r="H210" i="4" s="1"/>
  <c r="I210" i="4" s="1"/>
  <c r="D209" i="4"/>
  <c r="E209" i="4" s="1"/>
  <c r="F209" i="4" s="1"/>
  <c r="G209" i="4" s="1"/>
  <c r="H209" i="4" s="1"/>
  <c r="I209" i="4" s="1"/>
  <c r="D208" i="4"/>
  <c r="E208" i="4" s="1"/>
  <c r="F208" i="4" s="1"/>
  <c r="G208" i="4" s="1"/>
  <c r="H208" i="4" s="1"/>
  <c r="I208" i="4" s="1"/>
  <c r="D207" i="4"/>
  <c r="E207" i="4" s="1"/>
  <c r="F207" i="4" s="1"/>
  <c r="G207" i="4" s="1"/>
  <c r="H207" i="4" s="1"/>
  <c r="I207" i="4" s="1"/>
  <c r="D206" i="4"/>
  <c r="E206" i="4" s="1"/>
  <c r="F206" i="4" s="1"/>
  <c r="G206" i="4" s="1"/>
  <c r="H206" i="4" s="1"/>
  <c r="I206" i="4" s="1"/>
  <c r="D205" i="4"/>
  <c r="E205" i="4" s="1"/>
  <c r="F205" i="4" s="1"/>
  <c r="G205" i="4" s="1"/>
  <c r="H205" i="4" s="1"/>
  <c r="I205" i="4" s="1"/>
  <c r="D204" i="4"/>
  <c r="E204" i="4" s="1"/>
  <c r="F204" i="4" s="1"/>
  <c r="G204" i="4" s="1"/>
  <c r="H204" i="4" s="1"/>
  <c r="I204" i="4" s="1"/>
  <c r="D203" i="4"/>
  <c r="E203" i="4" s="1"/>
  <c r="F203" i="4"/>
  <c r="G203" i="4" s="1"/>
  <c r="H203" i="4" s="1"/>
  <c r="I203" i="4" s="1"/>
  <c r="D202" i="4"/>
  <c r="E202" i="4" s="1"/>
  <c r="F202" i="4" s="1"/>
  <c r="G202" i="4" s="1"/>
  <c r="H202" i="4" s="1"/>
  <c r="I202" i="4" s="1"/>
  <c r="D201" i="4"/>
  <c r="E201" i="4" s="1"/>
  <c r="F201" i="4" s="1"/>
  <c r="G201" i="4" s="1"/>
  <c r="H201" i="4" s="1"/>
  <c r="I201" i="4" s="1"/>
  <c r="D200" i="4"/>
  <c r="E200" i="4" s="1"/>
  <c r="F200" i="4" s="1"/>
  <c r="G200" i="4" s="1"/>
  <c r="H200" i="4" s="1"/>
  <c r="I200" i="4" s="1"/>
  <c r="D199" i="4"/>
  <c r="E199" i="4" s="1"/>
  <c r="F199" i="4" s="1"/>
  <c r="G199" i="4" s="1"/>
  <c r="H199" i="4" s="1"/>
  <c r="I199" i="4" s="1"/>
  <c r="D198" i="4"/>
  <c r="E198" i="4" s="1"/>
  <c r="F198" i="4" s="1"/>
  <c r="G198" i="4" s="1"/>
  <c r="H198" i="4" s="1"/>
  <c r="I198" i="4" s="1"/>
  <c r="D197" i="4"/>
  <c r="E197" i="4" s="1"/>
  <c r="F197" i="4" s="1"/>
  <c r="G197" i="4" s="1"/>
  <c r="H197" i="4" s="1"/>
  <c r="I197" i="4" s="1"/>
  <c r="D196" i="4"/>
  <c r="E196" i="4" s="1"/>
  <c r="F196" i="4" s="1"/>
  <c r="G196" i="4" s="1"/>
  <c r="H196" i="4" s="1"/>
  <c r="I196" i="4" s="1"/>
  <c r="D195" i="4"/>
  <c r="E195" i="4" s="1"/>
  <c r="F195" i="4" s="1"/>
  <c r="G195" i="4" s="1"/>
  <c r="H195" i="4" s="1"/>
  <c r="I195" i="4" s="1"/>
  <c r="D194" i="4"/>
  <c r="E194" i="4" s="1"/>
  <c r="F194" i="4" s="1"/>
  <c r="G194" i="4" s="1"/>
  <c r="H194" i="4" s="1"/>
  <c r="I194" i="4" s="1"/>
  <c r="D193" i="4"/>
  <c r="E193" i="4" s="1"/>
  <c r="F193" i="4" s="1"/>
  <c r="G193" i="4" s="1"/>
  <c r="H193" i="4" s="1"/>
  <c r="I193" i="4" s="1"/>
  <c r="D192" i="4"/>
  <c r="E192" i="4" s="1"/>
  <c r="F192" i="4" s="1"/>
  <c r="G192" i="4" s="1"/>
  <c r="H192" i="4" s="1"/>
  <c r="I192" i="4" s="1"/>
  <c r="D191" i="4"/>
  <c r="E191" i="4" s="1"/>
  <c r="F191" i="4" s="1"/>
  <c r="G191" i="4" s="1"/>
  <c r="H191" i="4" s="1"/>
  <c r="I191" i="4" s="1"/>
  <c r="D190" i="4"/>
  <c r="E190" i="4" s="1"/>
  <c r="F190" i="4" s="1"/>
  <c r="G190" i="4" s="1"/>
  <c r="H190" i="4" s="1"/>
  <c r="I190" i="4" s="1"/>
  <c r="D189" i="4"/>
  <c r="E189" i="4"/>
  <c r="F189" i="4" s="1"/>
  <c r="G189" i="4" s="1"/>
  <c r="H189" i="4" s="1"/>
  <c r="I189" i="4" s="1"/>
  <c r="D188" i="4"/>
  <c r="E188" i="4" s="1"/>
  <c r="F188" i="4" s="1"/>
  <c r="G188" i="4" s="1"/>
  <c r="H188" i="4" s="1"/>
  <c r="I188" i="4" s="1"/>
  <c r="D187" i="4"/>
  <c r="E187" i="4" s="1"/>
  <c r="F187" i="4" s="1"/>
  <c r="G187" i="4" s="1"/>
  <c r="H187" i="4" s="1"/>
  <c r="I187" i="4" s="1"/>
  <c r="D186" i="4"/>
  <c r="E186" i="4" s="1"/>
  <c r="F186" i="4" s="1"/>
  <c r="G186" i="4" s="1"/>
  <c r="H186" i="4" s="1"/>
  <c r="I186" i="4" s="1"/>
  <c r="D185" i="4"/>
  <c r="E185" i="4" s="1"/>
  <c r="F185" i="4" s="1"/>
  <c r="G185" i="4" s="1"/>
  <c r="H185" i="4" s="1"/>
  <c r="I185" i="4" s="1"/>
  <c r="D184" i="4"/>
  <c r="E184" i="4" s="1"/>
  <c r="F184" i="4" s="1"/>
  <c r="G184" i="4" s="1"/>
  <c r="H184" i="4" s="1"/>
  <c r="I184" i="4" s="1"/>
  <c r="D183" i="4"/>
  <c r="E183" i="4" s="1"/>
  <c r="F183" i="4" s="1"/>
  <c r="G183" i="4" s="1"/>
  <c r="H183" i="4" s="1"/>
  <c r="I183" i="4" s="1"/>
  <c r="D182" i="4"/>
  <c r="E182" i="4" s="1"/>
  <c r="F182" i="4" s="1"/>
  <c r="G182" i="4" s="1"/>
  <c r="H182" i="4" s="1"/>
  <c r="I182" i="4" s="1"/>
  <c r="D181" i="4"/>
  <c r="E181" i="4" s="1"/>
  <c r="F181" i="4" s="1"/>
  <c r="G181" i="4" s="1"/>
  <c r="H181" i="4" s="1"/>
  <c r="I181" i="4" s="1"/>
  <c r="D180" i="4"/>
  <c r="E180" i="4" s="1"/>
  <c r="F180" i="4" s="1"/>
  <c r="G180" i="4" s="1"/>
  <c r="H180" i="4" s="1"/>
  <c r="I180" i="4" s="1"/>
  <c r="D179" i="4"/>
  <c r="E179" i="4" s="1"/>
  <c r="F179" i="4"/>
  <c r="G179" i="4" s="1"/>
  <c r="H179" i="4" s="1"/>
  <c r="I179" i="4" s="1"/>
  <c r="D178" i="4"/>
  <c r="E178" i="4" s="1"/>
  <c r="F178" i="4" s="1"/>
  <c r="G178" i="4" s="1"/>
  <c r="H178" i="4" s="1"/>
  <c r="I178" i="4" s="1"/>
  <c r="D177" i="4"/>
  <c r="E177" i="4"/>
  <c r="F177" i="4" s="1"/>
  <c r="G177" i="4" s="1"/>
  <c r="H177" i="4" s="1"/>
  <c r="I177" i="4" s="1"/>
  <c r="D176" i="4"/>
  <c r="E176" i="4" s="1"/>
  <c r="F176" i="4" s="1"/>
  <c r="G176" i="4" s="1"/>
  <c r="H176" i="4" s="1"/>
  <c r="I176" i="4" s="1"/>
  <c r="D175" i="4"/>
  <c r="E175" i="4" s="1"/>
  <c r="F175" i="4" s="1"/>
  <c r="G175" i="4" s="1"/>
  <c r="H175" i="4" s="1"/>
  <c r="I175" i="4" s="1"/>
  <c r="D174" i="4"/>
  <c r="E174" i="4" s="1"/>
  <c r="F174" i="4" s="1"/>
  <c r="G174" i="4" s="1"/>
  <c r="H174" i="4" s="1"/>
  <c r="I174" i="4" s="1"/>
  <c r="D173" i="4"/>
  <c r="E173" i="4" s="1"/>
  <c r="F173" i="4" s="1"/>
  <c r="G173" i="4" s="1"/>
  <c r="H173" i="4" s="1"/>
  <c r="I173" i="4" s="1"/>
  <c r="D172" i="4"/>
  <c r="E172" i="4" s="1"/>
  <c r="F172" i="4" s="1"/>
  <c r="G172" i="4" s="1"/>
  <c r="H172" i="4" s="1"/>
  <c r="I172" i="4" s="1"/>
  <c r="D171" i="4"/>
  <c r="E171" i="4" s="1"/>
  <c r="F171" i="4"/>
  <c r="G171" i="4" s="1"/>
  <c r="H171" i="4" s="1"/>
  <c r="I171" i="4" s="1"/>
  <c r="D170" i="4"/>
  <c r="E170" i="4"/>
  <c r="F170" i="4" s="1"/>
  <c r="G170" i="4" s="1"/>
  <c r="H170" i="4" s="1"/>
  <c r="I170" i="4" s="1"/>
  <c r="D169" i="4"/>
  <c r="E169" i="4" s="1"/>
  <c r="F169" i="4" s="1"/>
  <c r="G169" i="4" s="1"/>
  <c r="H169" i="4" s="1"/>
  <c r="I169" i="4" s="1"/>
  <c r="D168" i="4"/>
  <c r="E168" i="4" s="1"/>
  <c r="F168" i="4" s="1"/>
  <c r="G168" i="4" s="1"/>
  <c r="H168" i="4" s="1"/>
  <c r="I168" i="4" s="1"/>
  <c r="D167" i="4"/>
  <c r="E167" i="4" s="1"/>
  <c r="F167" i="4" s="1"/>
  <c r="G167" i="4" s="1"/>
  <c r="H167" i="4" s="1"/>
  <c r="I167" i="4" s="1"/>
  <c r="D166" i="4"/>
  <c r="E166" i="4"/>
  <c r="F166" i="4" s="1"/>
  <c r="G166" i="4" s="1"/>
  <c r="H166" i="4" s="1"/>
  <c r="I166" i="4" s="1"/>
  <c r="D165" i="4"/>
  <c r="E165" i="4" s="1"/>
  <c r="F165" i="4" s="1"/>
  <c r="G165" i="4" s="1"/>
  <c r="H165" i="4" s="1"/>
  <c r="I165" i="4" s="1"/>
  <c r="D164" i="4"/>
  <c r="E164" i="4" s="1"/>
  <c r="F164" i="4" s="1"/>
  <c r="G164" i="4" s="1"/>
  <c r="H164" i="4" s="1"/>
  <c r="I164" i="4" s="1"/>
  <c r="D163" i="4"/>
  <c r="E163" i="4" s="1"/>
  <c r="F163" i="4" s="1"/>
  <c r="G163" i="4" s="1"/>
  <c r="H163" i="4" s="1"/>
  <c r="I163" i="4" s="1"/>
  <c r="D162" i="4"/>
  <c r="E162" i="4" s="1"/>
  <c r="F162" i="4" s="1"/>
  <c r="G162" i="4" s="1"/>
  <c r="H162" i="4" s="1"/>
  <c r="I162" i="4" s="1"/>
  <c r="D161" i="4"/>
  <c r="E161" i="4"/>
  <c r="F161" i="4" s="1"/>
  <c r="G161" i="4" s="1"/>
  <c r="H161" i="4" s="1"/>
  <c r="I161" i="4" s="1"/>
  <c r="D160" i="4"/>
  <c r="E160" i="4" s="1"/>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s="1"/>
  <c r="F155" i="4" s="1"/>
  <c r="G155" i="4" s="1"/>
  <c r="H155" i="4" s="1"/>
  <c r="I155" i="4" s="1"/>
  <c r="D154" i="4"/>
  <c r="E154" i="4"/>
  <c r="F154" i="4" s="1"/>
  <c r="G154" i="4" s="1"/>
  <c r="H154" i="4" s="1"/>
  <c r="I154" i="4" s="1"/>
  <c r="D153" i="4"/>
  <c r="E153" i="4"/>
  <c r="F153" i="4" s="1"/>
  <c r="G153" i="4" s="1"/>
  <c r="H153" i="4" s="1"/>
  <c r="I153" i="4" s="1"/>
  <c r="D152" i="4"/>
  <c r="E152" i="4" s="1"/>
  <c r="F152" i="4" s="1"/>
  <c r="G152" i="4" s="1"/>
  <c r="H152" i="4" s="1"/>
  <c r="I152" i="4" s="1"/>
  <c r="D151" i="4"/>
  <c r="E151" i="4" s="1"/>
  <c r="F151" i="4" s="1"/>
  <c r="G151" i="4" s="1"/>
  <c r="H151" i="4" s="1"/>
  <c r="I151" i="4" s="1"/>
  <c r="D150" i="4"/>
  <c r="E150" i="4" s="1"/>
  <c r="F150" i="4" s="1"/>
  <c r="G150" i="4" s="1"/>
  <c r="H150" i="4" s="1"/>
  <c r="I150" i="4" s="1"/>
  <c r="D149" i="4"/>
  <c r="E149" i="4" s="1"/>
  <c r="F149" i="4" s="1"/>
  <c r="G149" i="4" s="1"/>
  <c r="H149" i="4" s="1"/>
  <c r="I149" i="4" s="1"/>
  <c r="D148" i="4"/>
  <c r="E148" i="4" s="1"/>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s="1"/>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s="1"/>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c r="F125" i="4" s="1"/>
  <c r="G125" i="4" s="1"/>
  <c r="H125" i="4" s="1"/>
  <c r="I125" i="4" s="1"/>
  <c r="D124" i="4"/>
  <c r="E124" i="4" s="1"/>
  <c r="F124" i="4" s="1"/>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c r="F113" i="4" s="1"/>
  <c r="G113" i="4" s="1"/>
  <c r="H113" i="4" s="1"/>
  <c r="I113" i="4" s="1"/>
  <c r="D112" i="4"/>
  <c r="E112" i="4" s="1"/>
  <c r="F112" i="4" s="1"/>
  <c r="G112" i="4" s="1"/>
  <c r="H112" i="4" s="1"/>
  <c r="I112" i="4" s="1"/>
  <c r="D111" i="4"/>
  <c r="E111" i="4" s="1"/>
  <c r="F111" i="4" s="1"/>
  <c r="G111" i="4" s="1"/>
  <c r="H111" i="4" s="1"/>
  <c r="I111" i="4" s="1"/>
  <c r="D110" i="4"/>
  <c r="E110" i="4" s="1"/>
  <c r="F110" i="4" s="1"/>
  <c r="G110" i="4" s="1"/>
  <c r="H110" i="4" s="1"/>
  <c r="I110" i="4" s="1"/>
  <c r="D109" i="4"/>
  <c r="E109" i="4"/>
  <c r="F109" i="4" s="1"/>
  <c r="G109" i="4" s="1"/>
  <c r="H109" i="4" s="1"/>
  <c r="I109" i="4" s="1"/>
  <c r="D108" i="4"/>
  <c r="E108" i="4" s="1"/>
  <c r="F108" i="4" s="1"/>
  <c r="G108" i="4" s="1"/>
  <c r="H108" i="4" s="1"/>
  <c r="I108" i="4" s="1"/>
  <c r="D107" i="4"/>
  <c r="E107" i="4" s="1"/>
  <c r="F107" i="4" s="1"/>
  <c r="G107" i="4" s="1"/>
  <c r="H107" i="4" s="1"/>
  <c r="I107" i="4" s="1"/>
  <c r="D106" i="4"/>
  <c r="E106" i="4" s="1"/>
  <c r="F106" i="4" s="1"/>
  <c r="G106" i="4" s="1"/>
  <c r="H106" i="4" s="1"/>
  <c r="I106" i="4" s="1"/>
  <c r="D105" i="4"/>
  <c r="E105" i="4"/>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c r="F93" i="4" s="1"/>
  <c r="G93" i="4" s="1"/>
  <c r="H93" i="4" s="1"/>
  <c r="I93" i="4" s="1"/>
  <c r="D92" i="4"/>
  <c r="E92" i="4" s="1"/>
  <c r="F92" i="4" s="1"/>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s="1"/>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s="1"/>
  <c r="G74" i="4" s="1"/>
  <c r="H74" i="4" s="1"/>
  <c r="I74" i="4" s="1"/>
  <c r="D73" i="4"/>
  <c r="E73" i="4"/>
  <c r="F73" i="4" s="1"/>
  <c r="G73" i="4" s="1"/>
  <c r="H73" i="4" s="1"/>
  <c r="I73" i="4" s="1"/>
  <c r="D72" i="4"/>
  <c r="E72" i="4" s="1"/>
  <c r="F72" i="4" s="1"/>
  <c r="G72" i="4" s="1"/>
  <c r="H72" i="4"/>
  <c r="I72" i="4" s="1"/>
  <c r="D71" i="4"/>
  <c r="E71" i="4"/>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c r="I67" i="4" s="1"/>
  <c r="D66" i="4"/>
  <c r="E66" i="4" s="1"/>
  <c r="F66" i="4" s="1"/>
  <c r="G66" i="4" s="1"/>
  <c r="H66" i="4" s="1"/>
  <c r="I66" i="4" s="1"/>
  <c r="D65" i="4"/>
  <c r="E65" i="4" s="1"/>
  <c r="F65" i="4" s="1"/>
  <c r="G65" i="4" s="1"/>
  <c r="H65" i="4" s="1"/>
  <c r="I65" i="4" s="1"/>
  <c r="D64" i="4"/>
  <c r="E64" i="4" s="1"/>
  <c r="F64" i="4" s="1"/>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s="1"/>
  <c r="G58" i="4" s="1"/>
  <c r="H58" i="4" s="1"/>
  <c r="I58" i="4" s="1"/>
  <c r="D57" i="4"/>
  <c r="E57" i="4" s="1"/>
  <c r="F57" i="4" s="1"/>
  <c r="G57" i="4" s="1"/>
  <c r="H57" i="4" s="1"/>
  <c r="I57" i="4" s="1"/>
  <c r="D56" i="4"/>
  <c r="E56" i="4"/>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c r="F50" i="4" s="1"/>
  <c r="G50" i="4" s="1"/>
  <c r="H50" i="4" s="1"/>
  <c r="I50" i="4" s="1"/>
  <c r="D49" i="4"/>
  <c r="E49" i="4" s="1"/>
  <c r="F49" i="4" s="1"/>
  <c r="G49" i="4" s="1"/>
  <c r="H49" i="4" s="1"/>
  <c r="I49" i="4" s="1"/>
  <c r="D48" i="4"/>
  <c r="E48" i="4" s="1"/>
  <c r="F48" i="4" s="1"/>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c r="I43" i="4" s="1"/>
  <c r="D42" i="4"/>
  <c r="E42" i="4"/>
  <c r="F42" i="4" s="1"/>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s="1"/>
  <c r="F33" i="4" s="1"/>
  <c r="G33" i="4" s="1"/>
  <c r="H33" i="4" s="1"/>
  <c r="I33" i="4" s="1"/>
  <c r="D32" i="4"/>
  <c r="E32" i="4" s="1"/>
  <c r="F32" i="4"/>
  <c r="G32" i="4" s="1"/>
  <c r="H32" i="4" s="1"/>
  <c r="I32" i="4" s="1"/>
  <c r="D31" i="4"/>
  <c r="E31" i="4" s="1"/>
  <c r="F31" i="4" s="1"/>
  <c r="G31" i="4" s="1"/>
  <c r="H31" i="4" s="1"/>
  <c r="I31" i="4" s="1"/>
  <c r="D30" i="4"/>
  <c r="E30" i="4" s="1"/>
  <c r="F30" i="4" s="1"/>
  <c r="G30" i="4" s="1"/>
  <c r="H30" i="4" s="1"/>
  <c r="I30" i="4" s="1"/>
  <c r="D29" i="4"/>
  <c r="E29" i="4" s="1"/>
  <c r="F29" i="4" s="1"/>
  <c r="G29" i="4" s="1"/>
  <c r="H29" i="4" s="1"/>
  <c r="I29" i="4" s="1"/>
  <c r="D28" i="4"/>
  <c r="E28" i="4"/>
  <c r="F28" i="4" s="1"/>
  <c r="G28" i="4" s="1"/>
  <c r="H28" i="4" s="1"/>
  <c r="I28" i="4" s="1"/>
  <c r="D27" i="4"/>
  <c r="E27" i="4" s="1"/>
  <c r="F27" i="4" s="1"/>
  <c r="G27" i="4" s="1"/>
  <c r="H27" i="4" s="1"/>
  <c r="I27" i="4" s="1"/>
  <c r="D26" i="4"/>
  <c r="E26" i="4" s="1"/>
  <c r="F26" i="4" s="1"/>
  <c r="G26" i="4" s="1"/>
  <c r="H26" i="4" s="1"/>
  <c r="I26" i="4" s="1"/>
  <c r="D25" i="4"/>
  <c r="E25" i="4" s="1"/>
  <c r="F25" i="4" s="1"/>
  <c r="G25" i="4" s="1"/>
  <c r="H25" i="4" s="1"/>
  <c r="I25" i="4" s="1"/>
  <c r="D24" i="4"/>
  <c r="E24" i="4"/>
  <c r="F24" i="4" s="1"/>
  <c r="G24" i="4" s="1"/>
  <c r="H24" i="4" s="1"/>
  <c r="I24" i="4" s="1"/>
  <c r="D23" i="4"/>
  <c r="E23" i="4" s="1"/>
  <c r="F23" i="4" s="1"/>
  <c r="G23" i="4" s="1"/>
  <c r="H23" i="4" s="1"/>
  <c r="I23" i="4" s="1"/>
  <c r="D22" i="4"/>
  <c r="E22" i="4" s="1"/>
  <c r="F22" i="4" s="1"/>
  <c r="G22" i="4" s="1"/>
  <c r="H22" i="4" s="1"/>
  <c r="I22" i="4" s="1"/>
  <c r="D21" i="4"/>
  <c r="E21" i="4" s="1"/>
  <c r="F21" i="4" s="1"/>
  <c r="G21" i="4" s="1"/>
  <c r="H21" i="4" s="1"/>
  <c r="I21" i="4" s="1"/>
  <c r="D20" i="4"/>
  <c r="E20" i="4" s="1"/>
  <c r="F20" i="4" s="1"/>
  <c r="G20" i="4" s="1"/>
  <c r="H20" i="4" s="1"/>
  <c r="I20" i="4" s="1"/>
  <c r="D19" i="4"/>
  <c r="E19" i="4" s="1"/>
  <c r="F19" i="4" s="1"/>
  <c r="G19" i="4" s="1"/>
  <c r="H19" i="4"/>
  <c r="I19" i="4" s="1"/>
  <c r="D18" i="4"/>
  <c r="E18" i="4"/>
  <c r="F18" i="4" s="1"/>
  <c r="G18" i="4" s="1"/>
  <c r="H18" i="4" s="1"/>
  <c r="I18" i="4" s="1"/>
  <c r="D17" i="4"/>
  <c r="E17" i="4" s="1"/>
  <c r="F17" i="4" s="1"/>
  <c r="G17" i="4" s="1"/>
  <c r="H17" i="4" s="1"/>
  <c r="I17" i="4" s="1"/>
  <c r="D16" i="4"/>
  <c r="E16" i="4"/>
  <c r="F16" i="4" s="1"/>
  <c r="G16" i="4" s="1"/>
  <c r="H16" i="4" s="1"/>
  <c r="I16" i="4" s="1"/>
  <c r="D15" i="4"/>
  <c r="E15" i="4" s="1"/>
  <c r="F15" i="4" s="1"/>
  <c r="G15" i="4" s="1"/>
  <c r="H15" i="4" s="1"/>
  <c r="I15" i="4" s="1"/>
  <c r="D14" i="4"/>
  <c r="E14" i="4" s="1"/>
  <c r="F14" i="4"/>
  <c r="G14" i="4" s="1"/>
  <c r="H14" i="4" s="1"/>
  <c r="I14" i="4" s="1"/>
  <c r="D13" i="4"/>
  <c r="E13" i="4" s="1"/>
  <c r="F13" i="4" s="1"/>
  <c r="G13" i="4" s="1"/>
  <c r="H13" i="4" s="1"/>
  <c r="I13" i="4" s="1"/>
  <c r="D12" i="4"/>
  <c r="E12" i="4" s="1"/>
  <c r="F12" i="4" s="1"/>
  <c r="G12" i="4" s="1"/>
  <c r="H12" i="4" s="1"/>
  <c r="I12" i="4" s="1"/>
  <c r="D11" i="4"/>
  <c r="E11" i="4" s="1"/>
  <c r="F11" i="4" s="1"/>
  <c r="G11" i="4" s="1"/>
  <c r="H11" i="4" s="1"/>
  <c r="I11" i="4" s="1"/>
  <c r="D10" i="4"/>
  <c r="E10" i="4"/>
  <c r="F10" i="4" s="1"/>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s="1"/>
  <c r="F5" i="4" s="1"/>
  <c r="G5" i="4" s="1"/>
  <c r="H5" i="4" s="1"/>
  <c r="I5" i="4" s="1"/>
  <c r="D4" i="4"/>
  <c r="E4" i="4" s="1"/>
  <c r="F4" i="4" s="1"/>
  <c r="G4" i="4" s="1"/>
  <c r="H4" i="4" s="1"/>
  <c r="I4" i="4" s="1"/>
  <c r="D3" i="4"/>
  <c r="E3" i="4" s="1"/>
  <c r="F3" i="4" s="1"/>
  <c r="G3" i="4" s="1"/>
  <c r="H3" i="4" s="1"/>
  <c r="I3" i="4" s="1"/>
  <c r="D2" i="4"/>
  <c r="E2" i="4" s="1"/>
  <c r="F2" i="4" s="1"/>
  <c r="G2" i="4" s="1"/>
  <c r="H2" i="4" s="1"/>
  <c r="I2" i="4" s="1"/>
  <c r="G29" i="11"/>
  <c r="D24" i="17" l="1"/>
  <c r="E24" i="17" s="1"/>
  <c r="D30" i="17" s="1"/>
  <c r="D34" i="17" s="1"/>
  <c r="D60" i="1"/>
  <c r="E60" i="1" s="1"/>
  <c r="E61" i="1" s="1"/>
  <c r="D18" i="10"/>
  <c r="E18" i="10" s="1"/>
  <c r="E19" i="10" s="1"/>
  <c r="D24" i="1"/>
  <c r="E24" i="1" s="1"/>
  <c r="D30" i="1" s="1"/>
  <c r="D38" i="1" s="1"/>
  <c r="G21" i="11" s="1"/>
  <c r="E7" i="17"/>
  <c r="C43" i="17"/>
  <c r="G12" i="11"/>
  <c r="G13" i="11" s="1"/>
  <c r="D7" i="9"/>
  <c r="D42" i="1" l="1"/>
  <c r="G24" i="11" s="1"/>
  <c r="D34" i="1"/>
  <c r="D17" i="9"/>
  <c r="E7" i="9"/>
  <c r="E43" i="17"/>
  <c r="F43" i="17" s="1"/>
  <c r="C48" i="17" s="1"/>
  <c r="D43" i="17"/>
  <c r="E48" i="17" l="1"/>
  <c r="D48" i="17"/>
  <c r="D26" i="9"/>
  <c r="E17" i="9"/>
  <c r="E32" i="9" l="1"/>
  <c r="E23" i="9"/>
  <c r="E26" i="9" s="1"/>
  <c r="E29" i="9" s="1"/>
</calcChain>
</file>

<file path=xl/sharedStrings.xml><?xml version="1.0" encoding="utf-8"?>
<sst xmlns="http://schemas.openxmlformats.org/spreadsheetml/2006/main" count="362" uniqueCount="222">
  <si>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</si>
  <si>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</si>
  <si>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</si>
  <si>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</si>
  <si>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</si>
  <si>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</si>
  <si>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</si>
  <si>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</si>
  <si>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</si>
  <si>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</si>
  <si>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</si>
  <si>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</si>
  <si>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</si>
  <si>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</si>
  <si>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</si>
  <si>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</si>
  <si>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</si>
  <si>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</si>
  <si>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</si>
  <si>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</si>
  <si>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</si>
  <si>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</si>
  <si>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</si>
  <si>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</si>
  <si>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</si>
  <si>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</si>
  <si>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</si>
  <si>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</si>
  <si>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</si>
  <si>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</si>
  <si>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</si>
  <si>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</si>
  <si>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</si>
  <si>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t>use the PLE tool to determine how they want to distribute the price increase within the SFA to</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</si>
  <si>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</si>
  <si>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</si>
  <si>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</si>
  <si>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</si>
  <si>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</si>
  <si>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</si>
  <si>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</si>
  <si>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</si>
  <si>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Tab 1:</t>
  </si>
  <si>
    <t>Tab 2:</t>
  </si>
  <si>
    <t>Tab 3:</t>
  </si>
  <si>
    <t>Tab 4:</t>
  </si>
  <si>
    <t xml:space="preserve">Note: Users may want to print the instructions and use them to guide users through the PLE Tool. </t>
  </si>
  <si>
    <t>205 of the Healthy, Hunger-Free Kids Act of 2010.   If the pricing requirements calculated by the</t>
  </si>
  <si>
    <t xml:space="preserve">1.) SY 2010-11 Weighted Average Price </t>
  </si>
  <si>
    <r>
      <t>1.</t>
    </r>
    <r>
      <rPr>
        <sz val="7"/>
        <color indexed="8"/>
        <rFont val="Times New Roman"/>
        <family val="1"/>
      </rPr>
      <t>   </t>
    </r>
    <r>
      <rPr>
        <sz val="12"/>
        <color indexed="8"/>
        <rFont val="Calibri"/>
        <family val="2"/>
      </rPr>
      <t xml:space="preserve">Enter the paid lunch count for October associated with each paid meal price in the </t>
    </r>
    <r>
      <rPr>
        <b/>
        <sz val="12"/>
        <color indexed="8"/>
        <rFont val="Calibri"/>
        <family val="2"/>
      </rPr>
      <t>Monthly # of Paid Lunches</t>
    </r>
    <r>
      <rPr>
        <sz val="12"/>
        <color indexed="8"/>
        <rFont val="Calibri"/>
        <family val="2"/>
      </rPr>
      <t xml:space="preserve"> column.</t>
    </r>
  </si>
  <si>
    <t xml:space="preserve">Tool are not met or are exceeded, the Tool will also calculate any amounts carried over into </t>
  </si>
  <si>
    <t xml:space="preserve"> of all paid lunch prices charged in the SFA.</t>
  </si>
  <si>
    <t>the next year. Note, the weighted average prices calculated in the Tool are the weighted average</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</si>
  <si>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</si>
  <si>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</si>
  <si>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</si>
  <si>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</si>
  <si>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</si>
  <si>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</si>
  <si>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Enter annual # of Paid Lunches **</t>
  </si>
  <si>
    <t>Current Weighted Average Paid Price</t>
  </si>
  <si>
    <t>is the SY2010-2011 weighted average price</t>
  </si>
  <si>
    <t xml:space="preserve"> Tab 5: </t>
  </si>
  <si>
    <t>Cells shaded this color designate data entry cells. The SFA must enter the applicable data in these cells for the tool to calculate the requirements</t>
  </si>
  <si>
    <t>Hyperlinks are also placed throughout the tool to navigate to the different tabs</t>
  </si>
  <si>
    <r>
      <t>2.</t>
    </r>
    <r>
      <rPr>
        <sz val="7"/>
        <color indexed="8"/>
        <rFont val="Times New Roman"/>
        <family val="1"/>
      </rPr>
      <t>    </t>
    </r>
    <r>
      <rPr>
        <sz val="12"/>
        <color indexed="8"/>
        <rFont val="Calibri"/>
        <family val="2"/>
      </rPr>
      <t xml:space="preserve">Change individual paid lunch prices until the average paid lunch price reaches the new average paid lunch price requirement.  This amount will appear in the </t>
    </r>
    <r>
      <rPr>
        <b/>
        <sz val="12"/>
        <color indexed="8"/>
        <rFont val="Calibri"/>
        <family val="2"/>
      </rPr>
      <t>Weighted Average Price</t>
    </r>
    <r>
      <rPr>
        <sz val="12"/>
        <color indexed="8"/>
        <rFont val="Calibri"/>
        <family val="2"/>
      </rPr>
      <t xml:space="preserve"> box.</t>
    </r>
  </si>
  <si>
    <r>
      <t xml:space="preserve"> B</t>
    </r>
    <r>
      <rPr>
        <b/>
        <i/>
        <sz val="10"/>
        <rFont val="Calibri"/>
        <family val="2"/>
      </rPr>
      <t>.  Optional</t>
    </r>
    <r>
      <rPr>
        <b/>
        <sz val="10"/>
        <rFont val="Calibri"/>
        <family val="2"/>
      </rPr>
      <t xml:space="preserve"> Price ROUNDED DOWN to nearest 5 cents:</t>
    </r>
  </si>
  <si>
    <t xml:space="preserve">price increase requirement and non-Federal source contributions to meet the requirements in Section </t>
  </si>
  <si>
    <t>The PLE Tool (Tool) was created to help School Food Authorities (SFAs) calculate their paid lunch</t>
  </si>
  <si>
    <t>Enter this price in the first data entry box on the SY2011-12 Price Requirement tab</t>
  </si>
  <si>
    <t>Many price combinations can be used to reach the new weighted average paid lunch price.</t>
  </si>
  <si>
    <t>For more information on amounts carried over please refer to SP 39-2011</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</si>
  <si>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</si>
  <si>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</si>
  <si>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</si>
  <si>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</si>
  <si>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</si>
  <si>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</si>
  <si>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</si>
  <si>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Total required Price Increase</t>
  </si>
  <si>
    <t>Split Calculations</t>
  </si>
  <si>
    <t>Click to go back to Unrounded Requirement Finder</t>
  </si>
  <si>
    <t>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</si>
  <si>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</si>
  <si>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</si>
  <si>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The box at the top of this tab displays the SY2013-14 Weighted Average Price Requirement</t>
  </si>
  <si>
    <t xml:space="preserve">This tab is for those SFAs wishing to split their requirement by both raising prices and contributing a </t>
  </si>
  <si>
    <t>non-Federal source</t>
  </si>
  <si>
    <t>Step 3</t>
  </si>
  <si>
    <t>Step 4</t>
  </si>
  <si>
    <t>To calculate the remaining amount of non-Federal sources contributions needed, the SFA must:</t>
  </si>
  <si>
    <r>
      <rPr>
        <b/>
        <i/>
        <sz val="12"/>
        <color indexed="8"/>
        <rFont val="Calibri"/>
        <family val="2"/>
      </rPr>
      <t>SFAs may use tabs 6 and 7 if they need to make calculations from previous years</t>
    </r>
    <r>
      <rPr>
        <sz val="12"/>
        <color indexed="8"/>
        <rFont val="Calibri"/>
        <family val="2"/>
      </rPr>
      <t xml:space="preserve">.  </t>
    </r>
  </si>
  <si>
    <t xml:space="preserve">Tab 5: </t>
  </si>
  <si>
    <t>1.   Enter the paid lunch count for October 2012 associated with each paid meal price in the Monthly # of Paid Lunches column.</t>
  </si>
  <si>
    <t>If you do not know your SY2010-2011 Weighted Average Price 
CLICK HERE</t>
  </si>
  <si>
    <t>Note:  Above prices are based on adjusting 
SY 2013-2014 price requirement by the 2% rate increase plus the Consumer Price Index (2.27%)</t>
  </si>
  <si>
    <r>
      <rPr>
        <sz val="10"/>
        <rFont val="Calibri"/>
        <family val="2"/>
      </rPr>
      <t xml:space="preserve">Enter in the current weighted average paid lunch price. </t>
    </r>
    <r>
      <rPr>
        <i/>
        <sz val="10"/>
        <rFont val="Calibri"/>
        <family val="2"/>
      </rPr>
      <t xml:space="preserve">
Note: If SFA did not change the weighted average paid lunch price in SY2011-2012, SY2012-2013 or SY2013-14, enter the SY2010-11 weighted average price. Otherwise, click the link below.</t>
    </r>
  </si>
  <si>
    <r>
      <t>Enter the total paid lunch count (for all prices).</t>
    </r>
    <r>
      <rPr>
        <b/>
        <sz val="10"/>
        <color indexed="10"/>
        <rFont val="Calibri"/>
        <family val="2"/>
      </rPr>
      <t xml:space="preserve">
</t>
    </r>
    <r>
      <rPr>
        <i/>
        <sz val="9"/>
        <rFont val="Calibri"/>
        <family val="2"/>
      </rPr>
      <t>** Annual Non-Federal Source funds for SY2014-2015 are estimated based on the ACTUAL lunch count entered below</t>
    </r>
  </si>
  <si>
    <t>Note: Total price increase for SY 2014-2015 is based on the difference between the weighted average price entered above and SY 2014-2015 rounded DOWN requirement.</t>
  </si>
  <si>
    <t>Enter the new price increase for SY2014-2015 to assist in meeting the requirement</t>
  </si>
  <si>
    <t>Section 2: Amounts Carried Forward to SY 2015-2016</t>
  </si>
  <si>
    <r>
      <t>After calculating the SY 2013-14 weighted average price requirement for paid lunches, click on the link labeled "</t>
    </r>
    <r>
      <rPr>
        <b/>
        <i/>
        <sz val="12"/>
        <color indexed="8"/>
        <rFont val="Calibri"/>
        <family val="2"/>
      </rPr>
      <t>Click here to go to SY 2014-15 Price Calculator</t>
    </r>
    <r>
      <rPr>
        <i/>
        <sz val="12"/>
        <color indexed="8"/>
        <rFont val="Calibri"/>
        <family val="2"/>
      </rPr>
      <t>"</t>
    </r>
  </si>
  <si>
    <r>
      <t>1.</t>
    </r>
    <r>
      <rPr>
        <sz val="7"/>
        <color indexed="8"/>
        <rFont val="Times New Roman"/>
        <family val="1"/>
      </rPr>
      <t>   </t>
    </r>
    <r>
      <rPr>
        <sz val="12"/>
        <color indexed="8"/>
        <rFont val="Calibri"/>
        <family val="2"/>
      </rPr>
      <t xml:space="preserve">Enter the paid lunch count for October 2013 associated with each paid meal price in the </t>
    </r>
    <r>
      <rPr>
        <b/>
        <sz val="12"/>
        <color indexed="8"/>
        <rFont val="Calibri"/>
        <family val="2"/>
      </rPr>
      <t>Monthly # of Paid Lunches</t>
    </r>
    <r>
      <rPr>
        <sz val="12"/>
        <color indexed="8"/>
        <rFont val="Calibri"/>
        <family val="2"/>
      </rPr>
      <t xml:space="preserve"> column.</t>
    </r>
  </si>
  <si>
    <r>
      <t>2.</t>
    </r>
    <r>
      <rPr>
        <sz val="7"/>
        <color indexed="8"/>
        <rFont val="Times New Roman"/>
        <family val="1"/>
      </rPr>
      <t>    </t>
    </r>
    <r>
      <rPr>
        <sz val="12"/>
        <color indexed="8"/>
        <rFont val="Calibri"/>
        <family val="2"/>
      </rPr>
      <t xml:space="preserve">Enter each paid lunch price in the SFA (including all schools – elementary, middle, high, etc) for October 2013 in the </t>
    </r>
    <r>
      <rPr>
        <b/>
        <sz val="12"/>
        <color indexed="8"/>
        <rFont val="Calibri"/>
        <family val="2"/>
      </rPr>
      <t>Paid Lunch Price</t>
    </r>
    <r>
      <rPr>
        <sz val="12"/>
        <color indexed="8"/>
        <rFont val="Calibri"/>
        <family val="2"/>
      </rPr>
      <t xml:space="preserve"> column. </t>
    </r>
  </si>
  <si>
    <t>Using the SY2013-14 weighted average price, the tool calculates any amounts necessary to meet the SY2014-15 weighted average price requirements and any amounts carried forward to SY2015-16.</t>
  </si>
  <si>
    <t>SFAs have the flexibility to raise individual prices as long as the weighted average price equals the new SY2014-2015 required level.</t>
  </si>
  <si>
    <t xml:space="preserve">This figure sets the pricing requirements throughout the Tool and helps determine any amounts carried forward. This figure was calculated through the SY 2014-15 PLE Tool.  </t>
  </si>
  <si>
    <t>The Tool will calculate the annual non-Federal source contribution for SY 2014-15 with and will apply the 10 cent cap if applicable</t>
  </si>
  <si>
    <t>Based on the actual amount contributed for SY 2013-14, the tool calculates the following:</t>
  </si>
  <si>
    <t>The box at the top of this tab displays the SY2014-15 Weighted Average Price Requirement</t>
  </si>
  <si>
    <t>1.) SY 2010-11 Weighted Average Price</t>
  </si>
  <si>
    <t>is the SY2013-14 Weighted Average Price</t>
  </si>
  <si>
    <t>Enter the SY 2014-15 Unrounded Price Requirement in the box below</t>
  </si>
  <si>
    <t>SY 2015-16 Weighted Average Price Requirement</t>
  </si>
  <si>
    <t>Price 1: 
SY 2013-2014
Requirement price to the nearest cent</t>
  </si>
  <si>
    <t>Price 2: 
SY 2014-2015
Requirement price to the nearest cent</t>
  </si>
  <si>
    <t>Complete if you do NOT know your SY 2014-2015 Unrounded Price Requirement</t>
  </si>
  <si>
    <r>
      <t>This is can be found in Section 1: Box A of the SY 2014-2015 REPORT from the SY 2014-15 tool or you may find it below (</t>
    </r>
    <r>
      <rPr>
        <b/>
        <sz val="11"/>
        <rFont val="Calibri"/>
        <family val="2"/>
      </rPr>
      <t>Price 2</t>
    </r>
    <r>
      <rPr>
        <i/>
        <sz val="11"/>
        <rFont val="Calibri"/>
        <family val="2"/>
      </rPr>
      <t>)</t>
    </r>
  </si>
  <si>
    <t>Note: The SY 2014-15 requirement is based on price increase requirements from SY 2011-12 through SY 2013-14.</t>
  </si>
  <si>
    <t>Click here to go to SY 2015-16 Non-Federal Source Calculator</t>
  </si>
  <si>
    <t>Click here to go to SY 2015-16 Price Calculator</t>
  </si>
  <si>
    <t>Click here to go to SY 2015-16 Split Calculator</t>
  </si>
  <si>
    <t>SY 2015-16 Price Adjustment Calculator</t>
  </si>
  <si>
    <t>Note:  Above prices are based on adjusting 
SY 2014-2015 price requirement by the 2% rate increase plus the Consumer Price Index (2.19%)</t>
  </si>
  <si>
    <t>SY 2014-15 Weighted Average Price Calculator</t>
  </si>
  <si>
    <r>
      <t xml:space="preserve">Enter the paid prices and number of paid lunches sold at each price for
 </t>
    </r>
    <r>
      <rPr>
        <b/>
        <sz val="10"/>
        <color indexed="62"/>
        <rFont val="Calibri"/>
        <family val="2"/>
      </rPr>
      <t>October 2014</t>
    </r>
    <r>
      <rPr>
        <sz val="10"/>
        <color indexed="8"/>
        <rFont val="Calibri"/>
        <family val="2"/>
      </rPr>
      <t>.</t>
    </r>
  </si>
  <si>
    <t>Total Price Increase
for SY 2015-16</t>
  </si>
  <si>
    <r>
      <t xml:space="preserve">Required price increase for SY 2015-16 </t>
    </r>
    <r>
      <rPr>
        <b/>
        <sz val="10"/>
        <rFont val="Calibri"/>
        <family val="2"/>
      </rPr>
      <t>(with 10 cent cap)</t>
    </r>
  </si>
  <si>
    <t>Remaining increase carried forward
to SY 2016-17</t>
  </si>
  <si>
    <t>Remaining credit carried forward
to SY 2016-17</t>
  </si>
  <si>
    <t>SY 2014-15 Weighted Average Price</t>
  </si>
  <si>
    <r>
      <t>Note:  SY 2014-15 Weighted Average Price equal to or above</t>
    </r>
    <r>
      <rPr>
        <b/>
        <i/>
        <sz val="10"/>
        <rFont val="Calibri"/>
        <family val="2"/>
      </rPr>
      <t xml:space="preserve"> $2.70</t>
    </r>
    <r>
      <rPr>
        <i/>
        <sz val="10"/>
        <rFont val="Calibri"/>
        <family val="2"/>
      </rPr>
      <t xml:space="preserve"> are compliant for SY 2015-16.</t>
    </r>
    <r>
      <rPr>
        <b/>
        <i/>
        <sz val="10"/>
        <rFont val="Calibri"/>
        <family val="2"/>
      </rPr>
      <t xml:space="preserve"> $2.70 </t>
    </r>
    <r>
      <rPr>
        <i/>
        <sz val="10"/>
        <rFont val="Calibri"/>
        <family val="2"/>
      </rPr>
      <t>is the difference between the Free and Paid reimbursement rates for SY 2014-15.</t>
    </r>
  </si>
  <si>
    <t>Click here to determine SY2014-2015 weighted average price</t>
  </si>
  <si>
    <t>SY 2015-16 Non-Federal Contribution Calculator</t>
  </si>
  <si>
    <r>
      <t>Non-Federal Source Contribution Calculator for</t>
    </r>
    <r>
      <rPr>
        <b/>
        <sz val="12"/>
        <rFont val="Calibri"/>
        <family val="2"/>
      </rPr>
      <t xml:space="preserve"> SY 2015-16</t>
    </r>
  </si>
  <si>
    <r>
      <t xml:space="preserve">TOTAL Price Increase
for </t>
    </r>
    <r>
      <rPr>
        <b/>
        <sz val="11"/>
        <color indexed="10"/>
        <rFont val="Calibri"/>
        <family val="2"/>
      </rPr>
      <t>SY 2015-16</t>
    </r>
  </si>
  <si>
    <r>
      <t xml:space="preserve">TOTAL </t>
    </r>
    <r>
      <rPr>
        <b/>
        <sz val="11"/>
        <color indexed="10"/>
        <rFont val="Calibri"/>
        <family val="2"/>
      </rPr>
      <t xml:space="preserve">SY 2015-16 </t>
    </r>
    <r>
      <rPr>
        <b/>
        <sz val="11"/>
        <color indexed="8"/>
        <rFont val="Calibri"/>
        <family val="2"/>
      </rPr>
      <t>Annual Non-Federal Source Contribution</t>
    </r>
  </si>
  <si>
    <t xml:space="preserve">Annual Non-Federal Source Contribution Requirement
for SY 2015-16 </t>
  </si>
  <si>
    <t>Enter total amount of Non-Federal Source Funds Contributed for SY 2011-12 through SY 2014-15</t>
  </si>
  <si>
    <t>Price Increase Requirement for SY 2015-16
(with 10 cent cap)</t>
  </si>
  <si>
    <t>SY 2015-16 Annual Non-Federal Source Contribution
(with 10 cent cap)</t>
  </si>
  <si>
    <t>Remaining Annual Non-Federal Source Contribution carried forward to SY 2016-17</t>
  </si>
  <si>
    <t>Remaining Credit carried forward to SY 2016-17</t>
  </si>
  <si>
    <t>Note: Total price increase for SY 2015-2016 is based on the difference between the weighted average price entered above and SY 2015-2016 rounded DOWN requirement.</t>
  </si>
  <si>
    <t>Note:  This tool is created to allow the user to only enter the annual number of paid lunches and the amount of non-Federal Source funds contributed for SY 2015-16.  If any other parts of the tool are modified, the user runs the risk of calculating an incorrect annual non-Federal source contribution.  Users should not modify the tool's current functionality.</t>
  </si>
  <si>
    <t>Go to SY 2015-2016 REPORT</t>
  </si>
  <si>
    <t>SY 2015-16 Split Price and Non-Federal Calculator</t>
  </si>
  <si>
    <t>Enter the total paid lunch count (for all prices).
** Annual Non-Federal Source funds for SY2015-2016 are estimated based on the ACTUAL lunch count entered below</t>
  </si>
  <si>
    <t>Enter amount of Non-Federal Source Funds Contributed for SY 2011-12 through SY 2014-15</t>
  </si>
  <si>
    <t>Annual Non-Federal Source Contribution Requirement
for SY 2015-16</t>
  </si>
  <si>
    <t>SY2015-2016 Weighted Average Pricing Report</t>
  </si>
  <si>
    <t>Section 1: SY2015-2016 Weighted Average Paid Price Requirements</t>
  </si>
  <si>
    <t xml:space="preserve">This report assists in tracking the pricing requirements and amounts carried forward for SY 2015-2016. Information on this report is used to determine the 
SY 2015-2016 weighted average price requirements.
 Please print and keep in records. 
</t>
  </si>
  <si>
    <t>Select the SY 2015-2016 method used to ensure sufficient funds are provided for PAID Lunches</t>
  </si>
  <si>
    <t>A.  Remaining increase carried forward to SY 2016-17:</t>
  </si>
  <si>
    <t>B.  Remaining credit carried forward to SY 2016-17:</t>
  </si>
  <si>
    <t>C.  Remaining Annual Non-Federal Source Contribution carried forward to SY 2016-17:</t>
  </si>
  <si>
    <t>D.  Remaining Credit carried forward to SY 2016-17:</t>
  </si>
  <si>
    <t>E.  Remaining Annual Non-Federal Source Contribution carried forward to SY 2016-17:</t>
  </si>
  <si>
    <t>F.  Remaining Credit carried forward to SY 2016-17:</t>
  </si>
  <si>
    <t>Enter this price in the first data entry box on the SY15-16 NonFederal Calculator</t>
  </si>
  <si>
    <t>SY 2014-2015 Weighted Average Price Calculator</t>
  </si>
  <si>
    <r>
      <t xml:space="preserve">Enter current prices and number of lunches sold at each price using </t>
    </r>
    <r>
      <rPr>
        <b/>
        <sz val="10"/>
        <color indexed="56"/>
        <rFont val="Calibri"/>
        <family val="2"/>
      </rPr>
      <t>October 2014</t>
    </r>
    <r>
      <rPr>
        <sz val="10"/>
        <color indexed="8"/>
        <rFont val="Calibri"/>
        <family val="2"/>
      </rPr>
      <t xml:space="preserve"> data.</t>
    </r>
  </si>
  <si>
    <t>Go to SY2015-2016 Report</t>
  </si>
  <si>
    <t>Click to go back to SY 15-16 Non-Federal Calculator</t>
  </si>
  <si>
    <t>School Year (SY) 2015-16 Paid Lunch Equity (PLE) Tool Instructions</t>
  </si>
  <si>
    <t>This version of the PLE tool is only applicable to SY 2015-2016.  A new version of the tool will be issued for SY 2016-2017</t>
  </si>
  <si>
    <t>The SY 2015-16 PLE Tool consists of 5 tabs:</t>
  </si>
  <si>
    <t>SY 2015-16 Price Calculator</t>
  </si>
  <si>
    <t xml:space="preserve">SY 2015-16 Non-Federal Calculator </t>
  </si>
  <si>
    <t>SY 2015-16 Split Calculator</t>
  </si>
  <si>
    <t>SY 2015-16 REPORT</t>
  </si>
  <si>
    <t>* The last two tabs (SY 14-15 and SY 10-11 Price Calculators) are for reference only</t>
  </si>
  <si>
    <t>SFAs need the following data to calculate the Weighted Average Price for SY 2015-16:</t>
  </si>
  <si>
    <t>2.) All paid lunch prices for October 2014</t>
  </si>
  <si>
    <t>3.) Number of paid lunches served associated with each paid lunch price in October 2014</t>
  </si>
  <si>
    <t>SFAs who have opted to contribute non-Federal sources for SY 2015-16 need:</t>
  </si>
  <si>
    <t>2.) SY 2014-15 Weighted Average Price (if different from SY 2010-11 Weighted Average Price)</t>
  </si>
  <si>
    <t>2.) Total number of paid lunches served in SY 2013-14</t>
  </si>
  <si>
    <t>3.) The total dollar amount through SY 2014-15 non-Federal contribution</t>
  </si>
  <si>
    <t xml:space="preserve">SY 2015-16 WEIGHTED AVERAGE PAID LUNCH PRICE CALCULATION </t>
  </si>
  <si>
    <t>These instructions are for SFAs increasing their weighted average prices to meet the SY 2015-16 paid lunch price requirement</t>
  </si>
  <si>
    <r>
      <t xml:space="preserve">1. Enter SY 2014-15 Weighted Average Price in the orange box.
 </t>
    </r>
    <r>
      <rPr>
        <i/>
        <sz val="12"/>
        <color indexed="8"/>
        <rFont val="Calibri"/>
        <family val="2"/>
      </rPr>
      <t>If the SY 2014-15 weighted average price is not known then use the unrounded requirement finder.</t>
    </r>
  </si>
  <si>
    <t>After calculating the SY 2014-15 weighted average price requirement for paid lunches, click on the link labeled "Click here to go to SY 2015-16 Price Calculator"</t>
  </si>
  <si>
    <t>To calculate the SY 2014-15 Weighted Average Price the SFA must:</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</si>
  <si>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</si>
  <si>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</si>
  <si>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</si>
  <si>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SY2015-2016 REPORT</t>
  </si>
  <si>
    <t>This report is generated for use in the SY2016-17 PLE tool and displays the SY2015-2016 requirements and any amount carried forward determined on the SY2015-2016 Price Calculator</t>
  </si>
  <si>
    <t>Select the SY 2015-2016 method used to ensure sufficient funds are provided for PAID lunches</t>
  </si>
  <si>
    <t xml:space="preserve">Once an SFA has calculated the SY 2015-156 average paid lunch price requirement, they can   </t>
  </si>
  <si>
    <t>SFAs have the flexibility to raise individual prices as long as the weighted average price equals the new SY2015-2016 required level.</t>
  </si>
  <si>
    <t>Go to SY 2014-15 Price Calculator</t>
  </si>
  <si>
    <t>SY 2015-16 NON-FEDERAL SOURCE CONTRIBUTION CALCULATION</t>
  </si>
  <si>
    <r>
      <t xml:space="preserve">1. Enter SY 2014-15 Weighted Average Price in the orange box.
 </t>
    </r>
    <r>
      <rPr>
        <i/>
        <sz val="12"/>
        <color indexed="8"/>
        <rFont val="Calibri"/>
        <family val="2"/>
      </rPr>
      <t>If the SY 2014-15 weighted average price is not known then use the unrounded requirement finder</t>
    </r>
  </si>
  <si>
    <t xml:space="preserve">This figure sets the pricing requirements throughout the Tool and helps determine any amounts carried forward. This figure was calculated through the SY 2015-16 PLE Tool.  </t>
  </si>
  <si>
    <t>After calculating the SY 2014-15 weighted average price requirement for paid lunches, go to SY 2015-16 Non-Federal Source Calculator tab</t>
  </si>
  <si>
    <t>SY 2015-16 Non-Federal Source Contribution Requirement</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</si>
  <si>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</si>
  <si>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 xml:space="preserve">2.) Enter the paid lunch count for the entire 2013-2014 School Year in the </t>
  </si>
  <si>
    <t>for SY 2015-16.</t>
  </si>
  <si>
    <r>
      <t xml:space="preserve">1). Enter the current weighted average paid lunch price.
</t>
    </r>
    <r>
      <rPr>
        <i/>
        <sz val="12"/>
        <rFont val="Calibri"/>
        <family val="2"/>
      </rPr>
      <t>This price may be the same as the SY 2013-2014 weighted average price determined on the Unrounded Requirement Finder tab if the SFA did not raise the weighted average price in SY 2014-2015. To determine the most current average weighted price go to the SY2014-2015 Price Calculator tab.</t>
    </r>
  </si>
  <si>
    <t>The Tool will calculate the annual non-Federal source contribution for SY 2015-16 with and will apply the 10 cent cap if applicable</t>
  </si>
  <si>
    <r>
      <t xml:space="preserve">2.) Enter the </t>
    </r>
    <r>
      <rPr>
        <b/>
        <sz val="12"/>
        <color theme="1"/>
        <rFont val="Calibri"/>
        <family val="2"/>
        <scheme val="minor"/>
      </rPr>
      <t xml:space="preserve">Amount of Non-Federal Source Funds Contributed for SY 2011-12, SY 2012-13, </t>
    </r>
  </si>
  <si>
    <r>
      <rPr>
        <b/>
        <sz val="12"/>
        <color theme="1"/>
        <rFont val="Calibri"/>
        <family val="2"/>
        <scheme val="minor"/>
      </rPr>
      <t>SY 2013-14 and SY 2014-15</t>
    </r>
    <r>
      <rPr>
        <sz val="12"/>
        <color theme="1"/>
        <rFont val="Calibri"/>
        <family val="2"/>
        <scheme val="minor"/>
      </rPr>
      <t xml:space="preserve"> in the orange box labeled as such. </t>
    </r>
  </si>
  <si>
    <t>∙ Remaining Annual Non-Federal Source Contribution for SY 2015-16</t>
  </si>
  <si>
    <t>∙ Remaining Annual Non-Federal Source Contribution carried forward to SY 2016-17</t>
  </si>
  <si>
    <t>∙ Remaining Credit carried forward to SY 2016-17</t>
  </si>
  <si>
    <t xml:space="preserve">SY 2015-16 Split Calculator </t>
  </si>
  <si>
    <r>
      <t>After calculating the SY 2014-15 weighted average price requirement for paid lunches, click on the link labeled "</t>
    </r>
    <r>
      <rPr>
        <b/>
        <i/>
        <sz val="12"/>
        <color indexed="8"/>
        <rFont val="Calibri"/>
        <family val="2"/>
      </rPr>
      <t>Click here to go to SY 2015-16 Split Calculator</t>
    </r>
    <r>
      <rPr>
        <i/>
        <sz val="12"/>
        <color indexed="8"/>
        <rFont val="Calibri"/>
        <family val="2"/>
      </rPr>
      <t>"</t>
    </r>
  </si>
  <si>
    <t>The box at the top of this tab displays the SY2015-16 Weighted Average Price Requirement</t>
  </si>
  <si>
    <r>
      <t>1.</t>
    </r>
    <r>
      <rPr>
        <sz val="7"/>
        <color indexed="8"/>
        <rFont val="Times New Roman"/>
        <family val="1"/>
      </rPr>
      <t>   </t>
    </r>
    <r>
      <rPr>
        <sz val="12"/>
        <color indexed="8"/>
        <rFont val="Calibri"/>
        <family val="2"/>
      </rPr>
      <t xml:space="preserve">Enter the paid lunch count for October 2014 associated with each paid meal price in the </t>
    </r>
    <r>
      <rPr>
        <b/>
        <sz val="12"/>
        <color indexed="8"/>
        <rFont val="Calibri"/>
        <family val="2"/>
      </rPr>
      <t>Monthly # of Paid Lunches</t>
    </r>
    <r>
      <rPr>
        <sz val="12"/>
        <color indexed="8"/>
        <rFont val="Calibri"/>
        <family val="2"/>
      </rPr>
      <t xml:space="preserve"> column.</t>
    </r>
  </si>
  <si>
    <r>
      <t>2.</t>
    </r>
    <r>
      <rPr>
        <sz val="7"/>
        <color indexed="8"/>
        <rFont val="Times New Roman"/>
        <family val="1"/>
      </rPr>
      <t>    </t>
    </r>
    <r>
      <rPr>
        <sz val="12"/>
        <color indexed="8"/>
        <rFont val="Calibri"/>
        <family val="2"/>
      </rPr>
      <t xml:space="preserve">Enter each paid lunch price in the SFA (including all schools – elementary, middle, high, etc) for October 2014 in the </t>
    </r>
    <r>
      <rPr>
        <b/>
        <sz val="12"/>
        <color indexed="8"/>
        <rFont val="Calibri"/>
        <family val="2"/>
      </rPr>
      <t>Paid Lunch Price</t>
    </r>
    <r>
      <rPr>
        <sz val="12"/>
        <color indexed="8"/>
        <rFont val="Calibri"/>
        <family val="2"/>
      </rPr>
      <t xml:space="preserve"> column. </t>
    </r>
  </si>
  <si>
    <t>1. Enter the amount they plan to charge for paid lunches in SY 2015-16 in the "New Price Increase "</t>
  </si>
  <si>
    <t xml:space="preserve">1.) Enter the paid lunch count for the entire 2013-2014 School Year in the </t>
  </si>
  <si>
    <t>2.) Enter the actual amount of the SY 2014-15 non-Federal source contribution in the orange box</t>
  </si>
  <si>
    <r>
      <t>labeled</t>
    </r>
    <r>
      <rPr>
        <b/>
        <sz val="12"/>
        <color indexed="8"/>
        <rFont val="Calibri"/>
        <family val="2"/>
      </rPr>
      <t xml:space="preserve"> Amount of Non-Federal Source Funds Contributed for SY 2011-12 through SY 2014-15.</t>
    </r>
  </si>
  <si>
    <t>Based on the actual amount contributed for SY 2014-15, the tool calculates the following:</t>
  </si>
  <si>
    <t>Increase SY2015-2016 average weighted price</t>
  </si>
  <si>
    <t>Contribute Non-Federal sources for SY2015-2016</t>
  </si>
  <si>
    <r>
      <t xml:space="preserve">A.  </t>
    </r>
    <r>
      <rPr>
        <b/>
        <sz val="11"/>
        <rFont val="Calibri"/>
        <family val="2"/>
      </rPr>
      <t>SY 2015-16 Weighted Average Price Requirement*:</t>
    </r>
    <r>
      <rPr>
        <b/>
        <sz val="12"/>
        <rFont val="Calibri"/>
        <family val="2"/>
      </rPr>
      <t xml:space="preserve">
*</t>
    </r>
    <r>
      <rPr>
        <i/>
        <sz val="10"/>
        <rFont val="Calibri"/>
        <family val="2"/>
      </rPr>
      <t>This price will be entered into the SY 2016-2017 tool to determine the SY2016-2017 weighted average price requirements</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</si>
</sst>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70" x14ac:knownFonts="1">
    <font>
      <sz val="11"/>
      <color theme="1"/>
      <name val="Calibri"/>
      <family val="2"/>
      <scheme val="minor"/>
    </font>
    <font>
      <b/>
      <sz val="11"/>
      <color indexed="8"/>
      <name val="Calibri"/>
      <family val="2"/>
    </font>
    <font>
      <sz val="12"/>
      <color indexed="8"/>
      <name val="Calibri"/>
      <family val="2"/>
    </font>
    <font>
      <sz val="7"/>
      <color indexed="8"/>
      <name val="Times New Roman"/>
      <family val="1"/>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u/>
      <sz val="12"/>
      <color theme="10"/>
      <name val="Calibri"/>
      <family val="2"/>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i/>
      <sz val="12"/>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b/>
      <u/>
      <sz val="14"/>
      <color theme="10"/>
      <name val="Calibri"/>
      <family val="2"/>
    </font>
    <font>
      <sz val="18"/>
      <color theme="0"/>
      <name val="Calibri"/>
      <family val="2"/>
      <scheme val="minor"/>
    </font>
    <font>
      <b/>
      <u/>
      <sz val="12"/>
      <color theme="1"/>
      <name val="Times New Roman"/>
      <family val="1"/>
    </font>
    <font>
      <i/>
      <sz val="10"/>
      <name val="Calibri"/>
      <family val="2"/>
      <scheme val="minor"/>
    </font>
    <font>
      <i/>
      <sz val="11"/>
      <name val="Calibri"/>
      <family val="2"/>
      <scheme val="minor"/>
    </font>
    <font>
      <b/>
      <sz val="10"/>
      <name val="Calibri"/>
      <family val="2"/>
      <scheme val="minor"/>
    </font>
    <font>
      <i/>
      <sz val="11"/>
      <color rgb="FF00206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509">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42" fillId="2" borderId="8" xfId="0" applyFont="1"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2" borderId="8" xfId="0" applyFont="1" applyFill="1" applyBorder="1" applyAlignment="1">
      <alignment horizontal="center"/>
    </xf>
    <xf numFmtId="0" fontId="54" fillId="2" borderId="0" xfId="3" applyFont="1" applyFill="1" applyBorder="1" applyAlignment="1" applyProtection="1">
      <alignment horizontal="left"/>
    </xf>
    <xf numFmtId="0" fontId="30" fillId="2" borderId="0" xfId="3" applyFill="1" applyBorder="1" applyAlignment="1" applyProtection="1">
      <alignment horizontal="left"/>
    </xf>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5"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2" borderId="8" xfId="0" applyFont="1" applyFill="1" applyBorder="1" applyAlignment="1">
      <alignment horizontal="center"/>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6"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9"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9" fillId="8" borderId="13" xfId="0" applyFont="1" applyFill="1" applyBorder="1" applyAlignment="1" applyProtection="1">
      <alignment horizontal="center" vertical="center" wrapText="1"/>
    </xf>
    <xf numFmtId="0" fontId="9" fillId="8" borderId="14" xfId="0" applyFont="1" applyFill="1" applyBorder="1" applyAlignment="1" applyProtection="1">
      <alignment horizontal="center" vertical="center" wrapText="1"/>
    </xf>
    <xf numFmtId="0" fontId="56"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0" fillId="2" borderId="35" xfId="0" applyFill="1" applyBorder="1" applyProtection="1"/>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31" fillId="5" borderId="18" xfId="0" applyNumberFormat="1" applyFont="1" applyFill="1" applyBorder="1" applyAlignment="1" applyProtection="1">
      <alignment horizontal="center" vertical="center" wrapText="1"/>
    </xf>
    <xf numFmtId="49" fontId="49" fillId="8" borderId="18" xfId="2" applyNumberFormat="1" applyFont="1" applyFill="1" applyBorder="1" applyAlignment="1" applyProtection="1">
      <alignment horizontal="center" vertical="center" wrapText="1"/>
    </xf>
    <xf numFmtId="0" fontId="49" fillId="8" borderId="14" xfId="0"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44" fontId="27" fillId="2" borderId="18" xfId="2" applyFont="1" applyFill="1" applyBorder="1" applyAlignment="1" applyProtection="1">
      <alignment horizontal="center" wrapText="1"/>
    </xf>
    <xf numFmtId="44" fontId="49" fillId="7" borderId="26" xfId="0" applyNumberFormat="1" applyFont="1" applyFill="1" applyBorder="1" applyAlignment="1" applyProtection="1">
      <alignment horizontal="center" vertical="center" wrapText="1"/>
    </xf>
    <xf numFmtId="0" fontId="49" fillId="8" borderId="27" xfId="0" applyFont="1" applyFill="1" applyBorder="1" applyAlignment="1" applyProtection="1">
      <alignment horizontal="center" vertical="center" wrapText="1"/>
    </xf>
    <xf numFmtId="0" fontId="31" fillId="9" borderId="27" xfId="0" applyFont="1" applyFill="1" applyBorder="1" applyAlignment="1" applyProtection="1">
      <alignment horizontal="center" vertical="center" wrapText="1"/>
    </xf>
    <xf numFmtId="0" fontId="31" fillId="9" borderId="28" xfId="0" applyFont="1" applyFill="1" applyBorder="1" applyAlignment="1" applyProtection="1">
      <alignment horizontal="center" vertical="center" wrapText="1"/>
    </xf>
    <xf numFmtId="44" fontId="27" fillId="6" borderId="22" xfId="2" applyFont="1" applyFill="1" applyBorder="1" applyAlignment="1" applyProtection="1">
      <alignment horizontal="center"/>
      <protection locked="0"/>
    </xf>
    <xf numFmtId="44" fontId="27" fillId="2" borderId="23" xfId="2" applyFont="1" applyFill="1" applyBorder="1" applyAlignment="1" applyProtection="1">
      <alignment horizontal="center" wrapText="1"/>
    </xf>
    <xf numFmtId="0" fontId="50" fillId="2" borderId="0" xfId="2" applyNumberFormat="1" applyFont="1" applyFill="1" applyBorder="1" applyAlignment="1" applyProtection="1">
      <alignment vertical="top" wrapText="1"/>
    </xf>
    <xf numFmtId="44" fontId="31" fillId="0" borderId="14" xfId="2" applyFont="1" applyFill="1" applyBorder="1" applyAlignment="1" applyProtection="1"/>
    <xf numFmtId="0" fontId="9" fillId="10" borderId="36" xfId="0" applyFont="1" applyFill="1" applyBorder="1" applyAlignment="1" applyProtection="1">
      <alignment horizontal="center" wrapText="1"/>
    </xf>
    <xf numFmtId="0" fontId="57" fillId="0" borderId="0" xfId="0" applyFont="1" applyAlignment="1"/>
    <xf numFmtId="166" fontId="0" fillId="6" borderId="13" xfId="0" applyNumberFormat="1" applyFill="1" applyBorder="1" applyAlignment="1" applyProtection="1">
      <alignment horizontal="center"/>
      <protection locked="0"/>
    </xf>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8" fillId="2" borderId="0" xfId="0" applyFont="1" applyFill="1" applyBorder="1"/>
    <xf numFmtId="0" fontId="58" fillId="2" borderId="9" xfId="0" applyFont="1" applyFill="1" applyBorder="1"/>
    <xf numFmtId="0" fontId="58"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45" fillId="6" borderId="0" xfId="0" applyFont="1" applyFill="1" applyBorder="1"/>
    <xf numFmtId="0" fontId="45" fillId="6" borderId="9" xfId="0" applyFont="1" applyFill="1" applyBorder="1"/>
    <xf numFmtId="0" fontId="45" fillId="6" borderId="0" xfId="0" applyFont="1" applyFill="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166" fontId="0" fillId="6" borderId="35" xfId="0" applyNumberForma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6" fillId="0" borderId="15" xfId="3" applyFont="1" applyBorder="1" applyAlignment="1" applyProtection="1">
      <alignment horizontal="center" vertical="center" wrapText="1"/>
      <protection locked="0"/>
    </xf>
    <xf numFmtId="0" fontId="60" fillId="2" borderId="12" xfId="0" applyFont="1" applyFill="1" applyBorder="1" applyAlignment="1">
      <alignment horizontal="center"/>
    </xf>
    <xf numFmtId="0" fontId="60" fillId="2" borderId="6" xfId="0" applyFont="1" applyFill="1" applyBorder="1" applyAlignment="1">
      <alignment horizontal="center"/>
    </xf>
    <xf numFmtId="0" fontId="60" fillId="2" borderId="7" xfId="0" applyFont="1" applyFill="1" applyBorder="1" applyAlignment="1">
      <alignment horizontal="center"/>
    </xf>
    <xf numFmtId="0" fontId="30" fillId="2" borderId="0" xfId="3" applyFill="1" applyBorder="1" applyAlignment="1" applyProtection="1">
      <alignment horizontal="left"/>
    </xf>
    <xf numFmtId="0" fontId="61" fillId="2" borderId="8" xfId="0" applyFont="1" applyFill="1" applyBorder="1" applyAlignment="1">
      <alignment horizontal="center" vertical="top" wrapText="1"/>
    </xf>
    <xf numFmtId="0" fontId="61" fillId="2" borderId="0" xfId="0" applyFont="1" applyFill="1" applyBorder="1" applyAlignment="1">
      <alignment horizontal="center" vertical="top" wrapText="1"/>
    </xf>
    <xf numFmtId="0" fontId="61"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left" wrapText="1"/>
    </xf>
    <xf numFmtId="0" fontId="33" fillId="6" borderId="0" xfId="0" applyFont="1" applyFill="1" applyBorder="1" applyAlignment="1">
      <alignment horizontal="left" wrapText="1"/>
    </xf>
    <xf numFmtId="0" fontId="33" fillId="6" borderId="9" xfId="0" applyFont="1" applyFill="1" applyBorder="1" applyAlignment="1">
      <alignment horizontal="left" wrapText="1"/>
    </xf>
    <xf numFmtId="0" fontId="0" fillId="2" borderId="0" xfId="0" applyFill="1" applyBorder="1" applyAlignment="1">
      <alignment horizontal="left" wrapText="1"/>
    </xf>
    <xf numFmtId="0" fontId="0" fillId="2" borderId="9" xfId="0" applyFill="1" applyBorder="1" applyAlignment="1">
      <alignment horizontal="left" wrapText="1"/>
    </xf>
    <xf numFmtId="0" fontId="33" fillId="2" borderId="8" xfId="0" applyFont="1" applyFill="1" applyBorder="1" applyAlignment="1">
      <alignment horizontal="left" wrapText="1"/>
    </xf>
    <xf numFmtId="0" fontId="33" fillId="2" borderId="0" xfId="0" applyFont="1" applyFill="1" applyBorder="1" applyAlignment="1">
      <alignment horizontal="left" wrapText="1"/>
    </xf>
    <xf numFmtId="0" fontId="33" fillId="2" borderId="9" xfId="0" applyFont="1"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41" fillId="6" borderId="8" xfId="0" applyFont="1" applyFill="1" applyBorder="1" applyAlignment="1">
      <alignment horizontal="left" wrapText="1"/>
    </xf>
    <xf numFmtId="0" fontId="0" fillId="0" borderId="0" xfId="0" applyBorder="1" applyAlignment="1">
      <alignment wrapText="1"/>
    </xf>
    <xf numFmtId="0" fontId="0" fillId="0" borderId="9" xfId="0" applyBorder="1" applyAlignment="1">
      <alignment wrapText="1"/>
    </xf>
    <xf numFmtId="0" fontId="0" fillId="0" borderId="8" xfId="0" applyBorder="1" applyAlignment="1">
      <alignment wrapText="1"/>
    </xf>
    <xf numFmtId="0" fontId="33" fillId="6" borderId="8" xfId="0" applyFont="1" applyFill="1" applyBorder="1" applyAlignment="1">
      <alignment horizontal="center"/>
    </xf>
    <xf numFmtId="0" fontId="21" fillId="2" borderId="0" xfId="3" applyFont="1" applyFill="1" applyBorder="1" applyAlignment="1" applyProtection="1">
      <alignment horizontal="left" wrapText="1"/>
    </xf>
    <xf numFmtId="0" fontId="21"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33" fillId="2" borderId="8"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59" fillId="2" borderId="8" xfId="0" applyFont="1" applyFill="1" applyBorder="1" applyAlignment="1">
      <alignment horizontal="center" wrapText="1"/>
    </xf>
    <xf numFmtId="0" fontId="59" fillId="2" borderId="0" xfId="0" applyFont="1" applyFill="1" applyBorder="1" applyAlignment="1">
      <alignment horizontal="center" wrapText="1"/>
    </xf>
    <xf numFmtId="0" fontId="59" fillId="2" borderId="9" xfId="0" applyFont="1" applyFill="1" applyBorder="1" applyAlignment="1">
      <alignment horizontal="center" wrapText="1"/>
    </xf>
    <xf numFmtId="0" fontId="36" fillId="10" borderId="13" xfId="0" applyFont="1" applyFill="1" applyBorder="1" applyAlignment="1" applyProtection="1">
      <alignment horizontal="center" vertical="center" wrapText="1"/>
    </xf>
    <xf numFmtId="0" fontId="36" fillId="10" borderId="18" xfId="0" applyFont="1" applyFill="1" applyBorder="1" applyAlignment="1" applyProtection="1">
      <alignment horizontal="center" vertical="center" wrapText="1"/>
    </xf>
    <xf numFmtId="0" fontId="67" fillId="10" borderId="13" xfId="0" applyFont="1" applyFill="1" applyBorder="1" applyAlignment="1" applyProtection="1">
      <alignment horizontal="center" vertical="top" wrapText="1"/>
    </xf>
    <xf numFmtId="0" fontId="67" fillId="10" borderId="18" xfId="0" applyFont="1" applyFill="1" applyBorder="1" applyAlignment="1" applyProtection="1">
      <alignment horizontal="center" vertical="top" wrapText="1"/>
    </xf>
    <xf numFmtId="44" fontId="31" fillId="6" borderId="13" xfId="2" applyFont="1" applyFill="1" applyBorder="1" applyAlignment="1" applyProtection="1">
      <alignment horizontal="center"/>
      <protection locked="0"/>
    </xf>
    <xf numFmtId="44" fontId="31" fillId="6" borderId="18" xfId="2" applyFont="1" applyFill="1" applyBorder="1" applyAlignment="1" applyProtection="1">
      <alignment horizontal="center"/>
      <protection locked="0"/>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2"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0" fontId="56" fillId="0" borderId="0" xfId="0" applyFont="1" applyAlignment="1" applyProtection="1">
      <alignment horizontal="left" vertical="top" wrapText="1"/>
    </xf>
    <xf numFmtId="0" fontId="46" fillId="5" borderId="15" xfId="0" applyFont="1" applyFill="1" applyBorder="1" applyAlignment="1" applyProtection="1">
      <alignment horizontal="center" wrapText="1"/>
    </xf>
    <xf numFmtId="0" fontId="46" fillId="5" borderId="16" xfId="0" applyFont="1" applyFill="1" applyBorder="1" applyAlignment="1" applyProtection="1">
      <alignment horizontal="center" wrapText="1"/>
    </xf>
    <xf numFmtId="0" fontId="46" fillId="5" borderId="17" xfId="0" applyFont="1" applyFill="1" applyBorder="1" applyAlignment="1" applyProtection="1">
      <alignment horizontal="center" wrapText="1"/>
    </xf>
    <xf numFmtId="0" fontId="63" fillId="0" borderId="12" xfId="3" applyFont="1" applyBorder="1" applyAlignment="1" applyProtection="1">
      <alignment horizontal="center" vertical="center" wrapText="1"/>
      <protection locked="0"/>
    </xf>
    <xf numFmtId="0" fontId="63" fillId="0" borderId="6" xfId="3" applyFont="1" applyBorder="1" applyAlignment="1" applyProtection="1">
      <alignment horizontal="center" vertical="center" wrapText="1"/>
      <protection locked="0"/>
    </xf>
    <xf numFmtId="0" fontId="63" fillId="0" borderId="7" xfId="3" applyFont="1" applyBorder="1" applyAlignment="1" applyProtection="1">
      <alignment horizontal="center" vertical="center" wrapText="1"/>
      <protection locked="0"/>
    </xf>
    <xf numFmtId="0" fontId="63" fillId="0" borderId="25" xfId="3" applyFont="1" applyBorder="1" applyAlignment="1" applyProtection="1">
      <alignment horizontal="center" vertical="center" wrapText="1"/>
      <protection locked="0"/>
    </xf>
    <xf numFmtId="0" fontId="63" fillId="0" borderId="10" xfId="3" applyFont="1" applyBorder="1" applyAlignment="1" applyProtection="1">
      <alignment horizontal="center" vertical="center" wrapText="1"/>
      <protection locked="0"/>
    </xf>
    <xf numFmtId="0" fontId="63" fillId="0" borderId="11" xfId="3" applyFont="1" applyBorder="1" applyAlignment="1" applyProtection="1">
      <alignment horizontal="center" vertical="center" wrapText="1"/>
      <protection locked="0"/>
    </xf>
    <xf numFmtId="0" fontId="64" fillId="4" borderId="15" xfId="0" applyFont="1" applyFill="1" applyBorder="1" applyAlignment="1" applyProtection="1">
      <alignment horizontal="center" vertical="center" wrapText="1"/>
    </xf>
    <xf numFmtId="0" fontId="64" fillId="4" borderId="16" xfId="0" applyFont="1" applyFill="1" applyBorder="1" applyAlignment="1" applyProtection="1">
      <alignment horizontal="center" vertical="center" wrapText="1"/>
    </xf>
    <xf numFmtId="0" fontId="64"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5" fillId="2" borderId="10" xfId="0" applyFont="1" applyFill="1" applyBorder="1" applyAlignment="1" applyProtection="1">
      <alignment horizontal="center" vertical="top"/>
    </xf>
    <xf numFmtId="0" fontId="64" fillId="4" borderId="12" xfId="0" applyFont="1" applyFill="1" applyBorder="1" applyAlignment="1" applyProtection="1">
      <alignment horizontal="center" vertical="center" wrapText="1"/>
    </xf>
    <xf numFmtId="0" fontId="64" fillId="4" borderId="6" xfId="0" applyFont="1" applyFill="1" applyBorder="1" applyAlignment="1" applyProtection="1">
      <alignment horizontal="center" vertical="center" wrapText="1"/>
    </xf>
    <xf numFmtId="0" fontId="64" fillId="4" borderId="7" xfId="0" applyFont="1" applyFill="1" applyBorder="1" applyAlignment="1" applyProtection="1">
      <alignment horizontal="center" vertical="center" wrapText="1"/>
    </xf>
    <xf numFmtId="0" fontId="66" fillId="0" borderId="22" xfId="2" applyNumberFormat="1" applyFont="1" applyFill="1" applyBorder="1" applyAlignment="1" applyProtection="1">
      <alignment horizontal="center" vertical="center" wrapText="1"/>
    </xf>
    <xf numFmtId="0" fontId="66" fillId="0" borderId="23" xfId="2" applyNumberFormat="1" applyFont="1" applyFill="1" applyBorder="1" applyAlignment="1" applyProtection="1">
      <alignment horizontal="center" vertical="center" wrapText="1"/>
    </xf>
    <xf numFmtId="0" fontId="66" fillId="0" borderId="24" xfId="2" applyNumberFormat="1" applyFont="1" applyFill="1" applyBorder="1" applyAlignment="1" applyProtection="1">
      <alignment horizontal="center" vertical="center" wrapText="1"/>
    </xf>
    <xf numFmtId="0" fontId="12" fillId="0" borderId="16" xfId="3" applyFont="1" applyBorder="1" applyAlignment="1" applyProtection="1">
      <alignment horizontal="center" vertical="center" wrapText="1"/>
      <protection locked="0"/>
    </xf>
    <xf numFmtId="0" fontId="67" fillId="0" borderId="16" xfId="0" applyFont="1" applyBorder="1" applyAlignment="1">
      <alignment horizontal="center" vertical="center" wrapText="1"/>
    </xf>
    <xf numFmtId="0" fontId="67" fillId="0" borderId="17" xfId="0" applyFont="1" applyBorder="1" applyAlignment="1">
      <alignment horizontal="center" vertical="center" wrapText="1"/>
    </xf>
    <xf numFmtId="0" fontId="62"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6" fillId="2" borderId="12" xfId="0" applyFont="1" applyFill="1" applyBorder="1" applyAlignment="1" applyProtection="1">
      <alignment horizontal="left" wrapText="1"/>
    </xf>
    <xf numFmtId="0" fontId="56" fillId="2" borderId="6" xfId="0" applyFont="1" applyFill="1" applyBorder="1" applyAlignment="1" applyProtection="1">
      <alignment horizontal="left" wrapText="1"/>
    </xf>
    <xf numFmtId="0" fontId="56" fillId="2" borderId="7" xfId="0" applyFont="1" applyFill="1" applyBorder="1" applyAlignment="1" applyProtection="1">
      <alignment horizontal="left" wrapText="1"/>
    </xf>
    <xf numFmtId="0" fontId="56" fillId="2" borderId="25" xfId="0" applyFont="1" applyFill="1" applyBorder="1" applyAlignment="1" applyProtection="1">
      <alignment horizontal="left" wrapText="1"/>
    </xf>
    <xf numFmtId="0" fontId="56" fillId="2" borderId="10" xfId="0" applyFont="1" applyFill="1" applyBorder="1" applyAlignment="1" applyProtection="1">
      <alignment horizontal="left" wrapText="1"/>
    </xf>
    <xf numFmtId="0" fontId="56"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6" fillId="0" borderId="12" xfId="0" applyFont="1" applyFill="1" applyBorder="1" applyAlignment="1" applyProtection="1">
      <alignment horizontal="center" wrapText="1"/>
    </xf>
    <xf numFmtId="0" fontId="56" fillId="0" borderId="6" xfId="0" applyFont="1" applyFill="1" applyBorder="1" applyAlignment="1" applyProtection="1">
      <alignment horizontal="center" wrapText="1"/>
    </xf>
    <xf numFmtId="0" fontId="56" fillId="0" borderId="7" xfId="0" applyFont="1" applyFill="1" applyBorder="1" applyAlignment="1" applyProtection="1">
      <alignment horizontal="center" wrapText="1"/>
    </xf>
    <xf numFmtId="0" fontId="56" fillId="0" borderId="25" xfId="0" applyFont="1" applyFill="1" applyBorder="1" applyAlignment="1" applyProtection="1">
      <alignment horizontal="center" wrapText="1"/>
    </xf>
    <xf numFmtId="0" fontId="56" fillId="0" borderId="10" xfId="0" applyFont="1" applyFill="1" applyBorder="1" applyAlignment="1" applyProtection="1">
      <alignment horizontal="center" wrapText="1"/>
    </xf>
    <xf numFmtId="0" fontId="56" fillId="0" borderId="11" xfId="0" applyFont="1" applyFill="1" applyBorder="1" applyAlignment="1" applyProtection="1">
      <alignment horizontal="center" wrapText="1"/>
    </xf>
    <xf numFmtId="0" fontId="66" fillId="0" borderId="41" xfId="2" applyNumberFormat="1" applyFont="1" applyFill="1" applyBorder="1" applyAlignment="1" applyProtection="1">
      <alignment horizontal="center" vertical="center" wrapText="1"/>
    </xf>
    <xf numFmtId="0" fontId="66" fillId="0" borderId="42" xfId="2" applyNumberFormat="1" applyFont="1" applyFill="1" applyBorder="1" applyAlignment="1" applyProtection="1">
      <alignment horizontal="center" vertical="center" wrapText="1"/>
    </xf>
    <xf numFmtId="0" fontId="50" fillId="0" borderId="35"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0" fontId="60" fillId="5" borderId="15" xfId="0" applyFont="1" applyFill="1" applyBorder="1" applyAlignment="1" applyProtection="1">
      <alignment horizontal="center"/>
    </xf>
    <xf numFmtId="0" fontId="60" fillId="5" borderId="16" xfId="0" applyFont="1" applyFill="1" applyBorder="1" applyAlignment="1" applyProtection="1">
      <alignment horizontal="center"/>
    </xf>
    <xf numFmtId="0" fontId="60" fillId="5" borderId="17" xfId="0" applyFont="1" applyFill="1" applyBorder="1" applyAlignment="1" applyProtection="1">
      <alignment horizontal="center"/>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56"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6" fillId="0" borderId="15" xfId="0" applyFont="1" applyFill="1" applyBorder="1" applyAlignment="1" applyProtection="1">
      <alignment horizontal="center" vertical="center" wrapText="1"/>
    </xf>
    <xf numFmtId="0" fontId="56" fillId="0" borderId="16" xfId="0" applyFont="1" applyFill="1" applyBorder="1" applyAlignment="1" applyProtection="1">
      <alignment horizontal="center" vertical="center"/>
    </xf>
    <xf numFmtId="0" fontId="56" fillId="0" borderId="17" xfId="0" applyFont="1" applyFill="1" applyBorder="1" applyAlignment="1" applyProtection="1">
      <alignment horizontal="center" vertical="center"/>
    </xf>
    <xf numFmtId="49" fontId="66" fillId="2" borderId="35" xfId="2" applyNumberFormat="1" applyFont="1" applyFill="1" applyBorder="1" applyAlignment="1" applyProtection="1">
      <alignment horizontal="center" vertical="top" wrapText="1"/>
    </xf>
    <xf numFmtId="49" fontId="66" fillId="2" borderId="43" xfId="2" applyNumberFormat="1" applyFont="1" applyFill="1" applyBorder="1" applyAlignment="1" applyProtection="1">
      <alignment horizontal="center" vertical="top" wrapText="1"/>
    </xf>
    <xf numFmtId="49" fontId="66" fillId="2" borderId="34" xfId="2" applyNumberFormat="1" applyFont="1" applyFill="1" applyBorder="1" applyAlignment="1" applyProtection="1">
      <alignment horizontal="center" vertical="top" wrapText="1"/>
    </xf>
    <xf numFmtId="49" fontId="66" fillId="2" borderId="25" xfId="2" applyNumberFormat="1" applyFont="1" applyFill="1" applyBorder="1" applyAlignment="1" applyProtection="1">
      <alignment horizontal="center" vertical="top" wrapText="1"/>
    </xf>
    <xf numFmtId="49" fontId="66" fillId="2" borderId="10" xfId="2" applyNumberFormat="1" applyFont="1" applyFill="1" applyBorder="1" applyAlignment="1" applyProtection="1">
      <alignment horizontal="center" vertical="top" wrapText="1"/>
    </xf>
    <xf numFmtId="49" fontId="66"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66" fillId="0" borderId="46" xfId="2" applyNumberFormat="1" applyFont="1" applyFill="1" applyBorder="1" applyAlignment="1" applyProtection="1">
      <alignment horizontal="center" vertical="center" wrapText="1"/>
    </xf>
    <xf numFmtId="0" fontId="66" fillId="0" borderId="47" xfId="2" applyNumberFormat="1" applyFont="1" applyFill="1" applyBorder="1" applyAlignment="1" applyProtection="1">
      <alignment horizontal="center" vertical="center" wrapText="1"/>
    </xf>
    <xf numFmtId="49" fontId="66" fillId="2" borderId="13" xfId="2" applyNumberFormat="1" applyFont="1" applyFill="1" applyBorder="1" applyAlignment="1" applyProtection="1">
      <alignment horizontal="center" vertical="top" wrapText="1"/>
    </xf>
    <xf numFmtId="49" fontId="66" fillId="2" borderId="18" xfId="2" applyNumberFormat="1" applyFont="1" applyFill="1" applyBorder="1" applyAlignment="1" applyProtection="1">
      <alignment horizontal="center" vertical="top" wrapText="1"/>
    </xf>
    <xf numFmtId="49" fontId="66" fillId="2" borderId="14" xfId="2" applyNumberFormat="1" applyFont="1" applyFill="1" applyBorder="1" applyAlignment="1" applyProtection="1">
      <alignment horizontal="center" vertical="top" wrapText="1"/>
    </xf>
    <xf numFmtId="49" fontId="66" fillId="2" borderId="22" xfId="2" applyNumberFormat="1" applyFont="1" applyFill="1" applyBorder="1" applyAlignment="1" applyProtection="1">
      <alignment horizontal="center" vertical="top" wrapText="1"/>
    </xf>
    <xf numFmtId="49" fontId="66" fillId="2" borderId="23" xfId="2" applyNumberFormat="1" applyFont="1" applyFill="1" applyBorder="1" applyAlignment="1" applyProtection="1">
      <alignment horizontal="center" vertical="top" wrapText="1"/>
    </xf>
    <xf numFmtId="49" fontId="66" fillId="2" borderId="24" xfId="2" applyNumberFormat="1" applyFont="1" applyFill="1" applyBorder="1" applyAlignment="1" applyProtection="1">
      <alignment horizontal="center" vertical="top" wrapText="1"/>
    </xf>
    <xf numFmtId="0" fontId="56" fillId="0" borderId="13" xfId="0" applyFont="1" applyFill="1" applyBorder="1" applyAlignment="1" applyProtection="1">
      <alignment horizontal="center" vertical="center" wrapText="1"/>
    </xf>
    <xf numFmtId="0" fontId="56" fillId="0" borderId="18" xfId="0" applyFont="1" applyFill="1" applyBorder="1" applyAlignment="1" applyProtection="1">
      <alignment horizontal="center" vertical="center" wrapText="1"/>
    </xf>
    <xf numFmtId="0" fontId="56" fillId="0" borderId="14" xfId="0" applyFont="1" applyFill="1" applyBorder="1" applyAlignment="1" applyProtection="1">
      <alignment horizontal="center" vertical="center" wrapText="1"/>
    </xf>
    <xf numFmtId="0" fontId="34" fillId="5" borderId="26" xfId="0" applyFont="1" applyFill="1" applyBorder="1" applyAlignment="1" applyProtection="1">
      <alignment horizontal="center" vertical="center" wrapText="1"/>
    </xf>
    <xf numFmtId="0" fontId="34" fillId="5" borderId="27" xfId="0" applyFont="1" applyFill="1" applyBorder="1" applyAlignment="1" applyProtection="1">
      <alignment horizontal="center" vertical="center" wrapText="1"/>
    </xf>
    <xf numFmtId="0" fontId="34" fillId="5" borderId="28" xfId="0" applyFont="1" applyFill="1" applyBorder="1" applyAlignment="1" applyProtection="1">
      <alignment horizontal="center" vertical="center" wrapText="1"/>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6" fillId="0" borderId="13" xfId="2" applyNumberFormat="1" applyFont="1" applyFill="1" applyBorder="1" applyAlignment="1" applyProtection="1">
      <alignment horizontal="center" vertical="center" wrapText="1"/>
    </xf>
    <xf numFmtId="0" fontId="66" fillId="0" borderId="18" xfId="2" applyNumberFormat="1" applyFont="1" applyFill="1" applyBorder="1" applyAlignment="1" applyProtection="1">
      <alignment horizontal="center" vertical="center" wrapText="1"/>
    </xf>
    <xf numFmtId="0" fontId="66" fillId="0" borderId="14" xfId="2" applyNumberFormat="1" applyFont="1" applyFill="1" applyBorder="1" applyAlignment="1" applyProtection="1">
      <alignment horizontal="center" vertical="center" wrapText="1"/>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7" fillId="0" borderId="0" xfId="0" applyFont="1" applyAlignment="1">
      <alignment horizontal="center"/>
    </xf>
    <xf numFmtId="0" fontId="30" fillId="0" borderId="0" xfId="3" applyAlignment="1" applyProtection="1">
      <alignment horizontal="center"/>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69" fillId="0" borderId="0" xfId="0" applyFont="1" applyBorder="1" applyAlignment="1">
      <alignment horizontal="center" vertical="center" wrapText="1"/>
    </xf>
    <xf numFmtId="0" fontId="39" fillId="0" borderId="6" xfId="0" applyFont="1" applyBorder="1" applyAlignment="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164" fontId="46" fillId="0" borderId="6" xfId="0" applyNumberFormat="1" applyFont="1" applyFill="1" applyBorder="1" applyAlignment="1" applyProtection="1">
      <alignment horizontal="center" vertical="center" wrapText="1"/>
    </xf>
    <xf numFmtId="164" fontId="46" fillId="0" borderId="7" xfId="0" applyNumberFormat="1" applyFont="1" applyFill="1" applyBorder="1" applyAlignment="1" applyProtection="1">
      <alignment horizontal="center" vertical="center"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164" fontId="31" fillId="0" borderId="30" xfId="0" applyNumberFormat="1" applyFont="1" applyBorder="1" applyAlignment="1">
      <alignment horizontal="center" vertical="center"/>
    </xf>
    <xf numFmtId="164" fontId="31" fillId="0" borderId="42" xfId="0" applyNumberFormat="1" applyFont="1" applyBorder="1" applyAlignment="1">
      <alignment horizontal="center" vertical="center"/>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6" fillId="8" borderId="29" xfId="0" applyFont="1" applyFill="1" applyBorder="1" applyAlignment="1" applyProtection="1">
      <alignment horizontal="right" vertical="center" wrapText="1"/>
    </xf>
    <xf numFmtId="0" fontId="36" fillId="8" borderId="4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164" fontId="31" fillId="0" borderId="51"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68" fillId="8" borderId="41" xfId="0" applyFont="1" applyFill="1" applyBorder="1" applyAlignment="1" applyProtection="1">
      <alignment horizontal="right" vertical="center" wrapText="1"/>
    </xf>
    <xf numFmtId="0" fontId="68" fillId="8" borderId="52" xfId="0" applyFont="1" applyFill="1" applyBorder="1" applyAlignment="1" applyProtection="1">
      <alignment horizontal="right" vertical="center" wrapText="1"/>
    </xf>
    <xf numFmtId="0" fontId="68" fillId="8" borderId="53" xfId="0" applyFont="1" applyFill="1" applyBorder="1" applyAlignment="1" applyProtection="1">
      <alignment horizontal="right" vertical="center" wrapText="1"/>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0" fillId="2" borderId="0" xfId="3" applyFill="1" applyAlignment="1" applyProtection="1">
      <alignment horizontal="center" vertical="center"/>
    </xf>
    <xf numFmtId="0" fontId="56" fillId="2" borderId="0" xfId="0" applyNumberFormat="1" applyFont="1" applyFill="1" applyAlignment="1" applyProtection="1">
      <alignment horizontal="center" wrapText="1"/>
    </xf>
    <xf numFmtId="0" fontId="60" fillId="0" borderId="0" xfId="0" applyFont="1" applyFill="1" applyBorder="1" applyAlignment="1" applyProtection="1">
      <alignment horizontal="center"/>
    </xf>
    <xf numFmtId="0" fontId="60" fillId="7" borderId="15" xfId="0" applyFont="1" applyFill="1" applyBorder="1" applyAlignment="1" applyProtection="1">
      <alignment horizontal="center" vertical="center"/>
    </xf>
    <xf numFmtId="0" fontId="60" fillId="7" borderId="16" xfId="0" applyFont="1" applyFill="1" applyBorder="1" applyAlignment="1" applyProtection="1">
      <alignment horizontal="center" vertical="center"/>
    </xf>
    <xf numFmtId="0" fontId="60"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J18" fmlaRange="$J$14:$J$17"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51</xdr:row>
      <xdr:rowOff>76200</xdr:rowOff>
    </xdr:from>
    <xdr:to>
      <xdr:col>3</xdr:col>
      <xdr:colOff>561975</xdr:colOff>
      <xdr:row>53</xdr:row>
      <xdr:rowOff>104775</xdr:rowOff>
    </xdr:to>
    <xdr:pic>
      <xdr:nvPicPr>
        <xdr:cNvPr id="6262"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104775" y="10439400"/>
          <a:ext cx="2286000" cy="428625"/>
        </a:xfrm>
        <a:prstGeom prst="rect">
          <a:avLst/>
        </a:prstGeom>
        <a:noFill/>
        <a:ln w="9525">
          <a:noFill/>
          <a:miter lim="800000"/>
          <a:headEnd/>
          <a:tailEnd/>
        </a:ln>
      </xdr:spPr>
    </xdr:pic>
    <xdr:clientData/>
  </xdr:twoCellAnchor>
  <xdr:twoCellAnchor editAs="oneCell">
    <xdr:from>
      <xdr:col>0</xdr:col>
      <xdr:colOff>95250</xdr:colOff>
      <xdr:row>104</xdr:row>
      <xdr:rowOff>57150</xdr:rowOff>
    </xdr:from>
    <xdr:to>
      <xdr:col>3</xdr:col>
      <xdr:colOff>581025</xdr:colOff>
      <xdr:row>106</xdr:row>
      <xdr:rowOff>104775</xdr:rowOff>
    </xdr:to>
    <xdr:pic>
      <xdr:nvPicPr>
        <xdr:cNvPr id="6263"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95250" y="20774025"/>
          <a:ext cx="2314575" cy="438150"/>
        </a:xfrm>
        <a:prstGeom prst="rect">
          <a:avLst/>
        </a:prstGeom>
        <a:noFill/>
        <a:ln w="9525">
          <a:noFill/>
          <a:miter lim="800000"/>
          <a:headEnd/>
          <a:tailEnd/>
        </a:ln>
      </xdr:spPr>
    </xdr:pic>
    <xdr:clientData/>
  </xdr:twoCellAnchor>
  <xdr:twoCellAnchor editAs="oneCell">
    <xdr:from>
      <xdr:col>0</xdr:col>
      <xdr:colOff>95250</xdr:colOff>
      <xdr:row>157</xdr:row>
      <xdr:rowOff>57150</xdr:rowOff>
    </xdr:from>
    <xdr:to>
      <xdr:col>3</xdr:col>
      <xdr:colOff>581025</xdr:colOff>
      <xdr:row>159</xdr:row>
      <xdr:rowOff>104775</xdr:rowOff>
    </xdr:to>
    <xdr:pic>
      <xdr:nvPicPr>
        <xdr:cNvPr id="6264"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95250" y="31232475"/>
          <a:ext cx="2314575" cy="4381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1228725</xdr:colOff>
      <xdr:row>2</xdr:row>
      <xdr:rowOff>0</xdr:rowOff>
    </xdr:to>
    <xdr:pic>
      <xdr:nvPicPr>
        <xdr:cNvPr id="7198"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2447925" cy="561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247650</xdr:colOff>
      <xdr:row>2</xdr:row>
      <xdr:rowOff>95250</xdr:rowOff>
    </xdr:to>
    <xdr:pic>
      <xdr:nvPicPr>
        <xdr:cNvPr id="8222"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28800" cy="4762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1095375</xdr:colOff>
      <xdr:row>2</xdr:row>
      <xdr:rowOff>133350</xdr:rowOff>
    </xdr:to>
    <xdr:pic>
      <xdr:nvPicPr>
        <xdr:cNvPr id="9246"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2438400" cy="4762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695325</xdr:colOff>
      <xdr:row>2</xdr:row>
      <xdr:rowOff>152400</xdr:rowOff>
    </xdr:to>
    <xdr:pic>
      <xdr:nvPicPr>
        <xdr:cNvPr id="10270"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276475" cy="5334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4</xdr:col>
      <xdr:colOff>476250</xdr:colOff>
      <xdr:row>2</xdr:row>
      <xdr:rowOff>180975</xdr:rowOff>
    </xdr:to>
    <xdr:pic>
      <xdr:nvPicPr>
        <xdr:cNvPr id="5153"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57150"/>
          <a:ext cx="2390775" cy="504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247650</xdr:colOff>
          <xdr:row>16</xdr:row>
          <xdr:rowOff>85725</xdr:rowOff>
        </xdr:from>
        <xdr:to>
          <xdr:col>6</xdr:col>
          <xdr:colOff>200025</xdr:colOff>
          <xdr:row>16</xdr:row>
          <xdr:rowOff>304800</xdr:rowOff>
        </xdr:to>
        <xdr:sp macro="" textlink="">
          <xdr:nvSpPr>
            <xdr:cNvPr id="5123" name="Drop Down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1</xdr:row>
      <xdr:rowOff>285750</xdr:rowOff>
    </xdr:to>
    <xdr:pic>
      <xdr:nvPicPr>
        <xdr:cNvPr id="2"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38400" cy="4762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1</xdr:row>
      <xdr:rowOff>285750</xdr:rowOff>
    </xdr:to>
    <xdr:pic>
      <xdr:nvPicPr>
        <xdr:cNvPr id="12318"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38400" cy="476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80"/>
  <sheetViews>
    <sheetView showGridLines="0" tabSelected="1" view="pageBreakPreview" topLeftCell="A28" zoomScale="90" zoomScaleNormal="100" zoomScaleSheetLayoutView="90" workbookViewId="0">
      <selection activeCell="C1" sqref="C1"/>
    </sheetView>
  </sheetViews>
  <sheetFormatPr defaultColWidth="0" defaultRowHeight="15" x14ac:dyDescent="0.25"/>
  <cols>
    <col min="1" max="7" width="9.140625" customWidth="1"/>
    <col min="8" max="8" width="30.85546875" customWidth="1"/>
    <col min="9" max="9" width="0.5703125" hidden="1" customWidth="1"/>
    <col min="10" max="16384" width="9.140625" hidden="1"/>
  </cols>
  <sheetData>
    <row r="1" spans="1:9" x14ac:dyDescent="0.25">
      <c r="A1" s="46"/>
      <c r="B1" s="10"/>
      <c r="C1" s="10"/>
      <c r="D1" s="10"/>
      <c r="E1" s="10"/>
      <c r="F1" s="10"/>
      <c r="G1" s="10"/>
      <c r="H1" s="11"/>
    </row>
    <row r="2" spans="1:9" ht="30" customHeight="1" thickBot="1" x14ac:dyDescent="0.3">
      <c r="A2" s="44"/>
      <c r="B2" s="9"/>
      <c r="C2" s="9"/>
      <c r="D2" s="9"/>
      <c r="E2" s="9"/>
      <c r="F2" s="9"/>
      <c r="G2" s="9"/>
      <c r="H2" s="13"/>
    </row>
    <row r="3" spans="1:9" ht="18.75" x14ac:dyDescent="0.3">
      <c r="A3" s="266" t="s">
        <v>165</v>
      </c>
      <c r="B3" s="267"/>
      <c r="C3" s="267"/>
      <c r="D3" s="267"/>
      <c r="E3" s="267"/>
      <c r="F3" s="267"/>
      <c r="G3" s="267"/>
      <c r="H3" s="268"/>
    </row>
    <row r="4" spans="1:9" ht="15" customHeight="1" x14ac:dyDescent="0.25">
      <c r="A4" s="270" t="s">
        <v>46</v>
      </c>
      <c r="B4" s="271"/>
      <c r="C4" s="271"/>
      <c r="D4" s="271"/>
      <c r="E4" s="271"/>
      <c r="F4" s="271"/>
      <c r="G4" s="271"/>
      <c r="H4" s="272"/>
    </row>
    <row r="5" spans="1:9" x14ac:dyDescent="0.25">
      <c r="A5" s="270"/>
      <c r="B5" s="271"/>
      <c r="C5" s="271"/>
      <c r="D5" s="271"/>
      <c r="E5" s="271"/>
      <c r="F5" s="271"/>
      <c r="G5" s="271"/>
      <c r="H5" s="272"/>
    </row>
    <row r="6" spans="1:9" ht="15.75" x14ac:dyDescent="0.25">
      <c r="A6" s="12" t="s">
        <v>68</v>
      </c>
      <c r="B6" s="9"/>
      <c r="C6" s="9"/>
      <c r="D6" s="9"/>
      <c r="E6" s="9"/>
      <c r="F6" s="9"/>
      <c r="G6" s="9"/>
      <c r="H6" s="13"/>
    </row>
    <row r="7" spans="1:9" ht="15.75" x14ac:dyDescent="0.25">
      <c r="A7" s="12" t="s">
        <v>67</v>
      </c>
      <c r="B7" s="9"/>
      <c r="C7" s="9"/>
      <c r="D7" s="9"/>
      <c r="E7" s="9"/>
      <c r="F7" s="9"/>
      <c r="G7" s="9"/>
      <c r="H7" s="13"/>
    </row>
    <row r="8" spans="1:9" ht="15.75" x14ac:dyDescent="0.25">
      <c r="A8" s="12" t="s">
        <v>47</v>
      </c>
      <c r="B8" s="9"/>
      <c r="C8" s="9"/>
      <c r="D8" s="9"/>
      <c r="E8" s="9"/>
      <c r="F8" s="9"/>
      <c r="G8" s="9"/>
      <c r="H8" s="13"/>
    </row>
    <row r="9" spans="1:9" ht="15.75" x14ac:dyDescent="0.25">
      <c r="A9" s="12" t="s">
        <v>50</v>
      </c>
      <c r="B9" s="9"/>
      <c r="C9" s="9"/>
      <c r="D9" s="9"/>
      <c r="E9" s="9"/>
      <c r="F9" s="9"/>
      <c r="G9" s="9"/>
      <c r="H9" s="13"/>
    </row>
    <row r="10" spans="1:9" ht="15.75" x14ac:dyDescent="0.25">
      <c r="A10" s="12" t="s">
        <v>52</v>
      </c>
      <c r="B10" s="9"/>
      <c r="C10" s="9"/>
      <c r="D10" s="9"/>
      <c r="E10" s="9"/>
      <c r="F10" s="9"/>
      <c r="G10" s="9"/>
      <c r="H10" s="13"/>
    </row>
    <row r="11" spans="1:9" ht="15.75" x14ac:dyDescent="0.25">
      <c r="A11" s="12" t="s">
        <v>51</v>
      </c>
      <c r="B11" s="9"/>
      <c r="C11" s="9"/>
      <c r="D11" s="9"/>
      <c r="E11" s="9"/>
      <c r="F11" s="9"/>
      <c r="G11" s="9"/>
      <c r="H11" s="13"/>
    </row>
    <row r="12" spans="1:9" ht="15.75" x14ac:dyDescent="0.25">
      <c r="A12" s="12"/>
      <c r="B12" s="9"/>
      <c r="C12" s="9"/>
      <c r="D12" s="9"/>
      <c r="E12" s="9"/>
      <c r="F12" s="9"/>
      <c r="G12" s="9"/>
      <c r="H12" s="13"/>
    </row>
    <row r="13" spans="1:9" ht="15.75" x14ac:dyDescent="0.25">
      <c r="A13" s="14" t="s">
        <v>71</v>
      </c>
      <c r="B13" s="9"/>
      <c r="C13" s="9"/>
      <c r="D13" s="9"/>
      <c r="E13" s="9"/>
      <c r="F13" s="9"/>
      <c r="G13" s="9"/>
      <c r="H13" s="13"/>
    </row>
    <row r="14" spans="1:9" ht="15.75" x14ac:dyDescent="0.25">
      <c r="A14" s="12"/>
      <c r="B14" s="9"/>
      <c r="C14" s="9"/>
      <c r="D14" s="9"/>
      <c r="E14" s="9"/>
      <c r="F14" s="9"/>
      <c r="G14" s="9"/>
      <c r="H14" s="13"/>
    </row>
    <row r="15" spans="1:9" ht="15.75" customHeight="1" x14ac:dyDescent="0.25">
      <c r="A15" s="273" t="s">
        <v>166</v>
      </c>
      <c r="B15" s="274"/>
      <c r="C15" s="274"/>
      <c r="D15" s="274"/>
      <c r="E15" s="274"/>
      <c r="F15" s="274"/>
      <c r="G15" s="274"/>
      <c r="H15" s="275"/>
      <c r="I15" s="53" t="s">
        <v>83</v>
      </c>
    </row>
    <row r="16" spans="1:9" ht="15.75" customHeight="1" x14ac:dyDescent="0.25">
      <c r="A16" s="273"/>
      <c r="B16" s="274"/>
      <c r="C16" s="274"/>
      <c r="D16" s="274"/>
      <c r="E16" s="274"/>
      <c r="F16" s="274"/>
      <c r="G16" s="274"/>
      <c r="H16" s="275"/>
    </row>
    <row r="17" spans="1:8" ht="15.75" x14ac:dyDescent="0.25">
      <c r="A17" s="12"/>
      <c r="B17" s="9"/>
      <c r="C17" s="9"/>
      <c r="D17" s="9"/>
      <c r="E17" s="9"/>
      <c r="F17" s="9"/>
      <c r="G17" s="9"/>
      <c r="H17" s="13"/>
    </row>
    <row r="18" spans="1:8" ht="15.75" x14ac:dyDescent="0.25">
      <c r="A18" s="14" t="s">
        <v>167</v>
      </c>
      <c r="B18" s="9"/>
      <c r="C18" s="9"/>
      <c r="D18" s="9"/>
      <c r="E18" s="9"/>
      <c r="F18" s="9"/>
      <c r="G18" s="9"/>
      <c r="H18" s="13"/>
    </row>
    <row r="19" spans="1:8" ht="15.75" x14ac:dyDescent="0.25">
      <c r="A19" s="12" t="s">
        <v>64</v>
      </c>
      <c r="B19" s="9"/>
      <c r="C19" s="9"/>
      <c r="D19" s="9"/>
      <c r="E19" s="9"/>
      <c r="F19" s="9"/>
      <c r="G19" s="9"/>
      <c r="H19" s="13"/>
    </row>
    <row r="20" spans="1:8" ht="15.75" x14ac:dyDescent="0.25">
      <c r="A20" s="174" t="s">
        <v>42</v>
      </c>
      <c r="B20" s="269" t="s">
        <v>82</v>
      </c>
      <c r="C20" s="269"/>
      <c r="D20" s="269"/>
      <c r="E20" s="269"/>
      <c r="F20" s="29"/>
      <c r="G20" s="9"/>
      <c r="H20" s="13"/>
    </row>
    <row r="21" spans="1:8" ht="15.75" x14ac:dyDescent="0.25">
      <c r="A21" s="174" t="s">
        <v>43</v>
      </c>
      <c r="B21" s="269" t="s">
        <v>168</v>
      </c>
      <c r="C21" s="269"/>
      <c r="D21" s="269"/>
      <c r="E21" s="269"/>
      <c r="F21" s="29"/>
      <c r="G21" s="9"/>
      <c r="H21" s="13"/>
    </row>
    <row r="22" spans="1:8" ht="15.75" x14ac:dyDescent="0.25">
      <c r="A22" s="174" t="s">
        <v>44</v>
      </c>
      <c r="B22" s="269" t="s">
        <v>169</v>
      </c>
      <c r="C22" s="269"/>
      <c r="D22" s="269"/>
      <c r="E22" s="269"/>
      <c r="F22" s="269"/>
      <c r="G22" s="9"/>
      <c r="H22" s="13"/>
    </row>
    <row r="23" spans="1:8" ht="15.75" x14ac:dyDescent="0.25">
      <c r="A23" s="174" t="s">
        <v>45</v>
      </c>
      <c r="B23" s="269" t="s">
        <v>170</v>
      </c>
      <c r="C23" s="269"/>
      <c r="D23" s="269"/>
      <c r="E23" s="29"/>
      <c r="F23" s="29"/>
      <c r="G23" s="9"/>
      <c r="H23" s="13"/>
    </row>
    <row r="24" spans="1:8" ht="15.75" x14ac:dyDescent="0.25">
      <c r="A24" s="174" t="s">
        <v>62</v>
      </c>
      <c r="B24" s="269" t="s">
        <v>171</v>
      </c>
      <c r="C24" s="269"/>
      <c r="D24" s="269"/>
      <c r="E24" s="29"/>
      <c r="F24" s="29"/>
      <c r="G24" s="9"/>
      <c r="H24" s="13"/>
    </row>
    <row r="25" spans="1:8" s="239" customFormat="1" ht="15.75" x14ac:dyDescent="0.25">
      <c r="A25" s="45" t="s">
        <v>172</v>
      </c>
      <c r="B25" s="39"/>
      <c r="C25" s="39"/>
      <c r="D25" s="39"/>
      <c r="E25" s="39"/>
      <c r="F25" s="39"/>
      <c r="G25" s="39"/>
      <c r="H25" s="258"/>
    </row>
    <row r="26" spans="1:8" ht="15.75" x14ac:dyDescent="0.25">
      <c r="A26" s="174"/>
      <c r="B26" s="176"/>
      <c r="C26" s="175"/>
      <c r="D26" s="175"/>
      <c r="E26" s="29"/>
      <c r="F26" s="29"/>
      <c r="G26" s="9"/>
      <c r="H26" s="13"/>
    </row>
    <row r="27" spans="1:8" x14ac:dyDescent="0.25">
      <c r="A27" s="291"/>
      <c r="B27" s="292" t="s">
        <v>63</v>
      </c>
      <c r="C27" s="292"/>
      <c r="D27" s="292"/>
      <c r="E27" s="292"/>
      <c r="F27" s="292"/>
      <c r="G27" s="292"/>
      <c r="H27" s="293"/>
    </row>
    <row r="28" spans="1:8" x14ac:dyDescent="0.25">
      <c r="A28" s="291"/>
      <c r="B28" s="292"/>
      <c r="C28" s="292"/>
      <c r="D28" s="292"/>
      <c r="E28" s="292"/>
      <c r="F28" s="292"/>
      <c r="G28" s="292"/>
      <c r="H28" s="293"/>
    </row>
    <row r="29" spans="1:8" ht="15.75" x14ac:dyDescent="0.25">
      <c r="A29" s="45"/>
      <c r="B29" s="9"/>
      <c r="C29" s="9"/>
      <c r="D29" s="9"/>
      <c r="E29" s="9"/>
      <c r="F29" s="9"/>
      <c r="G29" s="9"/>
      <c r="H29" s="13"/>
    </row>
    <row r="30" spans="1:8" ht="15.75" customHeight="1" x14ac:dyDescent="0.25">
      <c r="A30" s="294" t="s">
        <v>173</v>
      </c>
      <c r="B30" s="295"/>
      <c r="C30" s="295"/>
      <c r="D30" s="295"/>
      <c r="E30" s="295"/>
      <c r="F30" s="295"/>
      <c r="G30" s="295"/>
      <c r="H30" s="296"/>
    </row>
    <row r="31" spans="1:8" s="53" customFormat="1" ht="15.75" customHeight="1" x14ac:dyDescent="0.25">
      <c r="A31" s="294"/>
      <c r="B31" s="295"/>
      <c r="C31" s="295"/>
      <c r="D31" s="295"/>
      <c r="E31" s="295"/>
      <c r="F31" s="295"/>
      <c r="G31" s="295"/>
      <c r="H31" s="296"/>
    </row>
    <row r="32" spans="1:8" ht="15.75" x14ac:dyDescent="0.25">
      <c r="A32" s="177" t="s">
        <v>48</v>
      </c>
      <c r="B32" s="178"/>
      <c r="C32" s="178"/>
      <c r="D32" s="178"/>
      <c r="E32" s="178"/>
      <c r="F32" s="178"/>
      <c r="G32" s="178"/>
      <c r="H32" s="179"/>
    </row>
    <row r="33" spans="1:9" ht="16.5" customHeight="1" x14ac:dyDescent="0.25">
      <c r="A33" s="177" t="s">
        <v>174</v>
      </c>
      <c r="B33" s="178"/>
      <c r="C33" s="178"/>
      <c r="D33" s="178"/>
      <c r="E33" s="178"/>
      <c r="F33" s="178"/>
      <c r="G33" s="178"/>
      <c r="H33" s="179"/>
    </row>
    <row r="34" spans="1:9" ht="15.75" x14ac:dyDescent="0.25">
      <c r="A34" s="177" t="s">
        <v>175</v>
      </c>
      <c r="B34" s="178"/>
      <c r="C34" s="178"/>
      <c r="D34" s="178"/>
      <c r="E34" s="178"/>
      <c r="F34" s="178"/>
      <c r="G34" s="178"/>
      <c r="H34" s="179"/>
    </row>
    <row r="35" spans="1:9" ht="15.75" x14ac:dyDescent="0.25">
      <c r="A35" s="14"/>
      <c r="B35" s="9"/>
      <c r="C35" s="9"/>
      <c r="D35" s="9"/>
      <c r="E35" s="9"/>
      <c r="F35" s="9"/>
      <c r="G35" s="9"/>
      <c r="H35" s="13"/>
    </row>
    <row r="36" spans="1:9" ht="15.75" x14ac:dyDescent="0.25">
      <c r="A36" s="14" t="s">
        <v>176</v>
      </c>
      <c r="B36" s="9"/>
      <c r="C36" s="9"/>
      <c r="D36" s="9"/>
      <c r="E36" s="9"/>
      <c r="F36" s="9"/>
      <c r="G36" s="9"/>
      <c r="H36" s="13"/>
    </row>
    <row r="37" spans="1:9" ht="15.75" x14ac:dyDescent="0.25">
      <c r="A37" s="177" t="s">
        <v>110</v>
      </c>
      <c r="B37" s="178"/>
      <c r="C37" s="178"/>
      <c r="D37" s="178"/>
      <c r="E37" s="178"/>
      <c r="F37" s="178"/>
      <c r="G37" s="178"/>
      <c r="H37" s="179"/>
    </row>
    <row r="38" spans="1:9" ht="15.75" x14ac:dyDescent="0.25">
      <c r="A38" s="177" t="s">
        <v>177</v>
      </c>
      <c r="B38" s="178"/>
      <c r="C38" s="178"/>
      <c r="D38" s="178"/>
      <c r="E38" s="178"/>
      <c r="F38" s="178"/>
      <c r="G38" s="178"/>
      <c r="H38" s="179"/>
    </row>
    <row r="39" spans="1:9" ht="15.75" x14ac:dyDescent="0.25">
      <c r="A39" s="177" t="s">
        <v>178</v>
      </c>
      <c r="B39" s="178"/>
      <c r="C39" s="178"/>
      <c r="D39" s="178"/>
      <c r="E39" s="178"/>
      <c r="F39" s="178"/>
      <c r="G39" s="178"/>
      <c r="H39" s="179"/>
    </row>
    <row r="40" spans="1:9" ht="15.75" x14ac:dyDescent="0.25">
      <c r="A40" s="177" t="s">
        <v>179</v>
      </c>
      <c r="B40" s="178"/>
      <c r="C40" s="178"/>
      <c r="D40" s="178"/>
      <c r="E40" s="178"/>
      <c r="F40" s="178"/>
      <c r="G40" s="178"/>
      <c r="H40" s="179"/>
    </row>
    <row r="41" spans="1:9" ht="15.75" x14ac:dyDescent="0.25">
      <c r="A41" s="14"/>
      <c r="B41" s="9"/>
      <c r="C41" s="9"/>
      <c r="D41" s="9"/>
      <c r="E41" s="9"/>
      <c r="F41" s="9"/>
      <c r="G41" s="9"/>
      <c r="H41" s="13"/>
    </row>
    <row r="42" spans="1:9" ht="18.75" x14ac:dyDescent="0.3">
      <c r="A42" s="186" t="s">
        <v>180</v>
      </c>
      <c r="B42" s="9"/>
      <c r="C42" s="9"/>
      <c r="D42" s="9"/>
      <c r="E42" s="9"/>
      <c r="F42" s="9"/>
      <c r="G42" s="9"/>
      <c r="H42" s="13"/>
    </row>
    <row r="43" spans="1:9" x14ac:dyDescent="0.25">
      <c r="A43" s="297" t="s">
        <v>181</v>
      </c>
      <c r="B43" s="298"/>
      <c r="C43" s="298"/>
      <c r="D43" s="298"/>
      <c r="E43" s="298"/>
      <c r="F43" s="298"/>
      <c r="G43" s="298"/>
      <c r="H43" s="299"/>
      <c r="I43" s="53" t="s">
        <v>84</v>
      </c>
    </row>
    <row r="44" spans="1:9" x14ac:dyDescent="0.25">
      <c r="A44" s="297"/>
      <c r="B44" s="298"/>
      <c r="C44" s="298"/>
      <c r="D44" s="298"/>
      <c r="E44" s="298"/>
      <c r="F44" s="298"/>
      <c r="G44" s="298"/>
      <c r="H44" s="299"/>
    </row>
    <row r="45" spans="1:9" ht="15.75" x14ac:dyDescent="0.25">
      <c r="A45" s="28" t="s">
        <v>28</v>
      </c>
      <c r="B45" s="9"/>
      <c r="C45" s="9"/>
      <c r="D45" s="9"/>
      <c r="E45" s="9"/>
      <c r="F45" s="9"/>
      <c r="G45" s="9"/>
      <c r="H45" s="13"/>
    </row>
    <row r="46" spans="1:9" ht="15.75" x14ac:dyDescent="0.25">
      <c r="A46" s="174" t="s">
        <v>42</v>
      </c>
      <c r="B46" s="269" t="s">
        <v>82</v>
      </c>
      <c r="C46" s="269"/>
      <c r="D46" s="269"/>
      <c r="E46" s="269"/>
      <c r="F46" s="9"/>
      <c r="G46" s="9"/>
      <c r="H46" s="13"/>
    </row>
    <row r="47" spans="1:9" ht="15.75" x14ac:dyDescent="0.25">
      <c r="A47" s="14"/>
      <c r="B47" s="9"/>
      <c r="C47" s="9"/>
      <c r="D47" s="9"/>
      <c r="E47" s="9"/>
      <c r="F47" s="9"/>
      <c r="G47" s="9"/>
      <c r="H47" s="13"/>
    </row>
    <row r="48" spans="1:9" x14ac:dyDescent="0.25">
      <c r="A48" s="276" t="s">
        <v>182</v>
      </c>
      <c r="B48" s="277"/>
      <c r="C48" s="277"/>
      <c r="D48" s="277"/>
      <c r="E48" s="277"/>
      <c r="F48" s="277"/>
      <c r="G48" s="277"/>
      <c r="H48" s="278"/>
    </row>
    <row r="49" spans="1:9" x14ac:dyDescent="0.25">
      <c r="A49" s="276"/>
      <c r="B49" s="277"/>
      <c r="C49" s="277"/>
      <c r="D49" s="277"/>
      <c r="E49" s="277"/>
      <c r="F49" s="277"/>
      <c r="G49" s="277"/>
      <c r="H49" s="278"/>
    </row>
    <row r="50" spans="1:9" x14ac:dyDescent="0.25">
      <c r="A50" s="303" t="s">
        <v>106</v>
      </c>
      <c r="B50" s="304"/>
      <c r="C50" s="304"/>
      <c r="D50" s="304"/>
      <c r="E50" s="304"/>
      <c r="F50" s="304"/>
      <c r="G50" s="304"/>
      <c r="H50" s="305"/>
    </row>
    <row r="51" spans="1:9" ht="15.75" thickBot="1" x14ac:dyDescent="0.3">
      <c r="A51" s="306"/>
      <c r="B51" s="307"/>
      <c r="C51" s="307"/>
      <c r="D51" s="307"/>
      <c r="E51" s="307"/>
      <c r="F51" s="307"/>
      <c r="G51" s="307"/>
      <c r="H51" s="308"/>
    </row>
    <row r="52" spans="1:9" ht="15.75" x14ac:dyDescent="0.25">
      <c r="A52" s="192"/>
      <c r="B52" s="10"/>
      <c r="C52" s="10"/>
      <c r="D52" s="10"/>
      <c r="E52" s="10"/>
      <c r="F52" s="10"/>
      <c r="G52" s="10"/>
      <c r="H52" s="11"/>
    </row>
    <row r="53" spans="1:9" ht="15.75" x14ac:dyDescent="0.25">
      <c r="A53" s="15"/>
      <c r="B53" s="9"/>
      <c r="C53" s="9"/>
      <c r="D53" s="9"/>
      <c r="E53" s="9"/>
      <c r="F53" s="9"/>
      <c r="G53" s="9"/>
      <c r="H53" s="13"/>
    </row>
    <row r="54" spans="1:9" ht="16.5" thickBot="1" x14ac:dyDescent="0.3">
      <c r="A54" s="184"/>
      <c r="B54" s="16"/>
      <c r="C54" s="16"/>
      <c r="D54" s="16"/>
      <c r="E54" s="16"/>
      <c r="F54" s="16"/>
      <c r="G54" s="16"/>
      <c r="H54" s="17"/>
    </row>
    <row r="55" spans="1:9" x14ac:dyDescent="0.25">
      <c r="A55" s="300" t="s">
        <v>101</v>
      </c>
      <c r="B55" s="301"/>
      <c r="C55" s="301"/>
      <c r="D55" s="301"/>
      <c r="E55" s="301"/>
      <c r="F55" s="301"/>
      <c r="G55" s="301"/>
      <c r="H55" s="302"/>
      <c r="I55" s="53" t="s">
        <v>183</v>
      </c>
    </row>
    <row r="56" spans="1:9" x14ac:dyDescent="0.25">
      <c r="A56" s="303"/>
      <c r="B56" s="304"/>
      <c r="C56" s="304"/>
      <c r="D56" s="304"/>
      <c r="E56" s="304"/>
      <c r="F56" s="304"/>
      <c r="G56" s="304"/>
      <c r="H56" s="305"/>
    </row>
    <row r="57" spans="1:9" ht="15.75" x14ac:dyDescent="0.25">
      <c r="A57" s="28" t="s">
        <v>29</v>
      </c>
      <c r="B57" s="9"/>
      <c r="C57" s="9"/>
      <c r="D57" s="9"/>
      <c r="E57" s="9"/>
      <c r="F57" s="9"/>
      <c r="G57" s="9"/>
      <c r="H57" s="13"/>
    </row>
    <row r="58" spans="1:9" ht="15.75" x14ac:dyDescent="0.25">
      <c r="A58" s="200" t="s">
        <v>43</v>
      </c>
      <c r="B58" s="269" t="s">
        <v>168</v>
      </c>
      <c r="C58" s="269"/>
      <c r="D58" s="269"/>
      <c r="E58" s="269"/>
      <c r="F58" s="9"/>
      <c r="G58" s="9"/>
      <c r="H58" s="13"/>
    </row>
    <row r="59" spans="1:9" ht="15.75" x14ac:dyDescent="0.25">
      <c r="A59" s="193" t="s">
        <v>85</v>
      </c>
      <c r="B59" s="14"/>
      <c r="C59" s="9"/>
      <c r="D59" s="9"/>
      <c r="E59" s="9"/>
      <c r="F59" s="9"/>
      <c r="G59" s="9"/>
      <c r="H59" s="13"/>
    </row>
    <row r="60" spans="1:9" ht="15.75" x14ac:dyDescent="0.25">
      <c r="A60" s="14"/>
      <c r="B60" s="39"/>
      <c r="C60" s="9"/>
      <c r="D60" s="9"/>
      <c r="E60" s="9"/>
      <c r="F60" s="9"/>
      <c r="G60" s="9"/>
      <c r="H60" s="13"/>
    </row>
    <row r="61" spans="1:9" ht="15.75" x14ac:dyDescent="0.25">
      <c r="A61" s="12" t="s">
        <v>184</v>
      </c>
      <c r="B61" s="9"/>
      <c r="C61" s="9"/>
      <c r="D61" s="9"/>
      <c r="E61" s="9"/>
      <c r="F61" s="9"/>
      <c r="G61" s="9"/>
      <c r="H61" s="13"/>
    </row>
    <row r="62" spans="1:9" ht="15.75" x14ac:dyDescent="0.25">
      <c r="A62" s="12"/>
      <c r="B62" s="9"/>
      <c r="C62" s="9"/>
      <c r="D62" s="9"/>
      <c r="E62" s="9"/>
      <c r="F62" s="9"/>
      <c r="G62" s="9"/>
      <c r="H62" s="13"/>
    </row>
    <row r="63" spans="1:9" x14ac:dyDescent="0.25">
      <c r="A63" s="276" t="s">
        <v>102</v>
      </c>
      <c r="B63" s="277"/>
      <c r="C63" s="277"/>
      <c r="D63" s="277"/>
      <c r="E63" s="277"/>
      <c r="F63" s="277"/>
      <c r="G63" s="277"/>
      <c r="H63" s="278"/>
      <c r="I63" s="53" t="s">
        <v>185</v>
      </c>
    </row>
    <row r="64" spans="1:9" x14ac:dyDescent="0.25">
      <c r="A64" s="276"/>
      <c r="B64" s="277"/>
      <c r="C64" s="277"/>
      <c r="D64" s="277"/>
      <c r="E64" s="277"/>
      <c r="F64" s="277"/>
      <c r="G64" s="277"/>
      <c r="H64" s="278"/>
    </row>
    <row r="65" spans="1:9" x14ac:dyDescent="0.25">
      <c r="A65" s="276" t="s">
        <v>103</v>
      </c>
      <c r="B65" s="277"/>
      <c r="C65" s="277"/>
      <c r="D65" s="277"/>
      <c r="E65" s="277"/>
      <c r="F65" s="277"/>
      <c r="G65" s="277"/>
      <c r="H65" s="278"/>
      <c r="I65" s="53" t="s">
        <v>186</v>
      </c>
    </row>
    <row r="66" spans="1:9" x14ac:dyDescent="0.25">
      <c r="A66" s="276"/>
      <c r="B66" s="277"/>
      <c r="C66" s="277"/>
      <c r="D66" s="277"/>
      <c r="E66" s="277"/>
      <c r="F66" s="277"/>
      <c r="G66" s="277"/>
      <c r="H66" s="278"/>
    </row>
    <row r="67" spans="1:9" ht="15.75" x14ac:dyDescent="0.25">
      <c r="A67" s="12"/>
      <c r="B67" s="9"/>
      <c r="C67" s="9"/>
      <c r="D67" s="9"/>
      <c r="E67" s="9"/>
      <c r="F67" s="9"/>
      <c r="G67" s="9"/>
      <c r="H67" s="13"/>
    </row>
    <row r="68" spans="1:9" x14ac:dyDescent="0.25">
      <c r="A68" s="273" t="s">
        <v>104</v>
      </c>
      <c r="B68" s="274"/>
      <c r="C68" s="274"/>
      <c r="D68" s="274"/>
      <c r="E68" s="274"/>
      <c r="F68" s="274"/>
      <c r="G68" s="274"/>
      <c r="H68" s="275"/>
      <c r="I68" s="53" t="s">
        <v>187</v>
      </c>
    </row>
    <row r="69" spans="1:9" x14ac:dyDescent="0.25">
      <c r="A69" s="273"/>
      <c r="B69" s="274"/>
      <c r="C69" s="274"/>
      <c r="D69" s="274"/>
      <c r="E69" s="274"/>
      <c r="F69" s="274"/>
      <c r="G69" s="274"/>
      <c r="H69" s="275"/>
    </row>
    <row r="70" spans="1:9" ht="15.75" x14ac:dyDescent="0.25">
      <c r="A70" s="197"/>
      <c r="B70" s="198"/>
      <c r="C70" s="198"/>
      <c r="D70" s="198"/>
      <c r="E70" s="198"/>
      <c r="F70" s="198"/>
      <c r="G70" s="198"/>
      <c r="H70" s="199"/>
    </row>
    <row r="71" spans="1:9" ht="15.75" x14ac:dyDescent="0.25">
      <c r="A71" s="180" t="s">
        <v>92</v>
      </c>
      <c r="B71" s="269" t="s">
        <v>188</v>
      </c>
      <c r="C71" s="269"/>
      <c r="D71" s="269"/>
      <c r="E71" s="198"/>
      <c r="F71" s="198"/>
      <c r="G71" s="198"/>
      <c r="H71" s="199"/>
    </row>
    <row r="72" spans="1:9" ht="15.75" x14ac:dyDescent="0.25">
      <c r="A72" s="12"/>
      <c r="B72" s="279" t="s">
        <v>189</v>
      </c>
      <c r="C72" s="279"/>
      <c r="D72" s="279"/>
      <c r="E72" s="279"/>
      <c r="F72" s="279"/>
      <c r="G72" s="279"/>
      <c r="H72" s="280"/>
    </row>
    <row r="73" spans="1:9" ht="15.75" x14ac:dyDescent="0.25">
      <c r="A73" s="12"/>
      <c r="B73" s="279"/>
      <c r="C73" s="279"/>
      <c r="D73" s="279"/>
      <c r="E73" s="279"/>
      <c r="F73" s="279"/>
      <c r="G73" s="279"/>
      <c r="H73" s="280"/>
    </row>
    <row r="74" spans="1:9" x14ac:dyDescent="0.25">
      <c r="A74" s="284" t="s">
        <v>190</v>
      </c>
      <c r="B74" s="285"/>
      <c r="C74" s="285"/>
      <c r="D74" s="285"/>
      <c r="E74" s="285"/>
      <c r="F74" s="285"/>
      <c r="G74" s="285"/>
      <c r="H74" s="286"/>
    </row>
    <row r="75" spans="1:9" x14ac:dyDescent="0.25">
      <c r="A75" s="190"/>
      <c r="B75" s="187"/>
      <c r="C75" s="187"/>
      <c r="D75" s="187"/>
      <c r="E75" s="187"/>
      <c r="F75" s="187"/>
      <c r="G75" s="187"/>
      <c r="H75" s="188"/>
    </row>
    <row r="76" spans="1:9" ht="15.75" x14ac:dyDescent="0.25">
      <c r="A76" s="40" t="s">
        <v>39</v>
      </c>
      <c r="B76" s="9"/>
      <c r="C76" s="9"/>
      <c r="D76" s="9"/>
      <c r="E76" s="9"/>
      <c r="F76" s="9"/>
      <c r="G76" s="9"/>
      <c r="H76" s="13"/>
    </row>
    <row r="77" spans="1:9" ht="15.75" x14ac:dyDescent="0.25">
      <c r="A77" s="19" t="s">
        <v>9</v>
      </c>
      <c r="B77" s="9"/>
      <c r="C77" s="9"/>
      <c r="D77" s="9"/>
      <c r="E77" s="9"/>
      <c r="F77" s="9"/>
      <c r="G77" s="9"/>
      <c r="H77" s="13"/>
    </row>
    <row r="78" spans="1:9" ht="15.75" x14ac:dyDescent="0.25">
      <c r="A78" s="12" t="s">
        <v>191</v>
      </c>
      <c r="B78" s="9"/>
      <c r="C78" s="9"/>
      <c r="D78" s="9"/>
      <c r="E78" s="9"/>
      <c r="F78" s="9"/>
      <c r="G78" s="9"/>
      <c r="H78" s="13"/>
    </row>
    <row r="79" spans="1:9" ht="15.75" x14ac:dyDescent="0.25">
      <c r="A79" s="12" t="s">
        <v>33</v>
      </c>
      <c r="B79" s="9"/>
      <c r="C79" s="9"/>
      <c r="D79" s="9"/>
      <c r="E79" s="9"/>
      <c r="F79" s="9"/>
      <c r="G79" s="9"/>
      <c r="H79" s="13"/>
    </row>
    <row r="80" spans="1:9" ht="15.75" x14ac:dyDescent="0.25">
      <c r="A80" s="12" t="s">
        <v>24</v>
      </c>
      <c r="B80" s="9"/>
      <c r="C80" s="9"/>
      <c r="D80" s="9"/>
      <c r="E80" s="9"/>
      <c r="F80" s="9"/>
      <c r="G80" s="9"/>
      <c r="H80" s="13"/>
    </row>
    <row r="81" spans="1:9" ht="15.75" x14ac:dyDescent="0.25">
      <c r="A81" s="12"/>
      <c r="B81" s="9"/>
      <c r="C81" s="9"/>
      <c r="D81" s="9"/>
      <c r="E81" s="9"/>
      <c r="F81" s="9"/>
      <c r="G81" s="9"/>
      <c r="H81" s="13"/>
    </row>
    <row r="82" spans="1:9" x14ac:dyDescent="0.25">
      <c r="A82" s="276" t="s">
        <v>49</v>
      </c>
      <c r="B82" s="277"/>
      <c r="C82" s="277"/>
      <c r="D82" s="277"/>
      <c r="E82" s="277"/>
      <c r="F82" s="277"/>
      <c r="G82" s="277"/>
      <c r="H82" s="278"/>
      <c r="I82" s="53" t="s">
        <v>93</v>
      </c>
    </row>
    <row r="83" spans="1:9" x14ac:dyDescent="0.25">
      <c r="A83" s="276"/>
      <c r="B83" s="277"/>
      <c r="C83" s="277"/>
      <c r="D83" s="277"/>
      <c r="E83" s="277"/>
      <c r="F83" s="277"/>
      <c r="G83" s="277"/>
      <c r="H83" s="278"/>
    </row>
    <row r="84" spans="1:9" x14ac:dyDescent="0.25">
      <c r="A84" s="276" t="s">
        <v>65</v>
      </c>
      <c r="B84" s="277"/>
      <c r="C84" s="277"/>
      <c r="D84" s="277"/>
      <c r="E84" s="277"/>
      <c r="F84" s="277"/>
      <c r="G84" s="277"/>
      <c r="H84" s="278"/>
    </row>
    <row r="85" spans="1:9" x14ac:dyDescent="0.25">
      <c r="A85" s="276"/>
      <c r="B85" s="277"/>
      <c r="C85" s="277"/>
      <c r="D85" s="277"/>
      <c r="E85" s="277"/>
      <c r="F85" s="277"/>
      <c r="G85" s="277"/>
      <c r="H85" s="278"/>
    </row>
    <row r="86" spans="1:9" ht="15.75" x14ac:dyDescent="0.25">
      <c r="A86" s="15"/>
      <c r="B86" s="9"/>
      <c r="C86" s="9"/>
      <c r="D86" s="9"/>
      <c r="E86" s="9"/>
      <c r="F86" s="9"/>
      <c r="G86" s="9"/>
      <c r="H86" s="13"/>
    </row>
    <row r="87" spans="1:9" ht="15.75" x14ac:dyDescent="0.25">
      <c r="A87" s="12" t="s">
        <v>70</v>
      </c>
      <c r="B87" s="9"/>
      <c r="C87" s="9"/>
      <c r="D87" s="9"/>
      <c r="E87" s="9"/>
      <c r="F87" s="9"/>
      <c r="G87" s="9"/>
      <c r="H87" s="13"/>
    </row>
    <row r="88" spans="1:9" x14ac:dyDescent="0.25">
      <c r="A88" s="281" t="s">
        <v>105</v>
      </c>
      <c r="B88" s="282"/>
      <c r="C88" s="282"/>
      <c r="D88" s="282"/>
      <c r="E88" s="282"/>
      <c r="F88" s="282"/>
      <c r="G88" s="282"/>
      <c r="H88" s="283"/>
      <c r="I88" s="53" t="s">
        <v>192</v>
      </c>
    </row>
    <row r="89" spans="1:9" x14ac:dyDescent="0.25">
      <c r="A89" s="281"/>
      <c r="B89" s="282"/>
      <c r="C89" s="282"/>
      <c r="D89" s="282"/>
      <c r="E89" s="282"/>
      <c r="F89" s="282"/>
      <c r="G89" s="282"/>
      <c r="H89" s="283"/>
    </row>
    <row r="90" spans="1:9" ht="15.75" x14ac:dyDescent="0.25">
      <c r="A90" s="12"/>
      <c r="B90" s="9"/>
      <c r="C90" s="9"/>
      <c r="D90" s="9"/>
      <c r="E90" s="9"/>
      <c r="F90" s="9"/>
      <c r="G90" s="9"/>
      <c r="H90" s="13"/>
    </row>
    <row r="91" spans="1:9" x14ac:dyDescent="0.25">
      <c r="A91" s="309" t="s">
        <v>193</v>
      </c>
      <c r="B91" s="310"/>
      <c r="C91" s="310"/>
      <c r="D91" s="310"/>
      <c r="E91" s="310"/>
      <c r="F91" s="310"/>
      <c r="G91" s="310"/>
      <c r="H91" s="311"/>
    </row>
    <row r="92" spans="1:9" ht="15" customHeight="1" x14ac:dyDescent="0.3">
      <c r="A92" s="186" t="s">
        <v>194</v>
      </c>
      <c r="B92" s="35"/>
      <c r="C92" s="35"/>
      <c r="D92" s="35"/>
      <c r="E92" s="35"/>
      <c r="F92" s="35"/>
      <c r="G92" s="35"/>
      <c r="H92" s="36"/>
    </row>
    <row r="93" spans="1:9" ht="15" customHeight="1" x14ac:dyDescent="0.25">
      <c r="A93" s="34"/>
      <c r="B93" s="37"/>
      <c r="C93" s="37"/>
      <c r="D93" s="37"/>
      <c r="E93" s="37"/>
      <c r="F93" s="37"/>
      <c r="G93" s="37"/>
      <c r="H93" s="38"/>
    </row>
    <row r="94" spans="1:9" ht="15" customHeight="1" x14ac:dyDescent="0.25">
      <c r="A94" s="28" t="s">
        <v>28</v>
      </c>
      <c r="B94" s="37"/>
      <c r="C94" s="37"/>
      <c r="D94" s="37"/>
      <c r="E94" s="37"/>
      <c r="F94" s="37"/>
      <c r="G94" s="37"/>
      <c r="H94" s="38"/>
    </row>
    <row r="95" spans="1:9" ht="15.75" x14ac:dyDescent="0.25">
      <c r="A95" s="200" t="s">
        <v>42</v>
      </c>
      <c r="B95" s="269" t="s">
        <v>82</v>
      </c>
      <c r="C95" s="269"/>
      <c r="D95" s="269"/>
      <c r="E95" s="269"/>
      <c r="F95" s="9"/>
      <c r="G95" s="9"/>
      <c r="H95" s="13"/>
    </row>
    <row r="96" spans="1:9" ht="15.75" x14ac:dyDescent="0.25">
      <c r="A96" s="14"/>
      <c r="B96" s="9"/>
      <c r="C96" s="9"/>
      <c r="D96" s="9"/>
      <c r="E96" s="9"/>
      <c r="F96" s="9"/>
      <c r="G96" s="9"/>
      <c r="H96" s="13"/>
    </row>
    <row r="97" spans="1:9" x14ac:dyDescent="0.25">
      <c r="A97" s="276" t="s">
        <v>195</v>
      </c>
      <c r="B97" s="277"/>
      <c r="C97" s="277"/>
      <c r="D97" s="277"/>
      <c r="E97" s="277"/>
      <c r="F97" s="277"/>
      <c r="G97" s="277"/>
      <c r="H97" s="278"/>
    </row>
    <row r="98" spans="1:9" x14ac:dyDescent="0.25">
      <c r="A98" s="276"/>
      <c r="B98" s="277"/>
      <c r="C98" s="277"/>
      <c r="D98" s="277"/>
      <c r="E98" s="277"/>
      <c r="F98" s="277"/>
      <c r="G98" s="277"/>
      <c r="H98" s="278"/>
    </row>
    <row r="99" spans="1:9" x14ac:dyDescent="0.25">
      <c r="A99" s="312" t="s">
        <v>106</v>
      </c>
      <c r="B99" s="313"/>
      <c r="C99" s="313"/>
      <c r="D99" s="313"/>
      <c r="E99" s="313"/>
      <c r="F99" s="313"/>
      <c r="G99" s="313"/>
      <c r="H99" s="314"/>
      <c r="I99" s="53" t="s">
        <v>196</v>
      </c>
    </row>
    <row r="100" spans="1:9" x14ac:dyDescent="0.25">
      <c r="A100" s="312"/>
      <c r="B100" s="313"/>
      <c r="C100" s="313"/>
      <c r="D100" s="313"/>
      <c r="E100" s="313"/>
      <c r="F100" s="313"/>
      <c r="G100" s="313"/>
      <c r="H100" s="314"/>
    </row>
    <row r="101" spans="1:9" x14ac:dyDescent="0.25">
      <c r="A101" s="315" t="s">
        <v>197</v>
      </c>
      <c r="B101" s="316"/>
      <c r="C101" s="316"/>
      <c r="D101" s="316"/>
      <c r="E101" s="316"/>
      <c r="F101" s="316"/>
      <c r="G101" s="316"/>
      <c r="H101" s="317"/>
    </row>
    <row r="102" spans="1:9" s="53" customFormat="1" x14ac:dyDescent="0.25">
      <c r="A102" s="315"/>
      <c r="B102" s="316"/>
      <c r="C102" s="316"/>
      <c r="D102" s="316"/>
      <c r="E102" s="316"/>
      <c r="F102" s="316"/>
      <c r="G102" s="316"/>
      <c r="H102" s="317"/>
    </row>
    <row r="103" spans="1:9" s="53" customFormat="1" x14ac:dyDescent="0.25">
      <c r="A103" s="315"/>
      <c r="B103" s="316"/>
      <c r="C103" s="316"/>
      <c r="D103" s="316"/>
      <c r="E103" s="316"/>
      <c r="F103" s="316"/>
      <c r="G103" s="316"/>
      <c r="H103" s="317"/>
    </row>
    <row r="104" spans="1:9" ht="15.75" thickBot="1" x14ac:dyDescent="0.3">
      <c r="A104" s="318"/>
      <c r="B104" s="319"/>
      <c r="C104" s="319"/>
      <c r="D104" s="319"/>
      <c r="E104" s="319"/>
      <c r="F104" s="319"/>
      <c r="G104" s="319"/>
      <c r="H104" s="320"/>
    </row>
    <row r="105" spans="1:9" ht="15.75" x14ac:dyDescent="0.25">
      <c r="A105" s="192"/>
      <c r="B105" s="10"/>
      <c r="C105" s="10"/>
      <c r="D105" s="10"/>
      <c r="E105" s="10"/>
      <c r="F105" s="10"/>
      <c r="G105" s="10"/>
      <c r="H105" s="11"/>
    </row>
    <row r="106" spans="1:9" s="53" customFormat="1" ht="15" customHeight="1" x14ac:dyDescent="0.25">
      <c r="A106" s="15"/>
      <c r="B106" s="9"/>
      <c r="C106" s="9"/>
      <c r="D106" s="9"/>
      <c r="E106" s="9"/>
      <c r="F106" s="9"/>
      <c r="G106" s="9"/>
      <c r="H106" s="13"/>
      <c r="I106"/>
    </row>
    <row r="107" spans="1:9" s="53" customFormat="1" ht="15" customHeight="1" thickBot="1" x14ac:dyDescent="0.3">
      <c r="A107" s="184"/>
      <c r="B107" s="16"/>
      <c r="C107" s="16"/>
      <c r="D107" s="16"/>
      <c r="E107" s="16"/>
      <c r="F107" s="16"/>
      <c r="G107" s="16"/>
      <c r="H107" s="17"/>
      <c r="I107"/>
    </row>
    <row r="108" spans="1:9" ht="15.75" x14ac:dyDescent="0.25">
      <c r="A108" s="201"/>
      <c r="B108" s="202" t="s">
        <v>109</v>
      </c>
      <c r="C108" s="10"/>
      <c r="D108" s="10"/>
      <c r="E108" s="10"/>
      <c r="F108" s="10"/>
      <c r="G108" s="10"/>
      <c r="H108" s="11"/>
    </row>
    <row r="109" spans="1:9" ht="15.75" x14ac:dyDescent="0.25">
      <c r="A109" s="30" t="s">
        <v>198</v>
      </c>
      <c r="B109" s="9"/>
      <c r="C109" s="9"/>
      <c r="D109" s="9"/>
      <c r="E109" s="9"/>
      <c r="F109" s="9"/>
      <c r="G109" s="9"/>
      <c r="H109" s="13"/>
    </row>
    <row r="110" spans="1:9" ht="15.75" x14ac:dyDescent="0.25">
      <c r="A110" s="30"/>
      <c r="B110" s="9"/>
      <c r="C110" s="9"/>
      <c r="D110" s="9"/>
      <c r="E110" s="9"/>
      <c r="F110" s="9"/>
      <c r="G110" s="9"/>
      <c r="H110" s="13"/>
    </row>
    <row r="111" spans="1:9" ht="15" customHeight="1" x14ac:dyDescent="0.25">
      <c r="A111" s="287" t="s">
        <v>202</v>
      </c>
      <c r="B111" s="288"/>
      <c r="C111" s="288"/>
      <c r="D111" s="288"/>
      <c r="E111" s="288"/>
      <c r="F111" s="288"/>
      <c r="G111" s="288"/>
      <c r="H111" s="289"/>
      <c r="I111" s="235" t="s">
        <v>199</v>
      </c>
    </row>
    <row r="112" spans="1:9" ht="15" customHeight="1" x14ac:dyDescent="0.25">
      <c r="A112" s="290"/>
      <c r="B112" s="288"/>
      <c r="C112" s="288"/>
      <c r="D112" s="288"/>
      <c r="E112" s="288"/>
      <c r="F112" s="288"/>
      <c r="G112" s="288"/>
      <c r="H112" s="289"/>
    </row>
    <row r="113" spans="1:9" s="53" customFormat="1" x14ac:dyDescent="0.25">
      <c r="A113" s="290"/>
      <c r="B113" s="288"/>
      <c r="C113" s="288"/>
      <c r="D113" s="288"/>
      <c r="E113" s="288"/>
      <c r="F113" s="288"/>
      <c r="G113" s="288"/>
      <c r="H113" s="289"/>
    </row>
    <row r="114" spans="1:9" s="53" customFormat="1" x14ac:dyDescent="0.25">
      <c r="A114" s="290"/>
      <c r="B114" s="288"/>
      <c r="C114" s="288"/>
      <c r="D114" s="288"/>
      <c r="E114" s="288"/>
      <c r="F114" s="288"/>
      <c r="G114" s="288"/>
      <c r="H114" s="289"/>
    </row>
    <row r="115" spans="1:9" s="53" customFormat="1" ht="15.75" x14ac:dyDescent="0.25">
      <c r="A115" s="194"/>
      <c r="B115" s="195"/>
      <c r="C115" s="195"/>
      <c r="D115" s="195"/>
      <c r="E115" s="195"/>
      <c r="F115" s="195"/>
      <c r="G115" s="195"/>
      <c r="H115" s="196"/>
    </row>
    <row r="116" spans="1:9" ht="15.75" x14ac:dyDescent="0.25">
      <c r="A116" s="177" t="s">
        <v>200</v>
      </c>
      <c r="B116" s="178"/>
      <c r="C116" s="178"/>
      <c r="D116" s="178"/>
      <c r="E116" s="178"/>
      <c r="F116" s="178"/>
      <c r="G116" s="178"/>
      <c r="H116" s="179"/>
    </row>
    <row r="117" spans="1:9" ht="15.75" x14ac:dyDescent="0.25">
      <c r="A117" s="177" t="s">
        <v>34</v>
      </c>
      <c r="B117" s="178"/>
      <c r="C117" s="178"/>
      <c r="D117" s="178"/>
      <c r="E117" s="178"/>
      <c r="F117" s="178"/>
      <c r="G117" s="178"/>
      <c r="H117" s="179"/>
    </row>
    <row r="118" spans="1:9" ht="15.75" x14ac:dyDescent="0.25">
      <c r="A118" s="185" t="s">
        <v>201</v>
      </c>
      <c r="B118" s="178"/>
      <c r="C118" s="178"/>
      <c r="D118" s="178"/>
      <c r="E118" s="178"/>
      <c r="F118" s="178"/>
      <c r="G118" s="178"/>
      <c r="H118" s="179"/>
    </row>
    <row r="119" spans="1:9" ht="15.75" x14ac:dyDescent="0.25">
      <c r="A119" s="41"/>
      <c r="B119" s="9"/>
      <c r="C119" s="9"/>
      <c r="D119" s="9"/>
      <c r="E119" s="9"/>
      <c r="F119" s="9"/>
      <c r="G119" s="9"/>
      <c r="H119" s="13"/>
    </row>
    <row r="120" spans="1:9" x14ac:dyDescent="0.25">
      <c r="A120" s="321" t="s">
        <v>107</v>
      </c>
      <c r="B120" s="322"/>
      <c r="C120" s="322"/>
      <c r="D120" s="322"/>
      <c r="E120" s="322"/>
      <c r="F120" s="322"/>
      <c r="G120" s="322"/>
      <c r="H120" s="323"/>
      <c r="I120" s="53" t="s">
        <v>203</v>
      </c>
    </row>
    <row r="121" spans="1:9" x14ac:dyDescent="0.25">
      <c r="A121" s="321"/>
      <c r="B121" s="322"/>
      <c r="C121" s="322"/>
      <c r="D121" s="322"/>
      <c r="E121" s="322"/>
      <c r="F121" s="322"/>
      <c r="G121" s="322"/>
      <c r="H121" s="323"/>
    </row>
    <row r="122" spans="1:9" ht="15.75" x14ac:dyDescent="0.25">
      <c r="A122" s="12"/>
      <c r="B122" s="9"/>
      <c r="C122" s="9"/>
      <c r="D122" s="9"/>
      <c r="E122" s="9"/>
      <c r="F122" s="9"/>
      <c r="G122" s="9"/>
      <c r="H122" s="13"/>
    </row>
    <row r="123" spans="1:9" ht="15.75" x14ac:dyDescent="0.25">
      <c r="A123" s="177" t="s">
        <v>204</v>
      </c>
      <c r="B123" s="178"/>
      <c r="C123" s="178"/>
      <c r="D123" s="178"/>
      <c r="E123" s="178"/>
      <c r="F123" s="178"/>
      <c r="G123" s="178"/>
      <c r="H123" s="179"/>
    </row>
    <row r="124" spans="1:9" ht="15.75" x14ac:dyDescent="0.25">
      <c r="A124" s="177" t="s">
        <v>205</v>
      </c>
      <c r="B124" s="178"/>
      <c r="C124" s="178"/>
      <c r="D124" s="178"/>
      <c r="E124" s="178"/>
      <c r="F124" s="178"/>
      <c r="G124" s="178"/>
      <c r="H124" s="179"/>
    </row>
    <row r="125" spans="1:9" ht="15.75" x14ac:dyDescent="0.25">
      <c r="A125" s="12"/>
      <c r="B125" s="9"/>
      <c r="C125" s="9"/>
      <c r="D125" s="9"/>
      <c r="E125" s="9"/>
      <c r="F125" s="9"/>
      <c r="G125" s="9"/>
      <c r="H125" s="13"/>
    </row>
    <row r="126" spans="1:9" ht="15.75" x14ac:dyDescent="0.25">
      <c r="A126" s="41" t="s">
        <v>108</v>
      </c>
      <c r="B126" s="9"/>
      <c r="C126" s="9"/>
      <c r="D126" s="9"/>
      <c r="E126" s="9"/>
      <c r="F126" s="9"/>
      <c r="G126" s="9"/>
      <c r="H126" s="13"/>
    </row>
    <row r="127" spans="1:9" ht="15.75" x14ac:dyDescent="0.25">
      <c r="A127" s="44"/>
      <c r="B127" s="43" t="s">
        <v>206</v>
      </c>
      <c r="C127" s="42"/>
      <c r="D127" s="9"/>
      <c r="E127" s="9"/>
      <c r="F127" s="9"/>
      <c r="G127" s="9"/>
      <c r="H127" s="13"/>
    </row>
    <row r="128" spans="1:9" ht="15.75" x14ac:dyDescent="0.25">
      <c r="A128" s="44"/>
      <c r="B128" s="43" t="s">
        <v>207</v>
      </c>
      <c r="C128" s="42"/>
      <c r="D128" s="9"/>
      <c r="E128" s="9"/>
      <c r="F128" s="9"/>
      <c r="G128" s="9"/>
      <c r="H128" s="13"/>
    </row>
    <row r="129" spans="1:8" ht="15.75" x14ac:dyDescent="0.25">
      <c r="A129" s="44"/>
      <c r="B129" s="43" t="s">
        <v>208</v>
      </c>
      <c r="C129" s="42"/>
      <c r="D129" s="9"/>
      <c r="E129" s="9"/>
      <c r="F129" s="9"/>
      <c r="G129" s="9"/>
      <c r="H129" s="13"/>
    </row>
    <row r="130" spans="1:8" x14ac:dyDescent="0.25">
      <c r="A130" s="44"/>
      <c r="B130" s="9"/>
      <c r="C130" s="9"/>
      <c r="D130" s="9"/>
      <c r="E130" s="9"/>
      <c r="F130" s="9"/>
      <c r="G130" s="9"/>
      <c r="H130" s="13"/>
    </row>
    <row r="131" spans="1:8" ht="15.75" x14ac:dyDescent="0.25">
      <c r="A131" s="180" t="s">
        <v>92</v>
      </c>
      <c r="B131" s="269" t="s">
        <v>188</v>
      </c>
      <c r="C131" s="269"/>
      <c r="D131" s="269"/>
      <c r="E131" s="198"/>
      <c r="F131" s="198"/>
      <c r="G131" s="198"/>
      <c r="H131" s="199"/>
    </row>
    <row r="132" spans="1:8" ht="15.75" x14ac:dyDescent="0.25">
      <c r="A132" s="12"/>
      <c r="B132" s="279" t="s">
        <v>189</v>
      </c>
      <c r="C132" s="279"/>
      <c r="D132" s="279"/>
      <c r="E132" s="279"/>
      <c r="F132" s="279"/>
      <c r="G132" s="279"/>
      <c r="H132" s="280"/>
    </row>
    <row r="133" spans="1:8" ht="15.75" x14ac:dyDescent="0.25">
      <c r="A133" s="12"/>
      <c r="B133" s="279"/>
      <c r="C133" s="279"/>
      <c r="D133" s="279"/>
      <c r="E133" s="279"/>
      <c r="F133" s="279"/>
      <c r="G133" s="279"/>
      <c r="H133" s="280"/>
    </row>
    <row r="134" spans="1:8" x14ac:dyDescent="0.25">
      <c r="A134" s="284" t="s">
        <v>190</v>
      </c>
      <c r="B134" s="285"/>
      <c r="C134" s="285"/>
      <c r="D134" s="285"/>
      <c r="E134" s="285"/>
      <c r="F134" s="285"/>
      <c r="G134" s="285"/>
      <c r="H134" s="286"/>
    </row>
    <row r="135" spans="1:8" s="253" customFormat="1" x14ac:dyDescent="0.25">
      <c r="A135" s="250"/>
      <c r="B135" s="251"/>
      <c r="C135" s="251"/>
      <c r="D135" s="251"/>
      <c r="E135" s="251"/>
      <c r="F135" s="251"/>
      <c r="G135" s="251"/>
      <c r="H135" s="252"/>
    </row>
    <row r="136" spans="1:8" s="242" customFormat="1" ht="18.75" x14ac:dyDescent="0.3">
      <c r="A136" s="186" t="s">
        <v>209</v>
      </c>
      <c r="B136" s="240"/>
      <c r="C136" s="240"/>
      <c r="D136" s="240"/>
      <c r="E136" s="240"/>
      <c r="F136" s="240"/>
      <c r="G136" s="240"/>
      <c r="H136" s="241"/>
    </row>
    <row r="137" spans="1:8" s="239" customFormat="1" ht="15.75" x14ac:dyDescent="0.25">
      <c r="A137" s="236" t="s">
        <v>86</v>
      </c>
      <c r="B137" s="237"/>
      <c r="C137" s="237"/>
      <c r="D137" s="237"/>
      <c r="E137" s="237"/>
      <c r="F137" s="237"/>
      <c r="G137" s="237"/>
      <c r="H137" s="238"/>
    </row>
    <row r="138" spans="1:8" s="239" customFormat="1" ht="15.75" x14ac:dyDescent="0.25">
      <c r="A138" s="236" t="s">
        <v>87</v>
      </c>
      <c r="B138" s="237"/>
      <c r="C138" s="237"/>
      <c r="D138" s="237"/>
      <c r="E138" s="237"/>
      <c r="F138" s="237"/>
      <c r="G138" s="237"/>
      <c r="H138" s="238"/>
    </row>
    <row r="139" spans="1:8" ht="15.75" x14ac:dyDescent="0.25">
      <c r="A139" s="243" t="s">
        <v>28</v>
      </c>
      <c r="B139" s="269"/>
      <c r="C139" s="269"/>
      <c r="D139" s="269"/>
      <c r="E139" s="269"/>
      <c r="F139" s="9"/>
      <c r="G139" s="9"/>
      <c r="H139" s="13"/>
    </row>
    <row r="140" spans="1:8" s="53" customFormat="1" ht="15.75" x14ac:dyDescent="0.25">
      <c r="A140" s="200" t="s">
        <v>42</v>
      </c>
      <c r="B140" s="269" t="s">
        <v>82</v>
      </c>
      <c r="C140" s="269"/>
      <c r="D140" s="269"/>
      <c r="E140" s="269"/>
      <c r="F140" s="9"/>
      <c r="G140" s="9"/>
      <c r="H140" s="13"/>
    </row>
    <row r="141" spans="1:8" s="53" customFormat="1" ht="15.75" x14ac:dyDescent="0.25">
      <c r="A141" s="14"/>
      <c r="B141" s="9"/>
      <c r="C141" s="9"/>
      <c r="D141" s="9"/>
      <c r="E141" s="9"/>
      <c r="F141" s="9"/>
      <c r="G141" s="9"/>
      <c r="H141" s="13"/>
    </row>
    <row r="142" spans="1:8" s="53" customFormat="1" x14ac:dyDescent="0.25">
      <c r="A142" s="276" t="s">
        <v>182</v>
      </c>
      <c r="B142" s="277"/>
      <c r="C142" s="277"/>
      <c r="D142" s="277"/>
      <c r="E142" s="277"/>
      <c r="F142" s="277"/>
      <c r="G142" s="277"/>
      <c r="H142" s="278"/>
    </row>
    <row r="143" spans="1:8" s="53" customFormat="1" ht="15.75" thickBot="1" x14ac:dyDescent="0.3">
      <c r="A143" s="276"/>
      <c r="B143" s="277"/>
      <c r="C143" s="277"/>
      <c r="D143" s="277"/>
      <c r="E143" s="277"/>
      <c r="F143" s="277"/>
      <c r="G143" s="277"/>
      <c r="H143" s="278"/>
    </row>
    <row r="144" spans="1:8" s="53" customFormat="1" x14ac:dyDescent="0.25">
      <c r="A144" s="300" t="s">
        <v>210</v>
      </c>
      <c r="B144" s="301"/>
      <c r="C144" s="301"/>
      <c r="D144" s="301"/>
      <c r="E144" s="301"/>
      <c r="F144" s="301"/>
      <c r="G144" s="301"/>
      <c r="H144" s="302"/>
    </row>
    <row r="145" spans="1:8" s="53" customFormat="1" x14ac:dyDescent="0.25">
      <c r="A145" s="303"/>
      <c r="B145" s="304"/>
      <c r="C145" s="304"/>
      <c r="D145" s="304"/>
      <c r="E145" s="304"/>
      <c r="F145" s="304"/>
      <c r="G145" s="304"/>
      <c r="H145" s="305"/>
    </row>
    <row r="146" spans="1:8" s="53" customFormat="1" ht="15.75" x14ac:dyDescent="0.25">
      <c r="A146" s="244" t="s">
        <v>29</v>
      </c>
      <c r="B146" s="233"/>
      <c r="C146" s="233"/>
      <c r="D146" s="233"/>
      <c r="E146" s="233"/>
      <c r="F146" s="233"/>
      <c r="G146" s="233"/>
      <c r="H146" s="234"/>
    </row>
    <row r="147" spans="1:8" s="53" customFormat="1" ht="15.75" x14ac:dyDescent="0.25">
      <c r="A147" s="200" t="s">
        <v>45</v>
      </c>
      <c r="B147" s="269" t="s">
        <v>170</v>
      </c>
      <c r="C147" s="269"/>
      <c r="D147" s="269"/>
      <c r="E147" s="269"/>
      <c r="F147" s="9"/>
      <c r="G147" s="9"/>
      <c r="H147" s="13"/>
    </row>
    <row r="148" spans="1:8" s="53" customFormat="1" ht="15.75" x14ac:dyDescent="0.25">
      <c r="A148" s="193" t="s">
        <v>211</v>
      </c>
      <c r="B148" s="14"/>
      <c r="C148" s="9"/>
      <c r="D148" s="9"/>
      <c r="E148" s="9"/>
      <c r="F148" s="9"/>
      <c r="G148" s="9"/>
      <c r="H148" s="13"/>
    </row>
    <row r="149" spans="1:8" s="53" customFormat="1" ht="15.75" x14ac:dyDescent="0.25">
      <c r="A149" s="12" t="s">
        <v>184</v>
      </c>
      <c r="B149" s="9"/>
      <c r="C149" s="9"/>
      <c r="D149" s="9"/>
      <c r="E149" s="9"/>
      <c r="F149" s="9"/>
      <c r="G149" s="9"/>
      <c r="H149" s="13"/>
    </row>
    <row r="150" spans="1:8" s="53" customFormat="1" ht="15.75" x14ac:dyDescent="0.25">
      <c r="A150" s="12"/>
      <c r="B150" s="9"/>
      <c r="C150" s="9"/>
      <c r="D150" s="9"/>
      <c r="E150" s="9"/>
      <c r="F150" s="9"/>
      <c r="G150" s="9"/>
      <c r="H150" s="13"/>
    </row>
    <row r="151" spans="1:8" s="53" customFormat="1" x14ac:dyDescent="0.25">
      <c r="A151" s="276" t="s">
        <v>212</v>
      </c>
      <c r="B151" s="277"/>
      <c r="C151" s="277"/>
      <c r="D151" s="277"/>
      <c r="E151" s="277"/>
      <c r="F151" s="277"/>
      <c r="G151" s="277"/>
      <c r="H151" s="278"/>
    </row>
    <row r="152" spans="1:8" s="53" customFormat="1" x14ac:dyDescent="0.25">
      <c r="A152" s="276"/>
      <c r="B152" s="277"/>
      <c r="C152" s="277"/>
      <c r="D152" s="277"/>
      <c r="E152" s="277"/>
      <c r="F152" s="277"/>
      <c r="G152" s="277"/>
      <c r="H152" s="278"/>
    </row>
    <row r="153" spans="1:8" s="53" customFormat="1" x14ac:dyDescent="0.25">
      <c r="A153" s="276" t="s">
        <v>213</v>
      </c>
      <c r="B153" s="277"/>
      <c r="C153" s="277"/>
      <c r="D153" s="277"/>
      <c r="E153" s="277"/>
      <c r="F153" s="277"/>
      <c r="G153" s="277"/>
      <c r="H153" s="278"/>
    </row>
    <row r="154" spans="1:8" s="53" customFormat="1" x14ac:dyDescent="0.25">
      <c r="A154" s="276"/>
      <c r="B154" s="277"/>
      <c r="C154" s="277"/>
      <c r="D154" s="277"/>
      <c r="E154" s="277"/>
      <c r="F154" s="277"/>
      <c r="G154" s="277"/>
      <c r="H154" s="278"/>
    </row>
    <row r="155" spans="1:8" s="53" customFormat="1" ht="15.75" x14ac:dyDescent="0.25">
      <c r="A155" s="12"/>
      <c r="B155" s="9"/>
      <c r="C155" s="9"/>
      <c r="D155" s="9"/>
      <c r="E155" s="9"/>
      <c r="F155" s="9"/>
      <c r="G155" s="9"/>
      <c r="H155" s="13"/>
    </row>
    <row r="156" spans="1:8" s="53" customFormat="1" x14ac:dyDescent="0.25">
      <c r="A156" s="273" t="s">
        <v>187</v>
      </c>
      <c r="B156" s="274"/>
      <c r="C156" s="274"/>
      <c r="D156" s="274"/>
      <c r="E156" s="274"/>
      <c r="F156" s="274"/>
      <c r="G156" s="274"/>
      <c r="H156" s="275"/>
    </row>
    <row r="157" spans="1:8" s="53" customFormat="1" ht="15.75" thickBot="1" x14ac:dyDescent="0.3">
      <c r="A157" s="273"/>
      <c r="B157" s="274"/>
      <c r="C157" s="274"/>
      <c r="D157" s="274"/>
      <c r="E157" s="274"/>
      <c r="F157" s="274"/>
      <c r="G157" s="274"/>
      <c r="H157" s="275"/>
    </row>
    <row r="158" spans="1:8" s="53" customFormat="1" ht="15.75" x14ac:dyDescent="0.25">
      <c r="A158" s="192"/>
      <c r="B158" s="10"/>
      <c r="C158" s="10"/>
      <c r="D158" s="10"/>
      <c r="E158" s="10"/>
      <c r="F158" s="10"/>
      <c r="G158" s="10"/>
      <c r="H158" s="11"/>
    </row>
    <row r="159" spans="1:8" s="53" customFormat="1" ht="15" customHeight="1" x14ac:dyDescent="0.25">
      <c r="A159" s="15"/>
      <c r="B159" s="9"/>
      <c r="C159" s="9"/>
      <c r="D159" s="9"/>
      <c r="E159" s="9"/>
      <c r="F159" s="9"/>
      <c r="G159" s="9"/>
      <c r="H159" s="13"/>
    </row>
    <row r="160" spans="1:8" s="53" customFormat="1" ht="15" customHeight="1" thickBot="1" x14ac:dyDescent="0.3">
      <c r="A160" s="184"/>
      <c r="B160" s="16"/>
      <c r="C160" s="16"/>
      <c r="D160" s="16"/>
      <c r="E160" s="16"/>
      <c r="F160" s="16"/>
      <c r="G160" s="16"/>
      <c r="H160" s="17"/>
    </row>
    <row r="161" spans="1:8" ht="15.75" x14ac:dyDescent="0.25">
      <c r="A161" s="28" t="s">
        <v>88</v>
      </c>
      <c r="B161" s="9"/>
      <c r="C161" s="9"/>
      <c r="D161" s="9"/>
      <c r="E161" s="9"/>
      <c r="F161" s="9"/>
      <c r="G161" s="9"/>
      <c r="H161" s="13"/>
    </row>
    <row r="162" spans="1:8" s="249" customFormat="1" ht="15.75" x14ac:dyDescent="0.25">
      <c r="A162" s="185" t="s">
        <v>214</v>
      </c>
      <c r="B162" s="247"/>
      <c r="C162" s="247"/>
      <c r="D162" s="247"/>
      <c r="E162" s="247"/>
      <c r="F162" s="247"/>
      <c r="G162" s="247"/>
      <c r="H162" s="248"/>
    </row>
    <row r="163" spans="1:8" s="254" customFormat="1" ht="15.75" x14ac:dyDescent="0.25">
      <c r="A163" s="41"/>
      <c r="B163" s="245"/>
      <c r="C163" s="245"/>
      <c r="D163" s="245"/>
      <c r="E163" s="245"/>
      <c r="F163" s="245"/>
      <c r="G163" s="245"/>
      <c r="H163" s="246"/>
    </row>
    <row r="164" spans="1:8" s="138" customFormat="1" ht="15.75" x14ac:dyDescent="0.25">
      <c r="A164" s="28" t="s">
        <v>89</v>
      </c>
      <c r="B164" s="245"/>
      <c r="C164" s="245"/>
      <c r="D164" s="245"/>
      <c r="E164" s="245"/>
      <c r="F164" s="245"/>
      <c r="G164" s="245"/>
      <c r="H164" s="246"/>
    </row>
    <row r="165" spans="1:8" s="138" customFormat="1" ht="15.75" x14ac:dyDescent="0.25">
      <c r="A165" s="41" t="s">
        <v>90</v>
      </c>
      <c r="B165" s="245"/>
      <c r="C165" s="245"/>
      <c r="D165" s="245"/>
      <c r="E165" s="245"/>
      <c r="F165" s="245"/>
      <c r="G165" s="245"/>
      <c r="H165" s="246"/>
    </row>
    <row r="166" spans="1:8" s="138" customFormat="1" ht="15.75" x14ac:dyDescent="0.25">
      <c r="A166" s="28"/>
      <c r="B166" s="245"/>
      <c r="C166" s="245"/>
      <c r="D166" s="245"/>
      <c r="E166" s="245"/>
      <c r="F166" s="245"/>
      <c r="G166" s="245"/>
      <c r="H166" s="246"/>
    </row>
    <row r="167" spans="1:8" s="53" customFormat="1" ht="15.75" x14ac:dyDescent="0.25">
      <c r="A167" s="177" t="s">
        <v>215</v>
      </c>
      <c r="B167" s="178"/>
      <c r="C167" s="178"/>
      <c r="D167" s="178"/>
      <c r="E167" s="178"/>
      <c r="F167" s="178"/>
      <c r="G167" s="178"/>
      <c r="H167" s="179"/>
    </row>
    <row r="168" spans="1:8" s="53" customFormat="1" ht="15.75" x14ac:dyDescent="0.25">
      <c r="A168" s="177" t="s">
        <v>34</v>
      </c>
      <c r="B168" s="178"/>
      <c r="C168" s="178"/>
      <c r="D168" s="178"/>
      <c r="E168" s="178"/>
      <c r="F168" s="178"/>
      <c r="G168" s="178"/>
      <c r="H168" s="179"/>
    </row>
    <row r="169" spans="1:8" s="53" customFormat="1" ht="15.75" x14ac:dyDescent="0.25">
      <c r="A169" s="185" t="s">
        <v>201</v>
      </c>
      <c r="B169" s="178"/>
      <c r="C169" s="178"/>
      <c r="D169" s="178"/>
      <c r="E169" s="178"/>
      <c r="F169" s="178"/>
      <c r="G169" s="178"/>
      <c r="H169" s="179"/>
    </row>
    <row r="170" spans="1:8" s="53" customFormat="1" ht="15.75" x14ac:dyDescent="0.25">
      <c r="A170" s="177" t="s">
        <v>216</v>
      </c>
      <c r="B170" s="178"/>
      <c r="C170" s="178"/>
      <c r="D170" s="178"/>
      <c r="E170" s="178"/>
      <c r="F170" s="178"/>
      <c r="G170" s="178"/>
      <c r="H170" s="179"/>
    </row>
    <row r="171" spans="1:8" s="53" customFormat="1" ht="15.75" x14ac:dyDescent="0.25">
      <c r="A171" s="177" t="s">
        <v>217</v>
      </c>
      <c r="B171" s="178"/>
      <c r="C171" s="178"/>
      <c r="D171" s="178"/>
      <c r="E171" s="178"/>
      <c r="F171" s="178"/>
      <c r="G171" s="178"/>
      <c r="H171" s="179"/>
    </row>
    <row r="172" spans="1:8" s="253" customFormat="1" ht="15.75" x14ac:dyDescent="0.25">
      <c r="A172" s="12"/>
      <c r="B172" s="9"/>
      <c r="C172" s="9"/>
      <c r="D172" s="9"/>
      <c r="E172" s="9"/>
      <c r="F172" s="9"/>
      <c r="G172" s="9"/>
      <c r="H172" s="13"/>
    </row>
    <row r="173" spans="1:8" s="53" customFormat="1" ht="15.75" x14ac:dyDescent="0.25">
      <c r="A173" s="41" t="s">
        <v>218</v>
      </c>
      <c r="B173" s="9"/>
      <c r="C173" s="9"/>
      <c r="D173" s="9"/>
      <c r="E173" s="9"/>
      <c r="F173" s="9"/>
      <c r="G173" s="9"/>
      <c r="H173" s="13"/>
    </row>
    <row r="174" spans="1:8" s="53" customFormat="1" ht="15.75" x14ac:dyDescent="0.25">
      <c r="A174" s="44"/>
      <c r="B174" s="43" t="s">
        <v>206</v>
      </c>
      <c r="C174" s="42"/>
      <c r="D174" s="9"/>
      <c r="E174" s="9"/>
      <c r="F174" s="9"/>
      <c r="G174" s="9"/>
      <c r="H174" s="13"/>
    </row>
    <row r="175" spans="1:8" s="53" customFormat="1" ht="15.75" x14ac:dyDescent="0.25">
      <c r="A175" s="44"/>
      <c r="B175" s="43" t="s">
        <v>207</v>
      </c>
      <c r="C175" s="42"/>
      <c r="D175" s="9"/>
      <c r="E175" s="9"/>
      <c r="F175" s="9"/>
      <c r="G175" s="9"/>
      <c r="H175" s="13"/>
    </row>
    <row r="176" spans="1:8" s="53" customFormat="1" ht="15.75" x14ac:dyDescent="0.25">
      <c r="A176" s="44"/>
      <c r="B176" s="43" t="s">
        <v>208</v>
      </c>
      <c r="C176" s="42"/>
      <c r="D176" s="9"/>
      <c r="E176" s="9"/>
      <c r="F176" s="9"/>
      <c r="G176" s="9"/>
      <c r="H176" s="13"/>
    </row>
    <row r="177" spans="1:8" ht="15" customHeight="1" x14ac:dyDescent="0.25">
      <c r="A177" s="12"/>
      <c r="B177" s="9"/>
      <c r="C177" s="9"/>
      <c r="D177" s="9"/>
      <c r="E177" s="9"/>
      <c r="F177" s="9"/>
      <c r="G177" s="9"/>
      <c r="H177" s="13"/>
    </row>
    <row r="178" spans="1:8" ht="15" customHeight="1" thickBot="1" x14ac:dyDescent="0.3">
      <c r="A178" s="184" t="s">
        <v>91</v>
      </c>
      <c r="B178" s="191"/>
      <c r="C178" s="16"/>
      <c r="D178" s="16"/>
      <c r="E178" s="16"/>
      <c r="F178" s="16"/>
      <c r="G178" s="16"/>
      <c r="H178" s="17"/>
    </row>
    <row r="179" spans="1:8" ht="15" customHeight="1" x14ac:dyDescent="0.25"/>
    <row r="180" spans="1:8" ht="15" customHeight="1" x14ac:dyDescent="0.25"/>
  </sheetData>
  <sheetProtection password="CC30" sheet="1" objects="1" scenarios="1"/>
  <mergeCells count="44">
    <mergeCell ref="A63:H64"/>
    <mergeCell ref="A156:H157"/>
    <mergeCell ref="B147:E147"/>
    <mergeCell ref="B131:D131"/>
    <mergeCell ref="B132:H133"/>
    <mergeCell ref="A134:H134"/>
    <mergeCell ref="B139:E139"/>
    <mergeCell ref="B140:E140"/>
    <mergeCell ref="A142:H143"/>
    <mergeCell ref="A144:H145"/>
    <mergeCell ref="A153:H154"/>
    <mergeCell ref="A91:H91"/>
    <mergeCell ref="A99:H100"/>
    <mergeCell ref="A101:H104"/>
    <mergeCell ref="A120:H121"/>
    <mergeCell ref="A97:H98"/>
    <mergeCell ref="A111:H114"/>
    <mergeCell ref="A151:H152"/>
    <mergeCell ref="A48:H49"/>
    <mergeCell ref="B24:D24"/>
    <mergeCell ref="B58:E58"/>
    <mergeCell ref="A27:A28"/>
    <mergeCell ref="B27:H28"/>
    <mergeCell ref="A30:H31"/>
    <mergeCell ref="A43:H44"/>
    <mergeCell ref="A55:H56"/>
    <mergeCell ref="B46:E46"/>
    <mergeCell ref="A50:H51"/>
    <mergeCell ref="A65:H66"/>
    <mergeCell ref="A68:H69"/>
    <mergeCell ref="B95:E95"/>
    <mergeCell ref="A82:H83"/>
    <mergeCell ref="A84:H85"/>
    <mergeCell ref="B71:D71"/>
    <mergeCell ref="B72:H73"/>
    <mergeCell ref="A88:H89"/>
    <mergeCell ref="A74:H74"/>
    <mergeCell ref="A3:H3"/>
    <mergeCell ref="B20:E20"/>
    <mergeCell ref="B21:E21"/>
    <mergeCell ref="B22:F22"/>
    <mergeCell ref="B23:D23"/>
    <mergeCell ref="A4:H5"/>
    <mergeCell ref="A15:H16"/>
  </mergeCells>
  <hyperlinks>
    <hyperlink ref="A91:H91" location="'SY 14-15 Price Calculator'!A1" display="Go to SY 2014-15 Price Calculator"/>
    <hyperlink ref="B20" location="'SY 2011-12 Price Requirement'!A1" display="Tab 1: SY 2011-12 Price Requirement"/>
    <hyperlink ref="B21" location="Instructions!A1" display="Tab 2: SY 2012-13 Price Requirement"/>
    <hyperlink ref="B22" location="Instructions!A1" display="Tab 3: SY 2012-13 Non-Federal Calculator "/>
    <hyperlink ref="B23" location="Instructions!A1" display="SY 2010-11 Price Calculator"/>
    <hyperlink ref="B20:E20" location="'Unrounded Requirement Finder'!A1" display="Unrounded Requirement Finder"/>
    <hyperlink ref="B21:E21" location="'SY 15-16 Price Calculator'!A1" display="SY 2015-16 Price Calculator"/>
    <hyperlink ref="B22:F22" location="'SY 15-16 NonFederal Calculator'!A1" display="SY 2015-16 Non-Federal Calculator "/>
    <hyperlink ref="B23:D23" location="'SY 15-16 Split Calculator'!A1" display="SY 2015-16 Split Calculator"/>
    <hyperlink ref="B58" location="Instructions!A1" display="Tab 2: SY 2012-13 Price Requirement"/>
    <hyperlink ref="B58:E58" location="'SY 15-16 Price Calculator'!A1" display="SY 2015-16 Price Calculator"/>
    <hyperlink ref="B46" location="'SY 2011-12 Price Requirement'!A1" display="Tab 1: SY 2011-12 Price Requirement"/>
    <hyperlink ref="B46:E46" location="'Unrounded Requirement Finder'!A1" display="Unrounded Requirement Finder"/>
    <hyperlink ref="B24" location="'SY 2011-12 Price Calculator'!A1" display="SY 2011-12 Price Calculator"/>
    <hyperlink ref="B71" location="'SY2012-2013 REPORT'!A1" display="SY2012-2013 REPORT"/>
    <hyperlink ref="B95" location="'SY 2011-12 Price Requirement'!A1" display="Tab 1: SY 2011-12 Price Requirement"/>
    <hyperlink ref="B95:E95" location="'Unrounded Requirement Finder'!A1" display="Unrounded Requirement Finder"/>
    <hyperlink ref="B131" location="'SY2012-2013 REPORT'!A1" display="SY2012-2013 REPORT"/>
    <hyperlink ref="B24:D24" location="'SY 2015-2016 REPORT'!A1" display="SY 2015-16 REPORT"/>
    <hyperlink ref="B71:D71" location="'SY 2015-2016 REPORT'!A1" display="SY2015-2016 REPORT"/>
    <hyperlink ref="B131:D131" location="'SY 2015-2016 REPORT'!A1" display="SY2015-2016 REPORT"/>
    <hyperlink ref="B140" location="'SY 2011-12 Price Requirement'!A1" display="Tab 1: SY 2011-12 Price Requirement"/>
    <hyperlink ref="B140:E140" location="'Unrounded Requirement Finder'!A1" display="Unrounded Requirement Finder"/>
    <hyperlink ref="B147" location="Instructions!A1" display="Tab 2: SY 2012-13 Price Requirement"/>
    <hyperlink ref="B147:E147" location="'SY 15-16 Split Calculator'!A1" display="SY 2015-16 Split Calculator"/>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28515625" customWidth="1"/>
    <col min="7" max="7" width="12.28515625" bestFit="1" customWidth="1"/>
    <col min="8" max="8" width="26.140625" customWidth="1"/>
    <col min="9" max="9" width="19.85546875" bestFit="1" customWidth="1"/>
    <col min="10" max="10" width="50.42578125" bestFit="1" customWidth="1"/>
  </cols>
  <sheetData>
    <row r="1" spans="1:10" ht="18.75" x14ac:dyDescent="0.3">
      <c r="A1" s="1" t="s">
        <v>0</v>
      </c>
      <c r="B1" s="2" t="s">
        <v>1</v>
      </c>
      <c r="C1" s="2" t="s">
        <v>2</v>
      </c>
      <c r="D1" s="2" t="s">
        <v>3</v>
      </c>
      <c r="E1" s="2" t="s">
        <v>4</v>
      </c>
      <c r="F1" s="2" t="s">
        <v>5</v>
      </c>
      <c r="G1" s="2" t="s">
        <v>6</v>
      </c>
      <c r="H1" s="2" t="s">
        <v>7</v>
      </c>
      <c r="I1" s="3" t="s">
        <v>8</v>
      </c>
    </row>
    <row r="2" spans="1:10"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2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2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2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2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2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2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2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2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2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2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2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2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2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2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2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2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2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2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2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2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2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2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2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2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2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2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2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2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2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2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2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2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2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2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2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2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2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2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2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2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2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2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2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2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2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2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2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2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2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2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2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2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2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2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2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2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2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2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2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2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2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2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2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2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2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2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2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2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2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2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2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2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2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2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2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2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2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2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2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2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2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2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2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2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2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2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2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2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2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2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2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2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2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2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2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2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2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2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2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2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2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2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2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2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2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2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2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2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2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2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2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2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2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2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2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2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2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2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2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2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2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2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2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2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2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2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2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2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2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2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2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2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2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2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2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2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2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2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2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2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2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2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2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2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2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2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2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2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2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2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2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2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2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2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2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2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2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2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2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2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2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2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2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2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2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2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2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2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2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2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2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2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2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2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2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2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2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2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2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2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2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2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2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2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2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2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2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2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2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2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2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2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2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2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2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2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2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2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2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2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2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2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2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2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2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2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2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2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2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2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2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2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2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2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2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2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2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2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2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2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2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2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2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2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2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2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2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2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2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2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2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2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2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2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2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2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2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2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2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2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2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2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2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2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2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2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2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2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2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34"/>
  <sheetViews>
    <sheetView showGridLines="0" zoomScaleNormal="100" workbookViewId="0">
      <selection activeCell="B17" sqref="B17:E18"/>
    </sheetView>
  </sheetViews>
  <sheetFormatPr defaultColWidth="0" defaultRowHeight="15" zeroHeight="1" x14ac:dyDescent="0.25"/>
  <cols>
    <col min="1" max="1" width="9.140625" style="67" customWidth="1"/>
    <col min="2" max="2" width="9.140625" style="68" customWidth="1"/>
    <col min="3" max="3" width="19" style="68" customWidth="1"/>
    <col min="4" max="4" width="23.42578125" style="68" customWidth="1"/>
    <col min="5" max="5" width="25.140625" style="68" customWidth="1"/>
    <col min="6" max="6" width="9.140625" style="68" customWidth="1"/>
    <col min="7" max="8" width="0" style="68" hidden="1" customWidth="1"/>
    <col min="9" max="253" width="9.140625" style="68" hidden="1" customWidth="1"/>
    <col min="254" max="16384" width="0" style="68" hidden="1"/>
  </cols>
  <sheetData>
    <row r="1" spans="2:11" ht="19.5" customHeight="1" x14ac:dyDescent="0.25">
      <c r="B1" s="67"/>
      <c r="C1" s="67"/>
      <c r="D1" s="67"/>
      <c r="E1" s="67"/>
      <c r="F1" s="337"/>
      <c r="G1" s="67"/>
      <c r="H1" s="67"/>
      <c r="I1" s="67"/>
      <c r="J1" s="67"/>
      <c r="K1" s="67"/>
    </row>
    <row r="2" spans="2:11" ht="26.25" customHeight="1" x14ac:dyDescent="0.25">
      <c r="B2" s="67"/>
      <c r="C2" s="67"/>
      <c r="D2" s="67"/>
      <c r="E2" s="116"/>
      <c r="F2" s="337"/>
      <c r="G2" s="67"/>
      <c r="H2" s="67"/>
      <c r="I2" s="67"/>
      <c r="J2" s="67"/>
      <c r="K2" s="67"/>
    </row>
    <row r="3" spans="2:11" ht="12.75" customHeight="1" thickBot="1" x14ac:dyDescent="0.3">
      <c r="B3" s="67"/>
      <c r="C3" s="67"/>
      <c r="D3" s="67"/>
      <c r="E3" s="116"/>
      <c r="F3" s="210"/>
      <c r="G3" s="67"/>
      <c r="H3" s="67"/>
      <c r="I3" s="67"/>
      <c r="J3" s="67"/>
      <c r="K3" s="67"/>
    </row>
    <row r="4" spans="2:11" ht="26.25" customHeight="1" x14ac:dyDescent="0.25">
      <c r="B4" s="359" t="s">
        <v>28</v>
      </c>
      <c r="C4" s="360"/>
      <c r="D4" s="361"/>
      <c r="E4" s="116"/>
      <c r="F4" s="204"/>
      <c r="G4" s="67"/>
      <c r="H4" s="67"/>
      <c r="I4" s="67"/>
      <c r="J4" s="67"/>
      <c r="K4" s="67"/>
    </row>
    <row r="5" spans="2:11" ht="66" customHeight="1" x14ac:dyDescent="0.25">
      <c r="B5" s="324" t="s">
        <v>112</v>
      </c>
      <c r="C5" s="325"/>
      <c r="D5" s="232" t="s">
        <v>113</v>
      </c>
      <c r="E5" s="116"/>
      <c r="F5" s="204"/>
      <c r="G5" s="67"/>
      <c r="H5" s="67"/>
      <c r="I5" s="67"/>
      <c r="J5" s="67"/>
      <c r="K5" s="67"/>
    </row>
    <row r="6" spans="2:11" ht="75.75" customHeight="1" x14ac:dyDescent="0.25">
      <c r="B6" s="326" t="s">
        <v>117</v>
      </c>
      <c r="C6" s="327"/>
      <c r="D6" s="209" t="s">
        <v>32</v>
      </c>
      <c r="E6" s="116"/>
      <c r="F6" s="204"/>
      <c r="G6" s="67"/>
      <c r="H6" s="67"/>
      <c r="I6" s="67"/>
      <c r="J6" s="67"/>
      <c r="K6" s="67"/>
    </row>
    <row r="7" spans="2:11" ht="26.25" customHeight="1" x14ac:dyDescent="0.25">
      <c r="B7" s="328"/>
      <c r="C7" s="329"/>
      <c r="D7" s="227">
        <f>ROUND(IF(B7&gt;=2.7,2.7,IF(((B7*0.0419)+B7)&gt;=2.7,2.7,(B7*0.0419)+B7)),2)</f>
        <v>0</v>
      </c>
      <c r="E7" s="116"/>
      <c r="F7" s="204"/>
      <c r="G7" s="67"/>
      <c r="H7" s="67"/>
      <c r="I7" s="67"/>
      <c r="J7" s="67"/>
      <c r="K7" s="67"/>
    </row>
    <row r="8" spans="2:11" ht="42" customHeight="1" thickBot="1" x14ac:dyDescent="0.3">
      <c r="B8" s="362" t="s">
        <v>123</v>
      </c>
      <c r="C8" s="363"/>
      <c r="D8" s="364"/>
      <c r="E8" s="116"/>
      <c r="F8" s="204"/>
      <c r="G8" s="67"/>
      <c r="H8" s="67"/>
      <c r="I8" s="67"/>
      <c r="J8" s="67"/>
      <c r="K8" s="67"/>
    </row>
    <row r="9" spans="2:11" ht="26.25" customHeight="1" thickBot="1" x14ac:dyDescent="0.3">
      <c r="B9" s="67"/>
      <c r="C9" s="67"/>
      <c r="D9" s="67"/>
      <c r="E9" s="116"/>
      <c r="F9" s="204"/>
      <c r="G9" s="67"/>
      <c r="H9" s="67"/>
      <c r="I9" s="67"/>
      <c r="J9" s="67"/>
      <c r="K9" s="67"/>
    </row>
    <row r="10" spans="2:11" ht="59.25" customHeight="1" thickBot="1" x14ac:dyDescent="0.3">
      <c r="B10" s="347" t="s">
        <v>116</v>
      </c>
      <c r="C10" s="348"/>
      <c r="D10" s="348"/>
      <c r="E10" s="349"/>
      <c r="F10" s="205"/>
      <c r="G10" s="67"/>
      <c r="H10" s="67"/>
      <c r="I10" s="67"/>
      <c r="J10" s="67"/>
      <c r="K10" s="67"/>
    </row>
    <row r="11" spans="2:11" ht="19.5" thickBot="1" x14ac:dyDescent="0.35">
      <c r="B11" s="338" t="s">
        <v>72</v>
      </c>
      <c r="C11" s="339"/>
      <c r="D11" s="339"/>
      <c r="E11" s="340"/>
      <c r="F11" s="75"/>
      <c r="G11" s="67"/>
      <c r="H11" s="67"/>
      <c r="I11" s="67"/>
      <c r="J11" s="67"/>
      <c r="K11" s="67"/>
    </row>
    <row r="12" spans="2:11" ht="51" customHeight="1" thickBot="1" x14ac:dyDescent="0.3">
      <c r="B12" s="330" t="s">
        <v>74</v>
      </c>
      <c r="C12" s="331"/>
      <c r="D12" s="331"/>
      <c r="E12" s="332"/>
      <c r="F12" s="75"/>
      <c r="G12" s="67"/>
      <c r="H12" s="67"/>
      <c r="I12" s="67"/>
      <c r="J12" s="67"/>
      <c r="K12" s="67"/>
    </row>
    <row r="13" spans="2:11" ht="20.25" customHeight="1" x14ac:dyDescent="0.25">
      <c r="B13" s="354" t="s">
        <v>40</v>
      </c>
      <c r="C13" s="355"/>
      <c r="D13" s="350" t="s">
        <v>73</v>
      </c>
      <c r="E13" s="351"/>
      <c r="F13" s="118"/>
      <c r="G13" s="67"/>
      <c r="H13" s="67"/>
      <c r="I13" s="67"/>
      <c r="J13" s="67"/>
      <c r="K13" s="67"/>
    </row>
    <row r="14" spans="2:11" ht="67.5" customHeight="1" x14ac:dyDescent="0.25">
      <c r="B14" s="356"/>
      <c r="C14" s="357"/>
      <c r="D14" s="206" t="s">
        <v>114</v>
      </c>
      <c r="E14" s="228" t="s">
        <v>115</v>
      </c>
      <c r="F14" s="118"/>
      <c r="G14" s="67"/>
      <c r="H14" s="67"/>
      <c r="I14" s="67"/>
      <c r="J14" s="67"/>
      <c r="K14" s="67"/>
    </row>
    <row r="15" spans="2:11" ht="36.75" customHeight="1" thickBot="1" x14ac:dyDescent="0.3">
      <c r="B15" s="352"/>
      <c r="C15" s="353"/>
      <c r="D15" s="207">
        <f>ROUND(IF(D16&gt;=2.59,2.59,IF(((D16*0.0493)+D16)&gt;=2.59,2.59,(D16*0.0493)+D16)),2)</f>
        <v>0</v>
      </c>
      <c r="E15" s="207">
        <f>ROUND(IF(D15&gt;=2.65,2.65,IF(((D15*0.0427)+D15)&gt;=2.65,2.65,(D15*0.0427)+D15)),2)</f>
        <v>0</v>
      </c>
      <c r="F15" s="139"/>
      <c r="G15" s="67"/>
      <c r="H15" s="67"/>
      <c r="I15" s="67"/>
      <c r="J15" s="67"/>
      <c r="K15" s="67"/>
    </row>
    <row r="16" spans="2:11" ht="36.75" hidden="1" customHeight="1" thickBot="1" x14ac:dyDescent="0.3">
      <c r="B16" s="261"/>
      <c r="C16" s="262"/>
      <c r="D16" s="263">
        <f>ROUND(IF(B15&gt;=2.46,2.46,IF((((B15*0.0314)+B15)&gt;=2.46),2.46, (B15*0.0314)+B15)),2)</f>
        <v>0</v>
      </c>
      <c r="E16" s="264"/>
      <c r="F16" s="139"/>
      <c r="G16" s="67"/>
      <c r="H16" s="67"/>
      <c r="I16" s="67"/>
      <c r="J16" s="67"/>
      <c r="K16" s="67"/>
    </row>
    <row r="17" spans="1:11" ht="31.5" customHeight="1" x14ac:dyDescent="0.25">
      <c r="B17" s="341" t="s">
        <v>94</v>
      </c>
      <c r="C17" s="342"/>
      <c r="D17" s="342"/>
      <c r="E17" s="343"/>
      <c r="F17" s="75"/>
      <c r="G17" s="67"/>
      <c r="H17" s="67"/>
      <c r="I17" s="67"/>
      <c r="J17" s="67"/>
      <c r="K17" s="67"/>
    </row>
    <row r="18" spans="1:11" ht="27" customHeight="1" thickBot="1" x14ac:dyDescent="0.3">
      <c r="B18" s="344"/>
      <c r="C18" s="345"/>
      <c r="D18" s="345"/>
      <c r="E18" s="346"/>
      <c r="F18" s="75"/>
      <c r="G18" s="67"/>
      <c r="H18" s="67"/>
      <c r="I18" s="67"/>
      <c r="J18" s="67"/>
      <c r="K18" s="67"/>
    </row>
    <row r="19" spans="1:11" ht="27" customHeight="1" thickBot="1" x14ac:dyDescent="0.3">
      <c r="B19" s="265"/>
      <c r="C19" s="365" t="s">
        <v>118</v>
      </c>
      <c r="D19" s="366"/>
      <c r="E19" s="367"/>
      <c r="F19" s="75"/>
      <c r="G19" s="67"/>
      <c r="H19" s="67"/>
      <c r="I19" s="67"/>
      <c r="J19" s="67"/>
      <c r="K19" s="67"/>
    </row>
    <row r="20" spans="1:11" ht="22.5" customHeight="1" x14ac:dyDescent="0.25">
      <c r="B20" s="76"/>
      <c r="C20" s="76"/>
      <c r="D20" s="76"/>
      <c r="E20" s="76"/>
      <c r="F20" s="67"/>
      <c r="G20" s="67"/>
      <c r="H20" s="67"/>
      <c r="I20" s="67"/>
      <c r="J20" s="67"/>
      <c r="K20" s="67"/>
    </row>
    <row r="21" spans="1:11" ht="25.5" customHeight="1" thickBot="1" x14ac:dyDescent="0.3">
      <c r="B21" s="358" t="s">
        <v>37</v>
      </c>
      <c r="C21" s="358"/>
      <c r="D21" s="358"/>
      <c r="E21" s="358"/>
      <c r="F21" s="67"/>
      <c r="G21" s="67"/>
      <c r="H21" s="67"/>
      <c r="I21" s="67"/>
      <c r="J21" s="67"/>
      <c r="K21" s="67"/>
    </row>
    <row r="22" spans="1:11" ht="27.75" customHeight="1" thickBot="1" x14ac:dyDescent="0.3">
      <c r="B22" s="334" t="s">
        <v>120</v>
      </c>
      <c r="C22" s="335"/>
      <c r="D22" s="335"/>
      <c r="E22" s="336"/>
      <c r="F22" s="67"/>
      <c r="G22" s="67"/>
      <c r="H22" s="67"/>
      <c r="I22" s="67"/>
      <c r="J22" s="67"/>
      <c r="K22" s="67"/>
    </row>
    <row r="23" spans="1:11" ht="27.75" customHeight="1" thickBot="1" x14ac:dyDescent="0.3">
      <c r="B23" s="334" t="s">
        <v>119</v>
      </c>
      <c r="C23" s="335"/>
      <c r="D23" s="335"/>
      <c r="E23" s="336"/>
      <c r="F23" s="67"/>
      <c r="G23" s="67"/>
      <c r="H23" s="67"/>
      <c r="I23" s="67"/>
      <c r="J23" s="67"/>
      <c r="K23" s="67"/>
    </row>
    <row r="24" spans="1:11" ht="27.75" customHeight="1" thickBot="1" x14ac:dyDescent="0.3">
      <c r="B24" s="334" t="s">
        <v>121</v>
      </c>
      <c r="C24" s="335"/>
      <c r="D24" s="335"/>
      <c r="E24" s="336"/>
      <c r="F24" s="67"/>
      <c r="G24" s="67"/>
      <c r="H24" s="67"/>
      <c r="I24" s="67"/>
      <c r="J24" s="67"/>
      <c r="K24" s="67"/>
    </row>
    <row r="25" spans="1:11" ht="27.75" customHeight="1" x14ac:dyDescent="0.25">
      <c r="B25" s="50"/>
      <c r="C25" s="50"/>
      <c r="D25" s="119" t="s">
        <v>38</v>
      </c>
      <c r="E25" s="50"/>
      <c r="F25" s="67"/>
      <c r="G25" s="67"/>
      <c r="H25" s="67"/>
      <c r="I25" s="67"/>
      <c r="J25" s="67"/>
      <c r="K25" s="67"/>
    </row>
    <row r="26" spans="1:11" ht="9.75" customHeight="1" x14ac:dyDescent="0.25">
      <c r="B26" s="67"/>
      <c r="C26" s="67"/>
      <c r="D26" s="67"/>
      <c r="E26" s="67"/>
      <c r="F26" s="67"/>
      <c r="G26" s="67"/>
      <c r="H26" s="67"/>
      <c r="I26" s="67"/>
      <c r="J26" s="67"/>
      <c r="K26" s="67"/>
    </row>
    <row r="27" spans="1:11" ht="15" customHeight="1" x14ac:dyDescent="0.25">
      <c r="A27" s="333" t="s">
        <v>41</v>
      </c>
      <c r="B27" s="333"/>
      <c r="C27" s="333"/>
      <c r="D27" s="333"/>
      <c r="E27" s="333"/>
      <c r="F27" s="333"/>
    </row>
    <row r="28" spans="1:11" x14ac:dyDescent="0.25">
      <c r="A28" s="333"/>
      <c r="B28" s="333"/>
      <c r="C28" s="333"/>
      <c r="D28" s="333"/>
      <c r="E28" s="333"/>
      <c r="F28" s="333"/>
    </row>
    <row r="29" spans="1:11" x14ac:dyDescent="0.25">
      <c r="A29" s="333"/>
      <c r="B29" s="333"/>
      <c r="C29" s="333"/>
      <c r="D29" s="333"/>
      <c r="E29" s="333"/>
      <c r="F29" s="333"/>
    </row>
    <row r="30" spans="1:11" x14ac:dyDescent="0.25"/>
    <row r="31" spans="1:11" x14ac:dyDescent="0.25"/>
    <row r="32" spans="1:11" x14ac:dyDescent="0.25"/>
    <row r="33" x14ac:dyDescent="0.25"/>
    <row r="34" x14ac:dyDescent="0.25"/>
  </sheetData>
  <sheetProtection password="CC30" sheet="1" objects="1" scenarios="1"/>
  <mergeCells count="19">
    <mergeCell ref="F1:F2"/>
    <mergeCell ref="B22:E22"/>
    <mergeCell ref="B23:E23"/>
    <mergeCell ref="B11:E11"/>
    <mergeCell ref="B17:E18"/>
    <mergeCell ref="B10:E10"/>
    <mergeCell ref="D13:E13"/>
    <mergeCell ref="B15:C15"/>
    <mergeCell ref="B13:C14"/>
    <mergeCell ref="B21:E21"/>
    <mergeCell ref="B4:D4"/>
    <mergeCell ref="B8:D8"/>
    <mergeCell ref="C19:E19"/>
    <mergeCell ref="B5:C5"/>
    <mergeCell ref="B6:C6"/>
    <mergeCell ref="B7:C7"/>
    <mergeCell ref="B12:E12"/>
    <mergeCell ref="A27:F29"/>
    <mergeCell ref="B24:E24"/>
  </mergeCells>
  <hyperlinks>
    <hyperlink ref="B22" location="'SY 2012-13 Price Requirement'!A1" display="Click here to calculate the Weighted Average Price"/>
    <hyperlink ref="B23" location="'SY 2012-13 Non-Federal Contrib'!A1" display="Click here to calculate Non-Federal Source funds"/>
    <hyperlink ref="B22:E22" location="'SY 15-16 Price Calculator'!A1" display="Click here to go to SY 2015-16 Price Calculator"/>
    <hyperlink ref="B23:E23" location="'SY 15-16 NonFederal Calculator'!A1" display="Click here to go to SY 2015-16 Non-Federal Source Calculator"/>
    <hyperlink ref="D25" location="Instructions!A1" display="Go to Instructions"/>
    <hyperlink ref="B17:E18" location="'SY 10-11 Price Calculator'!A1" display="'SY 10-11 Price Calculator'!A1"/>
    <hyperlink ref="B24:E24" location="'SY 15-16 Split Calculator'!A1" display="Click here to go to SY 2015-16 Split Calculator"/>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1"/>
  <sheetViews>
    <sheetView zoomScaleNormal="100" workbookViewId="0"/>
  </sheetViews>
  <sheetFormatPr defaultColWidth="0" defaultRowHeight="15" zeroHeight="1" x14ac:dyDescent="0.25"/>
  <cols>
    <col min="1" max="1" width="7.42578125" style="68" customWidth="1"/>
    <col min="2" max="2" width="16.28515625" style="68" customWidth="1"/>
    <col min="3" max="3" width="12.5703125" style="68" customWidth="1"/>
    <col min="4" max="4" width="17.5703125" style="68" customWidth="1"/>
    <col min="5" max="5" width="20.140625" style="68" customWidth="1"/>
    <col min="6" max="6" width="7.28515625" style="68" customWidth="1"/>
    <col min="7" max="7" width="2.5703125" style="68" customWidth="1"/>
    <col min="8" max="8" width="7" style="68" customWidth="1"/>
    <col min="9" max="11" width="0" style="68" hidden="1" customWidth="1"/>
    <col min="12" max="12" width="12.85546875" style="68" hidden="1" customWidth="1"/>
    <col min="13" max="20" width="0" style="68" hidden="1" customWidth="1"/>
    <col min="21" max="16384" width="9.140625" style="68" hidden="1"/>
  </cols>
  <sheetData>
    <row r="1" spans="1:8" x14ac:dyDescent="0.25">
      <c r="A1" s="67"/>
      <c r="B1" s="67"/>
      <c r="C1" s="67"/>
      <c r="D1" s="67"/>
      <c r="E1" s="67"/>
      <c r="F1" s="67"/>
      <c r="G1" s="67"/>
      <c r="H1" s="67"/>
    </row>
    <row r="2" spans="1:8" x14ac:dyDescent="0.25">
      <c r="A2" s="67"/>
      <c r="B2" s="67"/>
      <c r="C2" s="67"/>
      <c r="D2" s="67"/>
      <c r="E2" s="67"/>
      <c r="F2" s="67"/>
      <c r="G2" s="67"/>
      <c r="H2" s="67"/>
    </row>
    <row r="3" spans="1:8" ht="15.75" thickBot="1" x14ac:dyDescent="0.3">
      <c r="A3" s="67"/>
      <c r="B3" s="67"/>
      <c r="C3" s="67"/>
      <c r="D3" s="67"/>
      <c r="E3" s="69"/>
      <c r="F3" s="67"/>
      <c r="G3" s="67"/>
      <c r="H3" s="67"/>
    </row>
    <row r="4" spans="1:8" ht="25.5" customHeight="1" thickBot="1" x14ac:dyDescent="0.45">
      <c r="A4" s="70"/>
      <c r="B4" s="71" t="s">
        <v>122</v>
      </c>
      <c r="C4" s="72"/>
      <c r="D4" s="72"/>
      <c r="E4" s="72"/>
      <c r="F4" s="72"/>
      <c r="G4" s="73"/>
      <c r="H4" s="73"/>
    </row>
    <row r="5" spans="1:8" ht="39.75" customHeight="1" x14ac:dyDescent="0.25">
      <c r="A5" s="77"/>
      <c r="B5" s="259" t="s">
        <v>38</v>
      </c>
      <c r="C5" s="77"/>
      <c r="D5" s="350" t="s">
        <v>113</v>
      </c>
      <c r="E5" s="351"/>
      <c r="F5" s="75"/>
      <c r="G5" s="75"/>
      <c r="H5" s="75"/>
    </row>
    <row r="6" spans="1:8" ht="66" customHeight="1" x14ac:dyDescent="0.25">
      <c r="A6" s="77"/>
      <c r="B6" s="77"/>
      <c r="C6" s="77"/>
      <c r="D6" s="208" t="s">
        <v>32</v>
      </c>
      <c r="E6" s="209" t="s">
        <v>75</v>
      </c>
      <c r="F6" s="75"/>
      <c r="G6" s="75"/>
      <c r="H6" s="75"/>
    </row>
    <row r="7" spans="1:8" ht="27.75" customHeight="1" x14ac:dyDescent="0.25">
      <c r="A7" s="77"/>
      <c r="B7" s="77"/>
      <c r="C7" s="77"/>
      <c r="D7" s="48">
        <f>'Unrounded Requirement Finder'!D7</f>
        <v>0</v>
      </c>
      <c r="E7" s="49">
        <f>ROUND(IF(D7&gt;2.7,D7,FLOOR(D7,0.05)),2)</f>
        <v>0</v>
      </c>
      <c r="F7" s="75"/>
      <c r="G7" s="75"/>
      <c r="H7" s="75"/>
    </row>
    <row r="8" spans="1:8" s="79" customFormat="1" ht="40.5" customHeight="1" thickBot="1" x14ac:dyDescent="0.3">
      <c r="A8" s="77"/>
      <c r="B8" s="77"/>
      <c r="C8" s="77"/>
      <c r="D8" s="402" t="s">
        <v>123</v>
      </c>
      <c r="E8" s="403"/>
      <c r="F8" s="78"/>
      <c r="G8" s="78"/>
      <c r="H8" s="78"/>
    </row>
    <row r="9" spans="1:8" ht="9.75" customHeight="1" thickBot="1" x14ac:dyDescent="0.45">
      <c r="A9" s="74"/>
      <c r="B9" s="75"/>
      <c r="C9" s="75"/>
      <c r="D9" s="75"/>
      <c r="E9" s="75"/>
      <c r="F9" s="75"/>
      <c r="G9" s="75"/>
      <c r="H9" s="75"/>
    </row>
    <row r="10" spans="1:8" ht="15.75" customHeight="1" thickBot="1" x14ac:dyDescent="0.35">
      <c r="A10" s="67"/>
      <c r="B10" s="415" t="s">
        <v>124</v>
      </c>
      <c r="C10" s="416"/>
      <c r="D10" s="416"/>
      <c r="E10" s="417"/>
      <c r="F10" s="67"/>
      <c r="G10" s="67"/>
      <c r="H10" s="67"/>
    </row>
    <row r="11" spans="1:8" ht="15" customHeight="1" x14ac:dyDescent="0.25">
      <c r="A11" s="67"/>
      <c r="B11" s="396" t="s">
        <v>125</v>
      </c>
      <c r="C11" s="397"/>
      <c r="D11" s="397"/>
      <c r="E11" s="398"/>
      <c r="F11" s="80"/>
      <c r="G11" s="81"/>
      <c r="H11" s="67"/>
    </row>
    <row r="12" spans="1:8" ht="15.75" thickBot="1" x14ac:dyDescent="0.3">
      <c r="A12" s="67"/>
      <c r="B12" s="399"/>
      <c r="C12" s="400"/>
      <c r="D12" s="400"/>
      <c r="E12" s="401"/>
      <c r="F12" s="80"/>
      <c r="G12" s="80"/>
      <c r="H12" s="67"/>
    </row>
    <row r="13" spans="1:8" ht="44.25" customHeight="1" x14ac:dyDescent="0.25">
      <c r="A13" s="67"/>
      <c r="B13" s="140" t="s">
        <v>10</v>
      </c>
      <c r="C13" s="141" t="s">
        <v>11</v>
      </c>
      <c r="D13" s="141" t="s">
        <v>12</v>
      </c>
      <c r="E13" s="142" t="s">
        <v>130</v>
      </c>
      <c r="F13" s="82"/>
      <c r="G13" s="82"/>
      <c r="H13" s="67"/>
    </row>
    <row r="14" spans="1:8" ht="15.75" customHeight="1" x14ac:dyDescent="0.25">
      <c r="A14" s="83" t="s">
        <v>13</v>
      </c>
      <c r="B14" s="143"/>
      <c r="C14" s="144"/>
      <c r="D14" s="84">
        <f t="shared" ref="D14:D23" si="0">B14*C14</f>
        <v>0</v>
      </c>
      <c r="E14" s="393"/>
      <c r="F14" s="82"/>
      <c r="G14" s="82"/>
      <c r="H14" s="67"/>
    </row>
    <row r="15" spans="1:8" x14ac:dyDescent="0.25">
      <c r="A15" s="83" t="s">
        <v>14</v>
      </c>
      <c r="B15" s="143"/>
      <c r="C15" s="144"/>
      <c r="D15" s="84">
        <f t="shared" si="0"/>
        <v>0</v>
      </c>
      <c r="E15" s="394"/>
      <c r="F15" s="82"/>
      <c r="G15" s="82"/>
      <c r="H15" s="67"/>
    </row>
    <row r="16" spans="1:8" x14ac:dyDescent="0.25">
      <c r="A16" s="83" t="s">
        <v>15</v>
      </c>
      <c r="B16" s="143"/>
      <c r="C16" s="144"/>
      <c r="D16" s="84">
        <f t="shared" si="0"/>
        <v>0</v>
      </c>
      <c r="E16" s="394"/>
      <c r="F16" s="76"/>
      <c r="G16" s="76"/>
      <c r="H16" s="67"/>
    </row>
    <row r="17" spans="1:8" x14ac:dyDescent="0.25">
      <c r="A17" s="83" t="s">
        <v>16</v>
      </c>
      <c r="B17" s="143"/>
      <c r="C17" s="144"/>
      <c r="D17" s="84">
        <f t="shared" si="0"/>
        <v>0</v>
      </c>
      <c r="E17" s="394"/>
      <c r="F17" s="76"/>
      <c r="G17" s="76"/>
      <c r="H17" s="67"/>
    </row>
    <row r="18" spans="1:8" ht="15" customHeight="1" x14ac:dyDescent="0.25">
      <c r="A18" s="83" t="s">
        <v>17</v>
      </c>
      <c r="B18" s="143"/>
      <c r="C18" s="144"/>
      <c r="D18" s="84">
        <f t="shared" si="0"/>
        <v>0</v>
      </c>
      <c r="E18" s="394"/>
      <c r="F18" s="76"/>
      <c r="G18" s="76"/>
      <c r="H18" s="67"/>
    </row>
    <row r="19" spans="1:8" ht="16.5" customHeight="1" x14ac:dyDescent="0.25">
      <c r="A19" s="83" t="s">
        <v>18</v>
      </c>
      <c r="B19" s="143"/>
      <c r="C19" s="144"/>
      <c r="D19" s="84">
        <f t="shared" si="0"/>
        <v>0</v>
      </c>
      <c r="E19" s="394"/>
      <c r="F19" s="76"/>
      <c r="G19" s="76"/>
      <c r="H19" s="67"/>
    </row>
    <row r="20" spans="1:8" ht="15" customHeight="1" x14ac:dyDescent="0.25">
      <c r="A20" s="83" t="s">
        <v>19</v>
      </c>
      <c r="B20" s="143"/>
      <c r="C20" s="144"/>
      <c r="D20" s="84">
        <f t="shared" si="0"/>
        <v>0</v>
      </c>
      <c r="E20" s="394"/>
      <c r="F20" s="76"/>
      <c r="G20" s="76"/>
      <c r="H20" s="67"/>
    </row>
    <row r="21" spans="1:8" ht="15" customHeight="1" x14ac:dyDescent="0.25">
      <c r="A21" s="83" t="s">
        <v>20</v>
      </c>
      <c r="B21" s="143"/>
      <c r="C21" s="144"/>
      <c r="D21" s="84">
        <f t="shared" si="0"/>
        <v>0</v>
      </c>
      <c r="E21" s="394"/>
      <c r="F21" s="76"/>
      <c r="G21" s="76"/>
      <c r="H21" s="67"/>
    </row>
    <row r="22" spans="1:8" ht="15" customHeight="1" x14ac:dyDescent="0.25">
      <c r="A22" s="83" t="s">
        <v>21</v>
      </c>
      <c r="B22" s="143"/>
      <c r="C22" s="144"/>
      <c r="D22" s="84">
        <f t="shared" si="0"/>
        <v>0</v>
      </c>
      <c r="E22" s="394"/>
      <c r="F22" s="76"/>
      <c r="G22" s="76"/>
      <c r="H22" s="67"/>
    </row>
    <row r="23" spans="1:8" ht="15" customHeight="1" x14ac:dyDescent="0.25">
      <c r="A23" s="83" t="s">
        <v>22</v>
      </c>
      <c r="B23" s="143"/>
      <c r="C23" s="144"/>
      <c r="D23" s="84">
        <f t="shared" si="0"/>
        <v>0</v>
      </c>
      <c r="E23" s="395"/>
      <c r="F23" s="76"/>
      <c r="G23" s="76"/>
      <c r="H23" s="67"/>
    </row>
    <row r="24" spans="1:8" x14ac:dyDescent="0.25">
      <c r="A24" s="85" t="s">
        <v>23</v>
      </c>
      <c r="B24" s="86">
        <f>SUM(B14:B23)</f>
        <v>0</v>
      </c>
      <c r="C24" s="87"/>
      <c r="D24" s="88">
        <f>SUM(D14:D23)</f>
        <v>0</v>
      </c>
      <c r="E24" s="89">
        <f>ROUND((IF(D24=0,0,IF(B24=0,0,D24/B24))),2)</f>
        <v>0</v>
      </c>
      <c r="F24" s="90"/>
      <c r="G24" s="91"/>
      <c r="H24" s="67"/>
    </row>
    <row r="25" spans="1:8" ht="18" customHeight="1" x14ac:dyDescent="0.25">
      <c r="A25" s="85"/>
      <c r="B25" s="404" t="s">
        <v>131</v>
      </c>
      <c r="C25" s="405"/>
      <c r="D25" s="405"/>
      <c r="E25" s="406"/>
      <c r="F25" s="90"/>
      <c r="G25" s="91"/>
      <c r="H25" s="67"/>
    </row>
    <row r="26" spans="1:8" ht="21.75" customHeight="1" thickBot="1" x14ac:dyDescent="0.3">
      <c r="A26" s="85"/>
      <c r="B26" s="407"/>
      <c r="C26" s="408"/>
      <c r="D26" s="408"/>
      <c r="E26" s="409"/>
      <c r="F26" s="90"/>
      <c r="G26" s="91"/>
      <c r="H26" s="67"/>
    </row>
    <row r="27" spans="1:8" ht="9.75" customHeight="1" thickBot="1" x14ac:dyDescent="0.3">
      <c r="A27" s="85"/>
      <c r="B27" s="92"/>
      <c r="C27" s="93"/>
      <c r="D27" s="94"/>
      <c r="E27" s="90"/>
      <c r="F27" s="90"/>
      <c r="G27" s="91"/>
      <c r="H27" s="67"/>
    </row>
    <row r="28" spans="1:8" ht="15" customHeight="1" x14ac:dyDescent="0.25">
      <c r="A28" s="67"/>
      <c r="B28" s="67"/>
      <c r="C28" s="67"/>
      <c r="D28" s="410" t="s">
        <v>126</v>
      </c>
      <c r="E28" s="411"/>
      <c r="F28" s="90"/>
      <c r="G28" s="91"/>
      <c r="H28" s="67"/>
    </row>
    <row r="29" spans="1:8" ht="15.75" customHeight="1" x14ac:dyDescent="0.25">
      <c r="A29" s="67"/>
      <c r="B29" s="67"/>
      <c r="C29" s="95"/>
      <c r="D29" s="412"/>
      <c r="E29" s="413"/>
      <c r="F29" s="90"/>
      <c r="G29" s="91"/>
      <c r="H29" s="67"/>
    </row>
    <row r="30" spans="1:8" ht="18.75" customHeight="1" thickBot="1" x14ac:dyDescent="0.3">
      <c r="A30" s="67"/>
      <c r="B30" s="95"/>
      <c r="C30" s="95"/>
      <c r="D30" s="414">
        <f>IF(E24=0,0,IF(E7-E24&lt;=0,0,E7-E24))</f>
        <v>0</v>
      </c>
      <c r="E30" s="384"/>
      <c r="F30" s="90"/>
      <c r="G30" s="91"/>
      <c r="H30" s="67"/>
    </row>
    <row r="31" spans="1:8" ht="10.5" customHeight="1" thickBot="1" x14ac:dyDescent="0.3">
      <c r="A31" s="67"/>
      <c r="B31" s="95"/>
      <c r="C31" s="95"/>
      <c r="D31" s="94"/>
      <c r="E31" s="90"/>
      <c r="F31" s="90"/>
      <c r="G31" s="91"/>
      <c r="H31" s="67"/>
    </row>
    <row r="32" spans="1:8" ht="15.75" customHeight="1" x14ac:dyDescent="0.25">
      <c r="A32" s="67"/>
      <c r="B32" s="95"/>
      <c r="C32" s="95"/>
      <c r="D32" s="389" t="s">
        <v>127</v>
      </c>
      <c r="E32" s="390"/>
      <c r="F32" s="90"/>
      <c r="G32" s="91"/>
      <c r="H32" s="67"/>
    </row>
    <row r="33" spans="1:8" ht="15.75" customHeight="1" x14ac:dyDescent="0.25">
      <c r="A33" s="67"/>
      <c r="B33" s="67"/>
      <c r="C33" s="67"/>
      <c r="D33" s="391"/>
      <c r="E33" s="392"/>
      <c r="F33" s="90"/>
      <c r="G33" s="91"/>
      <c r="H33" s="67"/>
    </row>
    <row r="34" spans="1:8" ht="15.75" thickBot="1" x14ac:dyDescent="0.3">
      <c r="A34" s="67"/>
      <c r="B34" s="67"/>
      <c r="C34" s="67"/>
      <c r="D34" s="383">
        <f>IF(E24=0,0,IF(D30&gt;0.1,E24+0.1,IF(D30=0,"No price increase necessary",E24+D30)))</f>
        <v>0</v>
      </c>
      <c r="E34" s="384"/>
      <c r="F34" s="90"/>
      <c r="G34" s="67"/>
      <c r="H34" s="96"/>
    </row>
    <row r="35" spans="1:8" ht="15.75" thickBot="1" x14ac:dyDescent="0.3">
      <c r="A35" s="67"/>
      <c r="B35" s="67"/>
      <c r="C35" s="67"/>
      <c r="D35" s="94"/>
      <c r="E35" s="90"/>
      <c r="F35" s="90"/>
      <c r="G35" s="67"/>
      <c r="H35" s="96"/>
    </row>
    <row r="36" spans="1:8" ht="15.75" customHeight="1" x14ac:dyDescent="0.25">
      <c r="A36" s="67"/>
      <c r="B36" s="67"/>
      <c r="C36" s="67"/>
      <c r="D36" s="379" t="s">
        <v>128</v>
      </c>
      <c r="E36" s="380"/>
      <c r="F36" s="90"/>
      <c r="G36" s="97"/>
      <c r="H36" s="96"/>
    </row>
    <row r="37" spans="1:8" ht="15.75" customHeight="1" x14ac:dyDescent="0.25">
      <c r="A37" s="67"/>
      <c r="B37" s="67"/>
      <c r="C37" s="67"/>
      <c r="D37" s="381"/>
      <c r="E37" s="382"/>
      <c r="F37" s="90"/>
      <c r="G37" s="97"/>
      <c r="H37" s="96"/>
    </row>
    <row r="38" spans="1:8" ht="15.75" thickBot="1" x14ac:dyDescent="0.3">
      <c r="A38" s="67"/>
      <c r="B38" s="67"/>
      <c r="C38" s="67"/>
      <c r="D38" s="383">
        <f>IF(D30&gt;0.1,D30-0.1,0)</f>
        <v>0</v>
      </c>
      <c r="E38" s="384"/>
      <c r="F38" s="90"/>
      <c r="G38" s="97"/>
      <c r="H38" s="96"/>
    </row>
    <row r="39" spans="1:8" ht="15.75" thickBot="1" x14ac:dyDescent="0.3">
      <c r="A39" s="67"/>
      <c r="B39" s="98"/>
      <c r="C39" s="67"/>
      <c r="D39" s="94"/>
      <c r="E39" s="90"/>
      <c r="F39" s="90"/>
      <c r="G39" s="97"/>
      <c r="H39" s="96"/>
    </row>
    <row r="40" spans="1:8" x14ac:dyDescent="0.25">
      <c r="A40" s="67"/>
      <c r="B40" s="98"/>
      <c r="C40" s="67"/>
      <c r="D40" s="379" t="s">
        <v>129</v>
      </c>
      <c r="E40" s="380"/>
      <c r="F40" s="90"/>
      <c r="G40" s="97"/>
      <c r="H40" s="96"/>
    </row>
    <row r="41" spans="1:8" x14ac:dyDescent="0.25">
      <c r="A41" s="67"/>
      <c r="B41" s="98"/>
      <c r="C41" s="67"/>
      <c r="D41" s="381"/>
      <c r="E41" s="382"/>
      <c r="F41" s="90"/>
      <c r="G41" s="97"/>
      <c r="H41" s="96"/>
    </row>
    <row r="42" spans="1:8" ht="15.75" thickBot="1" x14ac:dyDescent="0.3">
      <c r="A42" s="385" t="s">
        <v>163</v>
      </c>
      <c r="B42" s="385"/>
      <c r="C42" s="311"/>
      <c r="D42" s="383">
        <f>IF(E24=0,0,IF(D38&gt;0,0,IF(D30&gt;0,0,E24-E7)))</f>
        <v>0</v>
      </c>
      <c r="E42" s="384"/>
      <c r="F42" s="90"/>
      <c r="G42" s="97"/>
      <c r="H42" s="96"/>
    </row>
    <row r="43" spans="1:8" x14ac:dyDescent="0.25">
      <c r="A43" s="67"/>
      <c r="B43" s="67"/>
      <c r="C43" s="67"/>
      <c r="D43" s="67"/>
      <c r="E43" s="67"/>
      <c r="F43" s="99"/>
      <c r="G43" s="97"/>
      <c r="H43" s="96"/>
    </row>
    <row r="44" spans="1:8" ht="25.5" customHeight="1" x14ac:dyDescent="0.4">
      <c r="A44" s="100"/>
      <c r="B44" s="100" t="s">
        <v>35</v>
      </c>
      <c r="C44" s="101"/>
      <c r="D44" s="101"/>
      <c r="E44" s="101"/>
      <c r="F44" s="101"/>
      <c r="G44" s="101"/>
      <c r="H44" s="101"/>
    </row>
    <row r="45" spans="1:8" ht="15.75" thickBot="1" x14ac:dyDescent="0.3">
      <c r="A45" s="67"/>
      <c r="B45" s="67"/>
      <c r="C45" s="67"/>
      <c r="D45" s="67"/>
      <c r="E45" s="67"/>
      <c r="F45" s="67"/>
      <c r="G45" s="97"/>
      <c r="H45" s="96"/>
    </row>
    <row r="46" spans="1:8" ht="15.75" thickBot="1" x14ac:dyDescent="0.3">
      <c r="A46" s="369" t="s">
        <v>9</v>
      </c>
      <c r="B46" s="370"/>
      <c r="C46" s="370"/>
      <c r="D46" s="370"/>
      <c r="E46" s="370"/>
      <c r="F46" s="371"/>
      <c r="G46" s="97"/>
      <c r="H46" s="96"/>
    </row>
    <row r="47" spans="1:8" x14ac:dyDescent="0.25">
      <c r="A47" s="372" t="s">
        <v>26</v>
      </c>
      <c r="B47" s="373"/>
      <c r="C47" s="373"/>
      <c r="D47" s="373"/>
      <c r="E47" s="373"/>
      <c r="F47" s="374"/>
      <c r="G47" s="97"/>
      <c r="H47" s="96"/>
    </row>
    <row r="48" spans="1:8" ht="15.75" thickBot="1" x14ac:dyDescent="0.3">
      <c r="A48" s="375"/>
      <c r="B48" s="376"/>
      <c r="C48" s="376"/>
      <c r="D48" s="376"/>
      <c r="E48" s="376"/>
      <c r="F48" s="377"/>
      <c r="G48" s="97"/>
      <c r="H48" s="96"/>
    </row>
    <row r="49" spans="1:8" ht="30" x14ac:dyDescent="0.25">
      <c r="A49" s="102"/>
      <c r="B49" s="146" t="s">
        <v>10</v>
      </c>
      <c r="C49" s="147" t="s">
        <v>11</v>
      </c>
      <c r="D49" s="147" t="s">
        <v>12</v>
      </c>
      <c r="E49" s="142" t="s">
        <v>27</v>
      </c>
      <c r="F49" s="103"/>
      <c r="G49" s="97"/>
      <c r="H49" s="96"/>
    </row>
    <row r="50" spans="1:8" x14ac:dyDescent="0.25">
      <c r="A50" s="104" t="s">
        <v>13</v>
      </c>
      <c r="B50" s="143"/>
      <c r="C50" s="144"/>
      <c r="D50" s="105">
        <f t="shared" ref="D50:D59" si="1">B50*C50</f>
        <v>0</v>
      </c>
      <c r="E50" s="386"/>
      <c r="F50" s="103"/>
      <c r="G50" s="97"/>
      <c r="H50" s="96"/>
    </row>
    <row r="51" spans="1:8" x14ac:dyDescent="0.25">
      <c r="A51" s="104" t="s">
        <v>14</v>
      </c>
      <c r="B51" s="143"/>
      <c r="C51" s="144"/>
      <c r="D51" s="105">
        <f t="shared" si="1"/>
        <v>0</v>
      </c>
      <c r="E51" s="387"/>
      <c r="F51" s="103"/>
      <c r="G51" s="97"/>
      <c r="H51" s="96"/>
    </row>
    <row r="52" spans="1:8" x14ac:dyDescent="0.25">
      <c r="A52" s="104" t="s">
        <v>15</v>
      </c>
      <c r="B52" s="143"/>
      <c r="C52" s="144"/>
      <c r="D52" s="105">
        <f t="shared" si="1"/>
        <v>0</v>
      </c>
      <c r="E52" s="387"/>
      <c r="F52" s="103"/>
      <c r="G52" s="97"/>
      <c r="H52" s="96"/>
    </row>
    <row r="53" spans="1:8" x14ac:dyDescent="0.25">
      <c r="A53" s="104" t="s">
        <v>16</v>
      </c>
      <c r="B53" s="143"/>
      <c r="C53" s="144"/>
      <c r="D53" s="105">
        <f t="shared" si="1"/>
        <v>0</v>
      </c>
      <c r="E53" s="387"/>
      <c r="F53" s="103"/>
      <c r="G53" s="97"/>
      <c r="H53" s="96"/>
    </row>
    <row r="54" spans="1:8" x14ac:dyDescent="0.25">
      <c r="A54" s="104" t="s">
        <v>17</v>
      </c>
      <c r="B54" s="143"/>
      <c r="C54" s="144"/>
      <c r="D54" s="105">
        <f t="shared" si="1"/>
        <v>0</v>
      </c>
      <c r="E54" s="387"/>
      <c r="F54" s="103"/>
      <c r="G54" s="97"/>
      <c r="H54" s="96"/>
    </row>
    <row r="55" spans="1:8" x14ac:dyDescent="0.25">
      <c r="A55" s="104" t="s">
        <v>18</v>
      </c>
      <c r="B55" s="143"/>
      <c r="C55" s="144"/>
      <c r="D55" s="105">
        <f t="shared" si="1"/>
        <v>0</v>
      </c>
      <c r="E55" s="387"/>
      <c r="F55" s="103"/>
      <c r="G55" s="97"/>
      <c r="H55" s="96"/>
    </row>
    <row r="56" spans="1:8" x14ac:dyDescent="0.25">
      <c r="A56" s="104" t="s">
        <v>19</v>
      </c>
      <c r="B56" s="143"/>
      <c r="C56" s="144"/>
      <c r="D56" s="105">
        <f t="shared" si="1"/>
        <v>0</v>
      </c>
      <c r="E56" s="387"/>
      <c r="F56" s="103"/>
      <c r="G56" s="97"/>
      <c r="H56" s="96"/>
    </row>
    <row r="57" spans="1:8" x14ac:dyDescent="0.25">
      <c r="A57" s="104" t="s">
        <v>20</v>
      </c>
      <c r="B57" s="143"/>
      <c r="C57" s="144"/>
      <c r="D57" s="105">
        <f t="shared" si="1"/>
        <v>0</v>
      </c>
      <c r="E57" s="387"/>
      <c r="F57" s="103"/>
      <c r="G57" s="97"/>
      <c r="H57" s="96"/>
    </row>
    <row r="58" spans="1:8" x14ac:dyDescent="0.25">
      <c r="A58" s="104" t="s">
        <v>21</v>
      </c>
      <c r="B58" s="143"/>
      <c r="C58" s="144"/>
      <c r="D58" s="84">
        <f t="shared" si="1"/>
        <v>0</v>
      </c>
      <c r="E58" s="387"/>
      <c r="F58" s="103"/>
      <c r="G58" s="97"/>
      <c r="H58" s="96"/>
    </row>
    <row r="59" spans="1:8" x14ac:dyDescent="0.25">
      <c r="A59" s="104" t="s">
        <v>22</v>
      </c>
      <c r="B59" s="143"/>
      <c r="C59" s="144"/>
      <c r="D59" s="84">
        <f t="shared" si="1"/>
        <v>0</v>
      </c>
      <c r="E59" s="388"/>
      <c r="F59" s="103"/>
      <c r="G59" s="97"/>
      <c r="H59" s="96"/>
    </row>
    <row r="60" spans="1:8" ht="15.75" thickBot="1" x14ac:dyDescent="0.3">
      <c r="A60" s="106" t="s">
        <v>23</v>
      </c>
      <c r="B60" s="107">
        <f>SUM(B50:B59)</f>
        <v>0</v>
      </c>
      <c r="C60" s="108"/>
      <c r="D60" s="109">
        <f>SUM(D50:D59)</f>
        <v>0</v>
      </c>
      <c r="E60" s="110">
        <f>(IF(D60=0,0,IF(B60=0,0,D60/B60)))</f>
        <v>0</v>
      </c>
      <c r="F60" s="103"/>
      <c r="G60" s="97"/>
      <c r="H60" s="96"/>
    </row>
    <row r="61" spans="1:8" ht="15.75" thickBot="1" x14ac:dyDescent="0.3">
      <c r="A61" s="111"/>
      <c r="B61" s="112"/>
      <c r="C61" s="112"/>
      <c r="D61" s="112"/>
      <c r="E61" s="113">
        <f>ROUND(E60,2)</f>
        <v>0</v>
      </c>
      <c r="F61" s="114"/>
      <c r="G61" s="97"/>
      <c r="H61" s="96"/>
    </row>
    <row r="62" spans="1:8" ht="15.75" thickBot="1" x14ac:dyDescent="0.3">
      <c r="A62" s="111"/>
      <c r="B62" s="378"/>
      <c r="C62" s="378"/>
      <c r="D62" s="115"/>
      <c r="E62" s="112"/>
      <c r="F62" s="114"/>
      <c r="G62" s="97"/>
      <c r="H62" s="96"/>
    </row>
    <row r="63" spans="1:8" ht="19.5" customHeight="1" x14ac:dyDescent="0.25">
      <c r="A63" s="368" t="s">
        <v>25</v>
      </c>
      <c r="B63" s="368"/>
      <c r="C63" s="368"/>
      <c r="D63" s="368"/>
      <c r="E63" s="368"/>
      <c r="F63" s="368"/>
      <c r="G63" s="368"/>
      <c r="H63" s="368"/>
    </row>
    <row r="64" spans="1:8" ht="19.5" customHeight="1" x14ac:dyDescent="0.25">
      <c r="A64" s="368"/>
      <c r="B64" s="368"/>
      <c r="C64" s="368"/>
      <c r="D64" s="368"/>
      <c r="E64" s="368"/>
      <c r="F64" s="368"/>
      <c r="G64" s="368"/>
      <c r="H64" s="368"/>
    </row>
    <row r="65" spans="1:8" x14ac:dyDescent="0.25">
      <c r="A65" s="67"/>
      <c r="B65" s="67"/>
      <c r="C65" s="67"/>
      <c r="D65" s="67"/>
      <c r="E65" s="67"/>
      <c r="F65" s="67"/>
      <c r="G65" s="67"/>
      <c r="H65" s="67"/>
    </row>
    <row r="66" spans="1:8" hidden="1" x14ac:dyDescent="0.25"/>
    <row r="67" spans="1:8" hidden="1" x14ac:dyDescent="0.25"/>
    <row r="68" spans="1:8" hidden="1" x14ac:dyDescent="0.25"/>
    <row r="69" spans="1:8" hidden="1" x14ac:dyDescent="0.25"/>
    <row r="70" spans="1:8" hidden="1" x14ac:dyDescent="0.25"/>
    <row r="71" spans="1:8" hidden="1" x14ac:dyDescent="0.25"/>
    <row r="72" spans="1:8" hidden="1" x14ac:dyDescent="0.25"/>
    <row r="73" spans="1:8" hidden="1" x14ac:dyDescent="0.25"/>
    <row r="74" spans="1:8" hidden="1" x14ac:dyDescent="0.25"/>
    <row r="75" spans="1:8" hidden="1" x14ac:dyDescent="0.25"/>
    <row r="76" spans="1:8" hidden="1" x14ac:dyDescent="0.25"/>
    <row r="77" spans="1:8" hidden="1" x14ac:dyDescent="0.25"/>
    <row r="78" spans="1:8" hidden="1" x14ac:dyDescent="0.25"/>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sheetData>
  <sheetProtection password="CC30" sheet="1" objects="1" scenarios="1"/>
  <mergeCells count="20">
    <mergeCell ref="D34:E34"/>
    <mergeCell ref="D32:E33"/>
    <mergeCell ref="E14:E23"/>
    <mergeCell ref="B11:E12"/>
    <mergeCell ref="D5:E5"/>
    <mergeCell ref="D8:E8"/>
    <mergeCell ref="B25:E26"/>
    <mergeCell ref="D28:E29"/>
    <mergeCell ref="D30:E30"/>
    <mergeCell ref="B10:E10"/>
    <mergeCell ref="A63:H64"/>
    <mergeCell ref="A46:F46"/>
    <mergeCell ref="A47:F48"/>
    <mergeCell ref="B62:C62"/>
    <mergeCell ref="D36:E37"/>
    <mergeCell ref="D38:E38"/>
    <mergeCell ref="D40:E41"/>
    <mergeCell ref="D42:E42"/>
    <mergeCell ref="A42:C42"/>
    <mergeCell ref="E50:E59"/>
  </mergeCells>
  <hyperlinks>
    <hyperlink ref="A42:C42" location="'SY 2015-2016 REPORT'!A1" display="Go to SY2015-2016 Report"/>
    <hyperlink ref="B5" location="Instructions!A1" display="Go to Instructions"/>
  </hyperlinks>
  <pageMargins left="0.4" right="0.4" top="0.5" bottom="0.5" header="0.55000000000000004" footer="0.55000000000000004"/>
  <pageSetup scale="65" orientation="portrait" r:id="rId1"/>
  <ignoredErrors>
    <ignoredError sqref="A14:A23 A50:A5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85"/>
  <sheetViews>
    <sheetView showGridLines="0" zoomScaleNormal="100" workbookViewId="0">
      <selection activeCell="E12" sqref="E12"/>
    </sheetView>
  </sheetViews>
  <sheetFormatPr defaultColWidth="0" defaultRowHeight="15" customHeight="1" zeroHeight="1" x14ac:dyDescent="0.25"/>
  <cols>
    <col min="1" max="1" width="14.140625" style="68" customWidth="1"/>
    <col min="2" max="2" width="6" style="68" customWidth="1"/>
    <col min="3" max="3" width="17.5703125" style="68" customWidth="1"/>
    <col min="4" max="4" width="27.85546875" style="68" customWidth="1"/>
    <col min="5" max="5" width="29.85546875" style="68" customWidth="1"/>
    <col min="6" max="6" width="17.7109375" style="68" customWidth="1"/>
    <col min="7" max="16384" width="9.140625" style="68" hidden="1"/>
  </cols>
  <sheetData>
    <row r="1" spans="1:6" x14ac:dyDescent="0.25">
      <c r="A1" s="67"/>
      <c r="B1" s="67"/>
      <c r="C1" s="67"/>
      <c r="D1" s="67"/>
      <c r="E1" s="67"/>
      <c r="F1" s="67"/>
    </row>
    <row r="2" spans="1:6" x14ac:dyDescent="0.25">
      <c r="A2" s="67"/>
      <c r="B2" s="67"/>
      <c r="C2" s="67"/>
      <c r="D2" s="67"/>
      <c r="E2" s="67"/>
      <c r="F2" s="67"/>
    </row>
    <row r="3" spans="1:6" ht="15.75" thickBot="1" x14ac:dyDescent="0.3">
      <c r="A3" s="67"/>
      <c r="B3" s="67"/>
      <c r="C3" s="67"/>
      <c r="D3" s="67"/>
      <c r="E3" s="67"/>
      <c r="F3" s="67"/>
    </row>
    <row r="4" spans="1:6" s="101" customFormat="1" ht="27" thickBot="1" x14ac:dyDescent="0.45">
      <c r="A4" s="117" t="s">
        <v>133</v>
      </c>
      <c r="B4" s="117"/>
      <c r="C4" s="117"/>
      <c r="D4" s="117"/>
      <c r="E4" s="117"/>
      <c r="F4" s="117"/>
    </row>
    <row r="5" spans="1:6" s="99" customFormat="1" ht="33.75" customHeight="1" x14ac:dyDescent="0.4">
      <c r="A5" s="418" t="s">
        <v>38</v>
      </c>
      <c r="B5" s="418"/>
      <c r="C5" s="419"/>
      <c r="D5" s="350" t="s">
        <v>113</v>
      </c>
      <c r="E5" s="351"/>
      <c r="F5" s="120"/>
    </row>
    <row r="6" spans="1:6" s="99" customFormat="1" ht="55.5" customHeight="1" x14ac:dyDescent="0.4">
      <c r="A6" s="120"/>
      <c r="B6" s="120"/>
      <c r="C6" s="120"/>
      <c r="D6" s="208" t="s">
        <v>32</v>
      </c>
      <c r="E6" s="209" t="s">
        <v>77</v>
      </c>
      <c r="F6" s="120"/>
    </row>
    <row r="7" spans="1:6" s="101" customFormat="1" ht="29.25" customHeight="1" x14ac:dyDescent="0.4">
      <c r="A7" s="120"/>
      <c r="B7" s="120"/>
      <c r="C7" s="120"/>
      <c r="D7" s="48">
        <f>'Unrounded Requirement Finder'!D7</f>
        <v>0</v>
      </c>
      <c r="E7" s="49">
        <f>ROUND(IF(D7&gt;2.7,D7,FLOOR(D7,0.05)),2)</f>
        <v>0</v>
      </c>
      <c r="F7" s="120"/>
    </row>
    <row r="8" spans="1:6" s="101" customFormat="1" ht="39" customHeight="1" thickBot="1" x14ac:dyDescent="0.45">
      <c r="A8" s="120"/>
      <c r="B8" s="120"/>
      <c r="C8" s="120"/>
      <c r="D8" s="402" t="s">
        <v>123</v>
      </c>
      <c r="E8" s="403"/>
      <c r="F8" s="120"/>
    </row>
    <row r="9" spans="1:6" s="101" customFormat="1" ht="9" customHeight="1" thickBot="1" x14ac:dyDescent="0.45">
      <c r="A9" s="120"/>
      <c r="B9" s="120"/>
      <c r="C9" s="120"/>
      <c r="D9" s="151"/>
      <c r="E9" s="152"/>
      <c r="F9" s="120"/>
    </row>
    <row r="10" spans="1:6" s="101" customFormat="1" ht="18" customHeight="1" x14ac:dyDescent="0.4">
      <c r="A10" s="120"/>
      <c r="B10" s="120"/>
      <c r="C10" s="120"/>
      <c r="D10" s="434" t="s">
        <v>60</v>
      </c>
      <c r="E10" s="435"/>
      <c r="F10" s="120"/>
    </row>
    <row r="11" spans="1:6" s="101" customFormat="1" ht="72" customHeight="1" x14ac:dyDescent="0.4">
      <c r="A11" s="120"/>
      <c r="B11" s="120"/>
      <c r="C11" s="120"/>
      <c r="D11" s="436" t="s">
        <v>96</v>
      </c>
      <c r="E11" s="437"/>
      <c r="F11" s="120"/>
    </row>
    <row r="12" spans="1:6" s="101" customFormat="1" ht="31.5" customHeight="1" thickBot="1" x14ac:dyDescent="0.45">
      <c r="A12" s="120"/>
      <c r="B12" s="120"/>
      <c r="C12" s="173"/>
      <c r="D12" s="169"/>
      <c r="E12" s="231" t="s">
        <v>132</v>
      </c>
      <c r="F12" s="120"/>
    </row>
    <row r="13" spans="1:6" s="99" customFormat="1" ht="10.5" customHeight="1" thickBot="1" x14ac:dyDescent="0.45">
      <c r="A13" s="120"/>
      <c r="B13" s="120"/>
      <c r="C13" s="120"/>
      <c r="D13" s="47"/>
      <c r="E13" s="47"/>
      <c r="F13" s="120"/>
    </row>
    <row r="14" spans="1:6" ht="16.5" thickBot="1" x14ac:dyDescent="0.3">
      <c r="A14" s="67"/>
      <c r="B14" s="67"/>
      <c r="C14" s="421" t="s">
        <v>134</v>
      </c>
      <c r="D14" s="422"/>
      <c r="E14" s="423"/>
      <c r="F14" s="67"/>
    </row>
    <row r="15" spans="1:6" ht="38.25" customHeight="1" thickBot="1" x14ac:dyDescent="0.3">
      <c r="A15" s="56"/>
      <c r="B15" s="56"/>
      <c r="C15" s="424" t="s">
        <v>97</v>
      </c>
      <c r="D15" s="425"/>
      <c r="E15" s="426"/>
      <c r="F15" s="67"/>
    </row>
    <row r="16" spans="1:6" ht="46.5" customHeight="1" x14ac:dyDescent="0.25">
      <c r="A16" s="121"/>
      <c r="B16" s="121"/>
      <c r="C16" s="145" t="s">
        <v>59</v>
      </c>
      <c r="D16" s="159" t="s">
        <v>135</v>
      </c>
      <c r="E16" s="160" t="s">
        <v>136</v>
      </c>
      <c r="F16" s="433"/>
    </row>
    <row r="17" spans="1:6" ht="34.5" customHeight="1" x14ac:dyDescent="0.25">
      <c r="A17" s="121"/>
      <c r="B17" s="121"/>
      <c r="C17" s="257"/>
      <c r="D17" s="161">
        <f>IF(D7=0,0,IF(D12="",0,IF(AND(D12&gt;2.7,E7-D12&lt;0),0,IF(AND(D12&gt;2.7,E7-D12&gt;0),E7-D12,IF(AND(D12&lt;=2.7,E7-D12&lt;0),0,E7-D12)))))</f>
        <v>0</v>
      </c>
      <c r="E17" s="162">
        <f>C17*D17</f>
        <v>0</v>
      </c>
      <c r="F17" s="433"/>
    </row>
    <row r="18" spans="1:6" ht="15" customHeight="1" x14ac:dyDescent="0.25">
      <c r="A18" s="121"/>
      <c r="B18" s="121"/>
      <c r="C18" s="427" t="s">
        <v>143</v>
      </c>
      <c r="D18" s="428"/>
      <c r="E18" s="429"/>
      <c r="F18" s="122"/>
    </row>
    <row r="19" spans="1:6" ht="15" customHeight="1" thickBot="1" x14ac:dyDescent="0.3">
      <c r="A19" s="121"/>
      <c r="B19" s="121"/>
      <c r="C19" s="430"/>
      <c r="D19" s="431"/>
      <c r="E19" s="432"/>
      <c r="F19" s="122"/>
    </row>
    <row r="20" spans="1:6" ht="15" customHeight="1" x14ac:dyDescent="0.25">
      <c r="A20" s="121"/>
      <c r="B20" s="121"/>
      <c r="C20" s="123"/>
      <c r="E20" s="124"/>
      <c r="F20" s="122"/>
    </row>
    <row r="21" spans="1:6" ht="15.75" thickBot="1" x14ac:dyDescent="0.3">
      <c r="A21" s="121"/>
      <c r="B21" s="121"/>
      <c r="D21" s="121"/>
      <c r="E21" s="127"/>
      <c r="F21" s="122"/>
    </row>
    <row r="22" spans="1:6" ht="60" x14ac:dyDescent="0.25">
      <c r="A22" s="67"/>
      <c r="B22" s="67"/>
      <c r="C22" s="129"/>
      <c r="D22" s="167" t="s">
        <v>138</v>
      </c>
      <c r="E22" s="168" t="s">
        <v>137</v>
      </c>
      <c r="F22" s="128"/>
    </row>
    <row r="23" spans="1:6" ht="24.75" customHeight="1" thickBot="1" x14ac:dyDescent="0.3">
      <c r="A23" s="67"/>
      <c r="B23" s="67"/>
      <c r="C23" s="129"/>
      <c r="D23" s="169"/>
      <c r="E23" s="170">
        <f>IF((E17-D23)&lt;0,0,E17-D23)</f>
        <v>0</v>
      </c>
      <c r="F23" s="69"/>
    </row>
    <row r="24" spans="1:6" ht="24.75" customHeight="1" thickBot="1" x14ac:dyDescent="0.3">
      <c r="A24" s="67"/>
      <c r="B24" s="67"/>
      <c r="C24" s="129"/>
      <c r="D24" s="256"/>
      <c r="E24" s="255"/>
      <c r="F24" s="69"/>
    </row>
    <row r="25" spans="1:6" ht="45.75" customHeight="1" x14ac:dyDescent="0.25">
      <c r="A25" s="125"/>
      <c r="B25" s="125"/>
      <c r="C25" s="126"/>
      <c r="D25" s="163" t="s">
        <v>139</v>
      </c>
      <c r="E25" s="164" t="s">
        <v>140</v>
      </c>
      <c r="F25" s="122"/>
    </row>
    <row r="26" spans="1:6" ht="19.5" customHeight="1" thickBot="1" x14ac:dyDescent="0.3">
      <c r="A26" s="121"/>
      <c r="B26" s="121"/>
      <c r="C26" s="121"/>
      <c r="D26" s="165">
        <f>IF(D17&gt;0.1,0.1,D17)</f>
        <v>0</v>
      </c>
      <c r="E26" s="166">
        <f>IF(E23&lt;(D26*C17),E23,D26*C17)</f>
        <v>0</v>
      </c>
      <c r="F26" s="122"/>
    </row>
    <row r="27" spans="1:6" ht="15.75" thickBot="1" x14ac:dyDescent="0.3">
      <c r="A27" s="67"/>
      <c r="B27" s="67"/>
      <c r="C27" s="129"/>
      <c r="D27" s="129"/>
      <c r="E27" s="130"/>
      <c r="F27" s="67"/>
    </row>
    <row r="28" spans="1:6" ht="45" x14ac:dyDescent="0.25">
      <c r="A28" s="67"/>
      <c r="B28" s="67"/>
      <c r="C28" s="129"/>
      <c r="E28" s="172" t="s">
        <v>141</v>
      </c>
      <c r="F28" s="131"/>
    </row>
    <row r="29" spans="1:6" ht="19.5" customHeight="1" thickBot="1" x14ac:dyDescent="0.3">
      <c r="A29" s="67"/>
      <c r="B29" s="67"/>
      <c r="C29" s="129"/>
      <c r="D29" s="67"/>
      <c r="E29" s="171">
        <f>IF((D23&gt;E26),0,E23-E26)</f>
        <v>0</v>
      </c>
      <c r="F29" s="226"/>
    </row>
    <row r="30" spans="1:6" ht="15.75" thickBot="1" x14ac:dyDescent="0.3">
      <c r="A30" s="67"/>
      <c r="B30" s="67"/>
      <c r="C30" s="129"/>
      <c r="D30" s="67"/>
      <c r="E30" s="130"/>
      <c r="F30" s="69"/>
    </row>
    <row r="31" spans="1:6" ht="30" x14ac:dyDescent="0.25">
      <c r="A31" s="67"/>
      <c r="B31" s="67"/>
      <c r="C31" s="67"/>
      <c r="D31" s="69"/>
      <c r="E31" s="172" t="s">
        <v>142</v>
      </c>
      <c r="F31" s="67"/>
    </row>
    <row r="32" spans="1:6" ht="15.75" thickBot="1" x14ac:dyDescent="0.3">
      <c r="A32" s="67"/>
      <c r="B32" s="67"/>
      <c r="C32" s="67"/>
      <c r="D32" s="67"/>
      <c r="E32" s="171">
        <f>IF((D23-E17)&lt;0,0,(D23-E17))</f>
        <v>0</v>
      </c>
      <c r="F32" s="67"/>
    </row>
    <row r="33" spans="1:6" x14ac:dyDescent="0.25">
      <c r="A33" s="67"/>
      <c r="B33" s="67"/>
      <c r="C33" s="385" t="s">
        <v>145</v>
      </c>
      <c r="D33" s="385"/>
      <c r="E33" s="67"/>
      <c r="F33" s="67"/>
    </row>
    <row r="34" spans="1:6" x14ac:dyDescent="0.25">
      <c r="A34" s="420" t="s">
        <v>144</v>
      </c>
      <c r="B34" s="420"/>
      <c r="C34" s="420"/>
      <c r="D34" s="420"/>
      <c r="E34" s="420"/>
      <c r="F34" s="420"/>
    </row>
    <row r="35" spans="1:6" x14ac:dyDescent="0.25">
      <c r="A35" s="420"/>
      <c r="B35" s="420"/>
      <c r="C35" s="420"/>
      <c r="D35" s="420"/>
      <c r="E35" s="420"/>
      <c r="F35" s="420"/>
    </row>
    <row r="36" spans="1:6" x14ac:dyDescent="0.25">
      <c r="A36" s="420"/>
      <c r="B36" s="420"/>
      <c r="C36" s="420"/>
      <c r="D36" s="420"/>
      <c r="E36" s="420"/>
      <c r="F36" s="420"/>
    </row>
    <row r="37" spans="1:6" x14ac:dyDescent="0.25">
      <c r="A37" s="67"/>
      <c r="B37" s="67"/>
      <c r="C37" s="67"/>
      <c r="D37" s="67"/>
      <c r="E37" s="67"/>
      <c r="F37" s="67"/>
    </row>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ht="15" hidden="1" customHeight="1" x14ac:dyDescent="0.25"/>
    <row r="82" ht="15" customHeight="1" x14ac:dyDescent="0.25"/>
    <row r="83" ht="15" customHeight="1" x14ac:dyDescent="0.25"/>
    <row r="84" ht="15" customHeight="1" x14ac:dyDescent="0.25"/>
    <row r="85" ht="15" customHeight="1" x14ac:dyDescent="0.25"/>
  </sheetData>
  <sheetProtection password="CC30" sheet="1" objects="1" scenarios="1"/>
  <mergeCells count="11">
    <mergeCell ref="C33:D33"/>
    <mergeCell ref="A5:C5"/>
    <mergeCell ref="A34:F36"/>
    <mergeCell ref="C14:E14"/>
    <mergeCell ref="C15:E15"/>
    <mergeCell ref="C18:E19"/>
    <mergeCell ref="D5:E5"/>
    <mergeCell ref="D8:E8"/>
    <mergeCell ref="F16:F17"/>
    <mergeCell ref="D10:E10"/>
    <mergeCell ref="D11:E11"/>
  </mergeCells>
  <hyperlinks>
    <hyperlink ref="E12" location="'SY 15-16 Price Calculator'!A1" display="Click here to determine SY2014-2015 weighted average price"/>
    <hyperlink ref="C33:D33" location="'SY 2015-2016 REPORT'!A1" display="Go to SY 2015-2016 REPORT"/>
    <hyperlink ref="A5:C5" location="Instructions!A1" display="Go to Instructions"/>
  </hyperlinks>
  <pageMargins left="0.4" right="0.4" top="0.5" bottom="0.5" header="0.55000000000000004" footer="0.55000000000000004"/>
  <pageSetup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T113"/>
  <sheetViews>
    <sheetView showGridLines="0" zoomScaleNormal="100" workbookViewId="0">
      <selection activeCell="D8" sqref="D8:E8"/>
    </sheetView>
  </sheetViews>
  <sheetFormatPr defaultColWidth="0" defaultRowHeight="15" customHeight="1" zeroHeight="1" x14ac:dyDescent="0.25"/>
  <cols>
    <col min="1" max="1" width="7.42578125" style="68" customWidth="1"/>
    <col min="2" max="2" width="16.28515625" style="68" customWidth="1"/>
    <col min="3" max="3" width="16" style="68" customWidth="1"/>
    <col min="4" max="4" width="18.42578125" style="68" customWidth="1"/>
    <col min="5" max="5" width="16.140625" style="68" customWidth="1"/>
    <col min="6" max="6" width="16" style="68" customWidth="1"/>
    <col min="7" max="7" width="2.5703125" style="68" customWidth="1"/>
    <col min="8" max="8" width="7" style="68" customWidth="1"/>
    <col min="9" max="11" width="0" style="68" hidden="1" customWidth="1"/>
    <col min="12" max="12" width="12.85546875" style="68" hidden="1" customWidth="1"/>
    <col min="13" max="20" width="0" style="68" hidden="1" customWidth="1"/>
    <col min="21" max="16384" width="9.140625" style="68" hidden="1"/>
  </cols>
  <sheetData>
    <row r="1" spans="1:8" x14ac:dyDescent="0.25">
      <c r="A1" s="67"/>
      <c r="B1" s="67"/>
      <c r="C1" s="67"/>
      <c r="D1" s="67"/>
      <c r="E1" s="67"/>
      <c r="F1" s="67"/>
      <c r="G1" s="67"/>
      <c r="H1" s="67"/>
    </row>
    <row r="2" spans="1:8" x14ac:dyDescent="0.25">
      <c r="A2" s="67"/>
      <c r="B2" s="67"/>
      <c r="C2" s="67"/>
      <c r="D2" s="67"/>
      <c r="E2" s="67"/>
      <c r="F2" s="67"/>
      <c r="G2" s="67"/>
      <c r="H2" s="67"/>
    </row>
    <row r="3" spans="1:8" ht="15.75" thickBot="1" x14ac:dyDescent="0.3">
      <c r="A3" s="67"/>
      <c r="B3" s="67"/>
      <c r="C3" s="67"/>
      <c r="D3" s="67"/>
      <c r="E3" s="69"/>
      <c r="F3" s="67"/>
      <c r="G3" s="67"/>
      <c r="H3" s="67"/>
    </row>
    <row r="4" spans="1:8" ht="25.5" customHeight="1" thickBot="1" x14ac:dyDescent="0.45">
      <c r="A4" s="70"/>
      <c r="B4" s="71" t="s">
        <v>146</v>
      </c>
      <c r="C4" s="72"/>
      <c r="D4" s="72"/>
      <c r="E4" s="72"/>
      <c r="F4" s="72"/>
      <c r="G4" s="73"/>
      <c r="H4" s="73"/>
    </row>
    <row r="5" spans="1:8" ht="39.75" customHeight="1" x14ac:dyDescent="0.25">
      <c r="A5" s="418" t="s">
        <v>38</v>
      </c>
      <c r="B5" s="418"/>
      <c r="C5" s="419"/>
      <c r="D5" s="350" t="s">
        <v>113</v>
      </c>
      <c r="E5" s="351"/>
      <c r="F5" s="75"/>
      <c r="G5" s="75"/>
      <c r="H5" s="75"/>
    </row>
    <row r="6" spans="1:8" ht="78" customHeight="1" x14ac:dyDescent="0.25">
      <c r="A6" s="77"/>
      <c r="B6" s="77"/>
      <c r="C6" s="77"/>
      <c r="D6" s="208" t="s">
        <v>32</v>
      </c>
      <c r="E6" s="209" t="s">
        <v>75</v>
      </c>
      <c r="F6" s="75"/>
      <c r="G6" s="75"/>
      <c r="H6" s="75"/>
    </row>
    <row r="7" spans="1:8" ht="27.75" customHeight="1" x14ac:dyDescent="0.25">
      <c r="A7" s="77"/>
      <c r="B7" s="77"/>
      <c r="C7" s="77"/>
      <c r="D7" s="48">
        <f>'Unrounded Requirement Finder'!D7</f>
        <v>0</v>
      </c>
      <c r="E7" s="49">
        <f>ROUND(IF(D7&gt;2.7,D7,FLOOR(D7,0.05)),2)</f>
        <v>0</v>
      </c>
      <c r="F7" s="75"/>
      <c r="G7" s="75"/>
      <c r="H7" s="75"/>
    </row>
    <row r="8" spans="1:8" s="79" customFormat="1" ht="49.5" customHeight="1" thickBot="1" x14ac:dyDescent="0.3">
      <c r="A8" s="77"/>
      <c r="B8" s="77"/>
      <c r="C8" s="77"/>
      <c r="D8" s="402" t="s">
        <v>95</v>
      </c>
      <c r="E8" s="403"/>
      <c r="F8" s="78"/>
      <c r="G8" s="78"/>
      <c r="H8" s="78"/>
    </row>
    <row r="9" spans="1:8" ht="9.75" customHeight="1" thickBot="1" x14ac:dyDescent="0.45">
      <c r="A9" s="74"/>
      <c r="B9" s="75"/>
      <c r="C9" s="75"/>
      <c r="D9" s="75"/>
      <c r="E9" s="75"/>
      <c r="F9" s="75"/>
      <c r="G9" s="75"/>
      <c r="H9" s="75"/>
    </row>
    <row r="10" spans="1:8" ht="15.75" customHeight="1" thickBot="1" x14ac:dyDescent="0.35">
      <c r="A10" s="67"/>
      <c r="B10" s="415" t="s">
        <v>124</v>
      </c>
      <c r="C10" s="416"/>
      <c r="D10" s="416"/>
      <c r="E10" s="417"/>
      <c r="F10" s="67"/>
      <c r="G10" s="67"/>
      <c r="H10" s="67"/>
    </row>
    <row r="11" spans="1:8" ht="15" customHeight="1" x14ac:dyDescent="0.25">
      <c r="A11" s="67"/>
      <c r="B11" s="396" t="s">
        <v>125</v>
      </c>
      <c r="C11" s="397"/>
      <c r="D11" s="397"/>
      <c r="E11" s="398"/>
      <c r="F11" s="80"/>
      <c r="G11" s="81"/>
      <c r="H11" s="67"/>
    </row>
    <row r="12" spans="1:8" ht="15.75" thickBot="1" x14ac:dyDescent="0.3">
      <c r="A12" s="67"/>
      <c r="B12" s="399"/>
      <c r="C12" s="400"/>
      <c r="D12" s="400"/>
      <c r="E12" s="401"/>
      <c r="F12" s="80"/>
      <c r="G12" s="80"/>
      <c r="H12" s="67"/>
    </row>
    <row r="13" spans="1:8" ht="44.25" customHeight="1" x14ac:dyDescent="0.25">
      <c r="A13" s="67"/>
      <c r="B13" s="140" t="s">
        <v>10</v>
      </c>
      <c r="C13" s="141" t="s">
        <v>11</v>
      </c>
      <c r="D13" s="141" t="s">
        <v>12</v>
      </c>
      <c r="E13" s="142" t="s">
        <v>130</v>
      </c>
      <c r="F13" s="82"/>
      <c r="G13" s="82"/>
      <c r="H13" s="67"/>
    </row>
    <row r="14" spans="1:8" ht="15.75" customHeight="1" x14ac:dyDescent="0.25">
      <c r="A14" s="83" t="s">
        <v>13</v>
      </c>
      <c r="B14" s="143"/>
      <c r="C14" s="144"/>
      <c r="D14" s="84">
        <f t="shared" ref="D14:D23" si="0">B14*C14</f>
        <v>0</v>
      </c>
      <c r="E14" s="393"/>
      <c r="F14" s="82"/>
      <c r="G14" s="82"/>
      <c r="H14" s="67"/>
    </row>
    <row r="15" spans="1:8" x14ac:dyDescent="0.25">
      <c r="A15" s="83" t="s">
        <v>14</v>
      </c>
      <c r="B15" s="143"/>
      <c r="C15" s="144"/>
      <c r="D15" s="84">
        <f t="shared" si="0"/>
        <v>0</v>
      </c>
      <c r="E15" s="394"/>
      <c r="F15" s="82"/>
      <c r="G15" s="82"/>
      <c r="H15" s="67"/>
    </row>
    <row r="16" spans="1:8" x14ac:dyDescent="0.25">
      <c r="A16" s="83" t="s">
        <v>15</v>
      </c>
      <c r="B16" s="143"/>
      <c r="C16" s="144"/>
      <c r="D16" s="84">
        <f t="shared" si="0"/>
        <v>0</v>
      </c>
      <c r="E16" s="394"/>
      <c r="F16" s="76"/>
      <c r="G16" s="76"/>
      <c r="H16" s="67"/>
    </row>
    <row r="17" spans="1:8" x14ac:dyDescent="0.25">
      <c r="A17" s="83" t="s">
        <v>16</v>
      </c>
      <c r="B17" s="143"/>
      <c r="C17" s="144"/>
      <c r="D17" s="84">
        <f t="shared" si="0"/>
        <v>0</v>
      </c>
      <c r="E17" s="394"/>
      <c r="F17" s="76"/>
      <c r="G17" s="76"/>
      <c r="H17" s="67"/>
    </row>
    <row r="18" spans="1:8" ht="15" customHeight="1" x14ac:dyDescent="0.25">
      <c r="A18" s="83" t="s">
        <v>17</v>
      </c>
      <c r="B18" s="143"/>
      <c r="C18" s="144"/>
      <c r="D18" s="84">
        <f t="shared" si="0"/>
        <v>0</v>
      </c>
      <c r="E18" s="394"/>
      <c r="F18" s="76"/>
      <c r="G18" s="76"/>
      <c r="H18" s="67"/>
    </row>
    <row r="19" spans="1:8" ht="16.5" customHeight="1" x14ac:dyDescent="0.25">
      <c r="A19" s="83" t="s">
        <v>18</v>
      </c>
      <c r="B19" s="143"/>
      <c r="C19" s="144"/>
      <c r="D19" s="84">
        <f t="shared" si="0"/>
        <v>0</v>
      </c>
      <c r="E19" s="394"/>
      <c r="F19" s="76"/>
      <c r="G19" s="76"/>
      <c r="H19" s="67"/>
    </row>
    <row r="20" spans="1:8" ht="15" customHeight="1" x14ac:dyDescent="0.25">
      <c r="A20" s="83" t="s">
        <v>19</v>
      </c>
      <c r="B20" s="143"/>
      <c r="C20" s="144"/>
      <c r="D20" s="84">
        <f t="shared" si="0"/>
        <v>0</v>
      </c>
      <c r="E20" s="394"/>
      <c r="F20" s="76"/>
      <c r="G20" s="76"/>
      <c r="H20" s="67"/>
    </row>
    <row r="21" spans="1:8" ht="15" customHeight="1" x14ac:dyDescent="0.25">
      <c r="A21" s="83" t="s">
        <v>20</v>
      </c>
      <c r="B21" s="143"/>
      <c r="C21" s="144"/>
      <c r="D21" s="84">
        <f t="shared" si="0"/>
        <v>0</v>
      </c>
      <c r="E21" s="394"/>
      <c r="F21" s="76"/>
      <c r="G21" s="76"/>
      <c r="H21" s="67"/>
    </row>
    <row r="22" spans="1:8" ht="15" customHeight="1" x14ac:dyDescent="0.25">
      <c r="A22" s="83" t="s">
        <v>21</v>
      </c>
      <c r="B22" s="143"/>
      <c r="C22" s="144"/>
      <c r="D22" s="84">
        <f t="shared" si="0"/>
        <v>0</v>
      </c>
      <c r="E22" s="394"/>
      <c r="F22" s="76"/>
      <c r="G22" s="76"/>
      <c r="H22" s="67"/>
    </row>
    <row r="23" spans="1:8" ht="15" customHeight="1" x14ac:dyDescent="0.25">
      <c r="A23" s="83" t="s">
        <v>22</v>
      </c>
      <c r="B23" s="143"/>
      <c r="C23" s="144"/>
      <c r="D23" s="84">
        <f t="shared" si="0"/>
        <v>0</v>
      </c>
      <c r="E23" s="395"/>
      <c r="F23" s="76"/>
      <c r="G23" s="76"/>
      <c r="H23" s="67"/>
    </row>
    <row r="24" spans="1:8" x14ac:dyDescent="0.25">
      <c r="A24" s="85" t="s">
        <v>23</v>
      </c>
      <c r="B24" s="86">
        <f>SUM(B14:B23)</f>
        <v>0</v>
      </c>
      <c r="C24" s="87"/>
      <c r="D24" s="88">
        <f>SUM(D14:D23)</f>
        <v>0</v>
      </c>
      <c r="E24" s="89">
        <f>ROUND((IF(D24=0,0,IF(B24=0,0,D24/B24))),2)</f>
        <v>0</v>
      </c>
      <c r="F24" s="90"/>
      <c r="G24" s="91"/>
      <c r="H24" s="67"/>
    </row>
    <row r="25" spans="1:8" ht="18" customHeight="1" x14ac:dyDescent="0.25">
      <c r="A25" s="85"/>
      <c r="B25" s="404" t="s">
        <v>131</v>
      </c>
      <c r="C25" s="405"/>
      <c r="D25" s="405"/>
      <c r="E25" s="406"/>
      <c r="F25" s="90"/>
      <c r="G25" s="91"/>
      <c r="H25" s="67"/>
    </row>
    <row r="26" spans="1:8" ht="21.75" customHeight="1" thickBot="1" x14ac:dyDescent="0.3">
      <c r="A26" s="85"/>
      <c r="B26" s="407"/>
      <c r="C26" s="408"/>
      <c r="D26" s="408"/>
      <c r="E26" s="409"/>
      <c r="F26" s="90"/>
      <c r="G26" s="91"/>
      <c r="H26" s="67"/>
    </row>
    <row r="27" spans="1:8" ht="9.75" customHeight="1" thickBot="1" x14ac:dyDescent="0.3">
      <c r="A27" s="85"/>
      <c r="B27" s="92"/>
      <c r="C27" s="93"/>
      <c r="D27" s="94"/>
      <c r="E27" s="90"/>
      <c r="F27" s="90"/>
      <c r="G27" s="91"/>
      <c r="H27" s="67"/>
    </row>
    <row r="28" spans="1:8" ht="15" customHeight="1" x14ac:dyDescent="0.25">
      <c r="A28" s="67"/>
      <c r="B28" s="67"/>
      <c r="C28" s="67"/>
      <c r="D28" s="410" t="s">
        <v>126</v>
      </c>
      <c r="E28" s="411"/>
      <c r="F28" s="90"/>
      <c r="G28" s="91"/>
      <c r="H28" s="67"/>
    </row>
    <row r="29" spans="1:8" ht="15.75" customHeight="1" x14ac:dyDescent="0.25">
      <c r="A29" s="67"/>
      <c r="B29" s="67"/>
      <c r="C29" s="95"/>
      <c r="D29" s="412"/>
      <c r="E29" s="413"/>
      <c r="F29" s="90"/>
      <c r="G29" s="91"/>
      <c r="H29" s="67"/>
    </row>
    <row r="30" spans="1:8" ht="18.75" customHeight="1" thickBot="1" x14ac:dyDescent="0.3">
      <c r="A30" s="67"/>
      <c r="B30" s="95"/>
      <c r="C30" s="95"/>
      <c r="D30" s="414">
        <f>IF(E24=0,0,IF(E7-E24&lt;=0,0,E7-E24))</f>
        <v>0</v>
      </c>
      <c r="E30" s="384"/>
      <c r="F30" s="90"/>
      <c r="G30" s="91"/>
      <c r="H30" s="67"/>
    </row>
    <row r="31" spans="1:8" ht="10.5" customHeight="1" thickBot="1" x14ac:dyDescent="0.3">
      <c r="A31" s="67"/>
      <c r="B31" s="95"/>
      <c r="C31" s="95"/>
      <c r="D31" s="94"/>
      <c r="E31" s="90"/>
      <c r="F31" s="90"/>
      <c r="G31" s="91"/>
      <c r="H31" s="67"/>
    </row>
    <row r="32" spans="1:8" ht="15.75" customHeight="1" x14ac:dyDescent="0.25">
      <c r="A32" s="67"/>
      <c r="B32" s="95"/>
      <c r="C32" s="95"/>
      <c r="D32" s="389" t="s">
        <v>127</v>
      </c>
      <c r="E32" s="390"/>
      <c r="F32" s="90"/>
      <c r="G32" s="91"/>
      <c r="H32" s="67"/>
    </row>
    <row r="33" spans="1:8" ht="15.75" customHeight="1" x14ac:dyDescent="0.25">
      <c r="A33" s="67"/>
      <c r="B33" s="67"/>
      <c r="C33" s="67"/>
      <c r="D33" s="391"/>
      <c r="E33" s="392"/>
      <c r="F33" s="90"/>
      <c r="G33" s="91"/>
      <c r="H33" s="67"/>
    </row>
    <row r="34" spans="1:8" ht="15.75" thickBot="1" x14ac:dyDescent="0.3">
      <c r="A34" s="67"/>
      <c r="B34" s="67"/>
      <c r="C34" s="67"/>
      <c r="D34" s="383">
        <f>IF(E24=0,0,IF(D30&gt;0.1,E24+0.1,IF(D30=0,"No price increase necessary",E24+D30)))</f>
        <v>0</v>
      </c>
      <c r="E34" s="384"/>
      <c r="F34" s="90"/>
      <c r="G34" s="67"/>
      <c r="H34" s="96"/>
    </row>
    <row r="35" spans="1:8" ht="15.75" thickBot="1" x14ac:dyDescent="0.3">
      <c r="A35" s="67"/>
      <c r="B35" s="67"/>
      <c r="C35" s="67"/>
      <c r="D35" s="67"/>
      <c r="E35" s="67"/>
      <c r="F35" s="99"/>
      <c r="G35" s="97"/>
      <c r="H35" s="96"/>
    </row>
    <row r="36" spans="1:8" ht="28.5" customHeight="1" x14ac:dyDescent="0.25">
      <c r="A36" s="67"/>
      <c r="B36" s="450" t="s">
        <v>78</v>
      </c>
      <c r="C36" s="451"/>
      <c r="D36" s="452"/>
      <c r="E36" s="67"/>
      <c r="F36" s="99"/>
      <c r="G36" s="97"/>
      <c r="H36" s="96"/>
    </row>
    <row r="37" spans="1:8" ht="28.5" customHeight="1" x14ac:dyDescent="0.25">
      <c r="A37" s="67"/>
      <c r="B37" s="453" t="s">
        <v>99</v>
      </c>
      <c r="C37" s="454"/>
      <c r="D37" s="455"/>
      <c r="E37" s="67"/>
      <c r="F37" s="99"/>
      <c r="G37" s="97"/>
      <c r="H37" s="96"/>
    </row>
    <row r="38" spans="1:8" ht="32.25" customHeight="1" x14ac:dyDescent="0.25">
      <c r="A38" s="67"/>
      <c r="B38" s="211"/>
      <c r="C38" s="144"/>
      <c r="D38" s="212"/>
      <c r="E38" s="67"/>
      <c r="F38" s="99"/>
      <c r="G38" s="97"/>
      <c r="H38" s="96"/>
    </row>
    <row r="39" spans="1:8" ht="15.75" thickBot="1" x14ac:dyDescent="0.3">
      <c r="A39" s="67"/>
      <c r="B39" s="67"/>
      <c r="C39" s="67"/>
      <c r="D39" s="67"/>
      <c r="E39" s="67"/>
      <c r="F39" s="99"/>
      <c r="G39" s="97"/>
      <c r="H39" s="96"/>
    </row>
    <row r="40" spans="1:8" ht="40.5" customHeight="1" x14ac:dyDescent="0.25">
      <c r="A40" s="67"/>
      <c r="B40" s="447" t="s">
        <v>134</v>
      </c>
      <c r="C40" s="448"/>
      <c r="D40" s="448"/>
      <c r="E40" s="448"/>
      <c r="F40" s="449"/>
      <c r="G40" s="97"/>
      <c r="H40" s="96"/>
    </row>
    <row r="41" spans="1:8" ht="52.5" customHeight="1" x14ac:dyDescent="0.25">
      <c r="A41" s="67"/>
      <c r="B41" s="444" t="s">
        <v>147</v>
      </c>
      <c r="C41" s="445"/>
      <c r="D41" s="445"/>
      <c r="E41" s="445"/>
      <c r="F41" s="446"/>
      <c r="G41" s="97"/>
      <c r="H41" s="96"/>
    </row>
    <row r="42" spans="1:8" ht="89.25" customHeight="1" x14ac:dyDescent="0.25">
      <c r="A42" s="67"/>
      <c r="B42" s="213" t="s">
        <v>59</v>
      </c>
      <c r="C42" s="214" t="s">
        <v>79</v>
      </c>
      <c r="D42" s="215" t="s">
        <v>136</v>
      </c>
      <c r="E42" s="216" t="s">
        <v>139</v>
      </c>
      <c r="F42" s="217" t="s">
        <v>140</v>
      </c>
      <c r="G42" s="97"/>
      <c r="H42" s="96"/>
    </row>
    <row r="43" spans="1:8" ht="23.25" customHeight="1" x14ac:dyDescent="0.25">
      <c r="A43" s="67"/>
      <c r="B43" s="230"/>
      <c r="C43" s="218">
        <f>IF(D7=0,0,IF(C38="",0,IF(AND(C38&gt;2.7,E7-C38&lt;0),0,IF(AND(C38&gt;2.7,E7-C38&gt;0),E7-C38,IF(AND(C38&lt;=2.7,E7-C38&lt;0),0,E7-C38)))))</f>
        <v>0</v>
      </c>
      <c r="D43" s="219">
        <f>B43*C43</f>
        <v>0</v>
      </c>
      <c r="E43" s="218">
        <f>IF(C43&gt;0.1,0.1,C43)</f>
        <v>0</v>
      </c>
      <c r="F43" s="162">
        <f>E43*B43</f>
        <v>0</v>
      </c>
      <c r="G43" s="97"/>
      <c r="H43" s="96"/>
    </row>
    <row r="44" spans="1:8" ht="15" customHeight="1" x14ac:dyDescent="0.25">
      <c r="A44" s="67"/>
      <c r="B44" s="438" t="s">
        <v>98</v>
      </c>
      <c r="C44" s="439"/>
      <c r="D44" s="439"/>
      <c r="E44" s="439"/>
      <c r="F44" s="440"/>
      <c r="G44" s="97"/>
      <c r="H44" s="96"/>
    </row>
    <row r="45" spans="1:8" ht="14.25" customHeight="1" thickBot="1" x14ac:dyDescent="0.3">
      <c r="A45" s="67"/>
      <c r="B45" s="441"/>
      <c r="C45" s="442"/>
      <c r="D45" s="442"/>
      <c r="E45" s="442"/>
      <c r="F45" s="443"/>
      <c r="G45" s="97"/>
      <c r="H45" s="96"/>
    </row>
    <row r="46" spans="1:8" ht="15.75" thickBot="1" x14ac:dyDescent="0.3">
      <c r="A46" s="67"/>
      <c r="B46" s="67"/>
      <c r="C46" s="67"/>
      <c r="D46" s="67"/>
      <c r="E46" s="67"/>
      <c r="F46" s="99"/>
      <c r="G46" s="97"/>
      <c r="H46" s="96"/>
    </row>
    <row r="47" spans="1:8" ht="105" x14ac:dyDescent="0.25">
      <c r="A47" s="67"/>
      <c r="B47" s="220" t="s">
        <v>148</v>
      </c>
      <c r="C47" s="221" t="s">
        <v>149</v>
      </c>
      <c r="D47" s="222" t="s">
        <v>141</v>
      </c>
      <c r="E47" s="223" t="s">
        <v>142</v>
      </c>
      <c r="F47" s="96"/>
    </row>
    <row r="48" spans="1:8" ht="21" customHeight="1" thickBot="1" x14ac:dyDescent="0.3">
      <c r="A48" s="67"/>
      <c r="B48" s="224"/>
      <c r="C48" s="225">
        <f>IF(F43-B48&lt;0,0,F43-B48)</f>
        <v>0</v>
      </c>
      <c r="D48" s="225">
        <f>IF(B48&gt;=D43,0,D43-B48)</f>
        <v>0</v>
      </c>
      <c r="E48" s="166">
        <f>IF(B48&lt;D43,0,B48-D43)</f>
        <v>0</v>
      </c>
      <c r="F48" s="96"/>
    </row>
    <row r="49" spans="1:8" x14ac:dyDescent="0.25">
      <c r="A49" s="67"/>
      <c r="B49" s="67"/>
      <c r="C49" s="67"/>
      <c r="D49" s="69"/>
      <c r="E49" s="67"/>
      <c r="F49" s="99"/>
      <c r="G49" s="97"/>
      <c r="H49" s="96"/>
    </row>
    <row r="50" spans="1:8" hidden="1" x14ac:dyDescent="0.25"/>
    <row r="51" spans="1:8" hidden="1" x14ac:dyDescent="0.25"/>
    <row r="52" spans="1:8" hidden="1" x14ac:dyDescent="0.25"/>
    <row r="53" spans="1:8" hidden="1" x14ac:dyDescent="0.25"/>
    <row r="54" spans="1:8" hidden="1" x14ac:dyDescent="0.25"/>
    <row r="55" spans="1:8" hidden="1" x14ac:dyDescent="0.25"/>
    <row r="56" spans="1:8" hidden="1" x14ac:dyDescent="0.25"/>
    <row r="57" spans="1:8" hidden="1" x14ac:dyDescent="0.25"/>
    <row r="58" spans="1:8" hidden="1" x14ac:dyDescent="0.25"/>
    <row r="59" spans="1:8" hidden="1" x14ac:dyDescent="0.25"/>
    <row r="60" spans="1:8" hidden="1" x14ac:dyDescent="0.25"/>
    <row r="61" spans="1:8" hidden="1" x14ac:dyDescent="0.25"/>
    <row r="62" spans="1:8" hidden="1" x14ac:dyDescent="0.25"/>
    <row r="63" spans="1:8" hidden="1" x14ac:dyDescent="0.25"/>
    <row r="64" spans="1:8"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sheetData>
  <sheetProtection password="CC30" sheet="1" objects="1" scenarios="1"/>
  <mergeCells count="16">
    <mergeCell ref="D28:E29"/>
    <mergeCell ref="D30:E30"/>
    <mergeCell ref="D32:E33"/>
    <mergeCell ref="D5:E5"/>
    <mergeCell ref="D8:E8"/>
    <mergeCell ref="B10:E10"/>
    <mergeCell ref="B11:E12"/>
    <mergeCell ref="E14:E23"/>
    <mergeCell ref="B25:E26"/>
    <mergeCell ref="A5:C5"/>
    <mergeCell ref="D34:E34"/>
    <mergeCell ref="B44:F45"/>
    <mergeCell ref="B41:F41"/>
    <mergeCell ref="B40:F40"/>
    <mergeCell ref="B36:D36"/>
    <mergeCell ref="B37:D37"/>
  </mergeCells>
  <hyperlinks>
    <hyperlink ref="A5:C5" location="Instructions!A1" display="Go to Instructions"/>
  </hyperlinks>
  <pageMargins left="0.4" right="0.4" top="0.5" bottom="0.5" header="0.55000000000000004" footer="0.55000000000000004"/>
  <pageSetup scale="65"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37"/>
  <sheetViews>
    <sheetView showGridLines="0" workbookViewId="0">
      <selection activeCell="B7" sqref="B7:H7"/>
    </sheetView>
  </sheetViews>
  <sheetFormatPr defaultColWidth="0" defaultRowHeight="15" x14ac:dyDescent="0.25"/>
  <cols>
    <col min="1" max="1" width="1.28515625" style="54" customWidth="1"/>
    <col min="2" max="5" width="9.140625" customWidth="1"/>
    <col min="6" max="6" width="16.7109375" customWidth="1"/>
    <col min="7" max="7" width="9.140625" customWidth="1"/>
    <col min="8" max="8" width="9.85546875" customWidth="1"/>
    <col min="9" max="9" width="2.7109375" customWidth="1"/>
    <col min="10" max="11" width="9.140625" hidden="1" customWidth="1"/>
    <col min="12" max="12" width="2.28515625" hidden="1" customWidth="1"/>
    <col min="13" max="252" width="9.140625" hidden="1" customWidth="1"/>
    <col min="253" max="253" width="7.42578125" hidden="1" customWidth="1"/>
    <col min="254" max="254" width="5" hidden="1" customWidth="1"/>
    <col min="255" max="255" width="6.7109375" hidden="1" customWidth="1"/>
    <col min="256" max="256" width="1.85546875" hidden="1" customWidth="1"/>
    <col min="257" max="16384" width="9.140625" hidden="1"/>
  </cols>
  <sheetData>
    <row r="1" spans="1:11" s="53" customFormat="1" x14ac:dyDescent="0.25">
      <c r="A1" s="54"/>
    </row>
    <row r="2" spans="1:11" s="53" customFormat="1" x14ac:dyDescent="0.25">
      <c r="A2" s="54"/>
      <c r="F2" s="461" t="s">
        <v>53</v>
      </c>
      <c r="G2" s="461"/>
      <c r="H2" s="461"/>
    </row>
    <row r="3" spans="1:11" s="53" customFormat="1" ht="15.75" thickBot="1" x14ac:dyDescent="0.3">
      <c r="A3" s="54"/>
    </row>
    <row r="4" spans="1:11" ht="15" customHeight="1" x14ac:dyDescent="0.25">
      <c r="A4" s="55"/>
      <c r="B4" s="471" t="s">
        <v>150</v>
      </c>
      <c r="C4" s="472"/>
      <c r="D4" s="472"/>
      <c r="E4" s="472"/>
      <c r="F4" s="472"/>
      <c r="G4" s="472"/>
      <c r="H4" s="473"/>
    </row>
    <row r="5" spans="1:11" ht="10.5" customHeight="1" x14ac:dyDescent="0.25">
      <c r="A5" s="65"/>
      <c r="B5" s="474"/>
      <c r="C5" s="475"/>
      <c r="D5" s="475"/>
      <c r="E5" s="475"/>
      <c r="F5" s="475"/>
      <c r="G5" s="475"/>
      <c r="H5" s="476"/>
    </row>
    <row r="6" spans="1:11" ht="6" customHeight="1" thickBot="1" x14ac:dyDescent="0.3">
      <c r="A6" s="66"/>
      <c r="B6" s="477"/>
      <c r="C6" s="478"/>
      <c r="D6" s="478"/>
      <c r="E6" s="478"/>
      <c r="F6" s="478"/>
      <c r="G6" s="478"/>
      <c r="H6" s="479"/>
    </row>
    <row r="7" spans="1:11" ht="60.75" customHeight="1" x14ac:dyDescent="0.25">
      <c r="A7" s="63"/>
      <c r="B7" s="465" t="s">
        <v>152</v>
      </c>
      <c r="C7" s="465"/>
      <c r="D7" s="465"/>
      <c r="E7" s="465"/>
      <c r="F7" s="465"/>
      <c r="G7" s="465"/>
      <c r="H7" s="465"/>
    </row>
    <row r="8" spans="1:11" s="53" customFormat="1" ht="19.5" customHeight="1" x14ac:dyDescent="0.25">
      <c r="A8" s="52"/>
      <c r="B8" s="464" t="s">
        <v>56</v>
      </c>
      <c r="C8" s="464"/>
      <c r="D8" s="464"/>
      <c r="E8" s="464"/>
      <c r="F8" s="464"/>
      <c r="G8" s="464"/>
      <c r="H8" s="464"/>
    </row>
    <row r="9" spans="1:11" s="53" customFormat="1" ht="6" customHeight="1" thickBot="1" x14ac:dyDescent="0.3">
      <c r="A9" s="52"/>
      <c r="B9" s="64"/>
      <c r="C9" s="64"/>
      <c r="D9" s="64"/>
      <c r="E9" s="64"/>
      <c r="F9" s="64"/>
      <c r="G9" s="64"/>
      <c r="H9" s="64"/>
    </row>
    <row r="10" spans="1:11" ht="21" customHeight="1" thickBot="1" x14ac:dyDescent="0.3">
      <c r="A10" s="62"/>
      <c r="B10" s="482" t="s">
        <v>151</v>
      </c>
      <c r="C10" s="483"/>
      <c r="D10" s="483"/>
      <c r="E10" s="483"/>
      <c r="F10" s="483"/>
      <c r="G10" s="483"/>
      <c r="H10" s="484"/>
    </row>
    <row r="11" spans="1:11" ht="9.75" customHeight="1" thickBot="1" x14ac:dyDescent="0.3">
      <c r="A11" s="52"/>
      <c r="B11" s="51"/>
      <c r="C11" s="51"/>
      <c r="D11" s="51"/>
      <c r="E11" s="51"/>
      <c r="F11" s="51"/>
      <c r="G11" s="51"/>
      <c r="H11" s="51"/>
    </row>
    <row r="12" spans="1:11" ht="48" customHeight="1" x14ac:dyDescent="0.25">
      <c r="B12" s="485" t="s">
        <v>221</v>
      </c>
      <c r="C12" s="486"/>
      <c r="D12" s="486"/>
      <c r="E12" s="486"/>
      <c r="F12" s="487"/>
      <c r="G12" s="469">
        <f>'Unrounded Requirement Finder'!D7</f>
        <v>0</v>
      </c>
      <c r="H12" s="470"/>
    </row>
    <row r="13" spans="1:11" ht="26.25" customHeight="1" thickBot="1" x14ac:dyDescent="0.3">
      <c r="B13" s="492" t="s">
        <v>66</v>
      </c>
      <c r="C13" s="493"/>
      <c r="D13" s="493"/>
      <c r="E13" s="493"/>
      <c r="F13" s="494"/>
      <c r="G13" s="480">
        <f>ROUND(IF(G12&gt;2.7,G12,FLOOR(G12,0.05)),2)</f>
        <v>0</v>
      </c>
      <c r="H13" s="481"/>
      <c r="J13" s="138"/>
      <c r="K13" s="138"/>
    </row>
    <row r="14" spans="1:11" ht="15.75" thickBot="1" x14ac:dyDescent="0.3">
      <c r="J14" s="138"/>
      <c r="K14" s="138"/>
    </row>
    <row r="15" spans="1:11" ht="21" customHeight="1" thickBot="1" x14ac:dyDescent="0.3">
      <c r="A15" s="62"/>
      <c r="B15" s="466" t="s">
        <v>100</v>
      </c>
      <c r="C15" s="467"/>
      <c r="D15" s="467"/>
      <c r="E15" s="467"/>
      <c r="F15" s="467"/>
      <c r="G15" s="467"/>
      <c r="H15" s="468"/>
      <c r="J15" s="58" t="s">
        <v>219</v>
      </c>
      <c r="K15" s="138"/>
    </row>
    <row r="16" spans="1:11" s="53" customFormat="1" ht="28.5" customHeight="1" x14ac:dyDescent="0.25">
      <c r="A16" s="57"/>
      <c r="B16" s="462" t="s">
        <v>153</v>
      </c>
      <c r="C16" s="463"/>
      <c r="D16" s="463"/>
      <c r="E16" s="463"/>
      <c r="F16" s="463"/>
      <c r="G16" s="463"/>
      <c r="H16" s="463"/>
      <c r="J16" s="58" t="s">
        <v>220</v>
      </c>
      <c r="K16" s="138"/>
    </row>
    <row r="17" spans="1:11" s="53" customFormat="1" ht="32.25" customHeight="1" x14ac:dyDescent="0.25">
      <c r="A17" s="60"/>
      <c r="B17" s="60"/>
      <c r="C17" s="181"/>
      <c r="D17" s="181"/>
      <c r="E17" s="181"/>
      <c r="F17" s="182">
        <v>1</v>
      </c>
      <c r="G17" s="183"/>
      <c r="H17" s="57"/>
      <c r="J17" s="58" t="s">
        <v>76</v>
      </c>
      <c r="K17" s="138"/>
    </row>
    <row r="18" spans="1:11" s="53" customFormat="1" ht="10.5" customHeight="1" x14ac:dyDescent="0.25">
      <c r="A18" s="57"/>
      <c r="B18" s="57"/>
      <c r="C18" s="183"/>
      <c r="D18" s="183"/>
      <c r="E18" s="183"/>
      <c r="F18" s="183"/>
      <c r="G18" s="183"/>
      <c r="H18" s="57"/>
      <c r="J18" s="203">
        <v>1</v>
      </c>
    </row>
    <row r="19" spans="1:11" x14ac:dyDescent="0.25">
      <c r="A19" s="460" t="s">
        <v>54</v>
      </c>
      <c r="B19" s="460"/>
      <c r="C19" s="460"/>
      <c r="D19" s="460"/>
      <c r="E19" s="460"/>
      <c r="F19" s="460"/>
      <c r="G19" s="460"/>
      <c r="H19" s="460"/>
      <c r="J19" s="53"/>
    </row>
    <row r="20" spans="1:11" ht="7.5" customHeight="1" thickBot="1" x14ac:dyDescent="0.3"/>
    <row r="21" spans="1:11" ht="15" customHeight="1" x14ac:dyDescent="0.25">
      <c r="B21" s="495" t="s">
        <v>154</v>
      </c>
      <c r="C21" s="496"/>
      <c r="D21" s="496"/>
      <c r="E21" s="496"/>
      <c r="F21" s="496"/>
      <c r="G21" s="488" t="str">
        <f>IF(J18=1,"",IF(J18=2,'SY 15-16 Price Calculator'!D38, "N/A"))</f>
        <v/>
      </c>
      <c r="H21" s="489"/>
      <c r="I21" s="59"/>
    </row>
    <row r="22" spans="1:11" ht="15.75" thickBot="1" x14ac:dyDescent="0.3">
      <c r="B22" s="497"/>
      <c r="C22" s="498"/>
      <c r="D22" s="498"/>
      <c r="E22" s="498"/>
      <c r="F22" s="498"/>
      <c r="G22" s="490"/>
      <c r="H22" s="491"/>
    </row>
    <row r="23" spans="1:11" ht="10.5" customHeight="1" thickBot="1" x14ac:dyDescent="0.3">
      <c r="B23" s="61"/>
      <c r="C23" s="61"/>
      <c r="D23" s="61"/>
      <c r="E23" s="61"/>
      <c r="F23" s="61"/>
    </row>
    <row r="24" spans="1:11" ht="15" customHeight="1" x14ac:dyDescent="0.25">
      <c r="B24" s="495" t="s">
        <v>155</v>
      </c>
      <c r="C24" s="496"/>
      <c r="D24" s="496"/>
      <c r="E24" s="496"/>
      <c r="F24" s="496"/>
      <c r="G24" s="488" t="str">
        <f>IF(J18=1,"",IF(J18=2,'SY 15-16 Price Calculator'!D42,"N/A"))</f>
        <v/>
      </c>
      <c r="H24" s="489"/>
    </row>
    <row r="25" spans="1:11" ht="15.75" thickBot="1" x14ac:dyDescent="0.3">
      <c r="B25" s="497"/>
      <c r="C25" s="498"/>
      <c r="D25" s="498"/>
      <c r="E25" s="498"/>
      <c r="F25" s="498"/>
      <c r="G25" s="490"/>
      <c r="H25" s="491"/>
      <c r="J25" s="53"/>
    </row>
    <row r="26" spans="1:11" ht="7.5" customHeight="1" x14ac:dyDescent="0.25"/>
    <row r="27" spans="1:11" s="53" customFormat="1" ht="13.5" customHeight="1" x14ac:dyDescent="0.25">
      <c r="A27" s="460" t="s">
        <v>55</v>
      </c>
      <c r="B27" s="460"/>
      <c r="C27" s="460"/>
      <c r="D27" s="460"/>
      <c r="E27" s="460"/>
      <c r="F27" s="460"/>
      <c r="G27" s="460"/>
      <c r="H27" s="460"/>
      <c r="J27"/>
    </row>
    <row r="28" spans="1:11" s="53" customFormat="1" ht="6.75" customHeight="1" thickBot="1" x14ac:dyDescent="0.3">
      <c r="A28" s="54"/>
    </row>
    <row r="29" spans="1:11" ht="34.5" customHeight="1" thickBot="1" x14ac:dyDescent="0.3">
      <c r="B29" s="456" t="s">
        <v>156</v>
      </c>
      <c r="C29" s="457"/>
      <c r="D29" s="457"/>
      <c r="E29" s="457"/>
      <c r="F29" s="457"/>
      <c r="G29" s="458" t="str">
        <f>IF(J18=1,"",IF(J18=3,'SY 15-16 NonFederal Calculator'!E29, "N/A"))</f>
        <v/>
      </c>
      <c r="H29" s="459"/>
      <c r="J29" s="53"/>
    </row>
    <row r="30" spans="1:11" ht="9" customHeight="1" thickBot="1" x14ac:dyDescent="0.3">
      <c r="B30" s="61"/>
      <c r="C30" s="61"/>
      <c r="D30" s="61"/>
      <c r="E30" s="61"/>
      <c r="F30" s="61"/>
    </row>
    <row r="31" spans="1:11" ht="33.75" customHeight="1" thickBot="1" x14ac:dyDescent="0.3">
      <c r="B31" s="456" t="s">
        <v>157</v>
      </c>
      <c r="C31" s="457"/>
      <c r="D31" s="457"/>
      <c r="E31" s="457"/>
      <c r="F31" s="457"/>
      <c r="G31" s="458" t="str">
        <f>IF(J18=1,"",IF(J18=3,'SY 15-16 NonFederal Calculator'!E32, "N/A"))</f>
        <v/>
      </c>
      <c r="H31" s="459"/>
    </row>
    <row r="32" spans="1:11" ht="9" customHeight="1" x14ac:dyDescent="0.25"/>
    <row r="33" spans="2:9" x14ac:dyDescent="0.25">
      <c r="B33" s="460" t="s">
        <v>80</v>
      </c>
      <c r="C33" s="460"/>
      <c r="D33" s="460"/>
      <c r="E33" s="460"/>
      <c r="F33" s="460"/>
      <c r="G33" s="460"/>
      <c r="H33" s="460"/>
      <c r="I33" s="229"/>
    </row>
    <row r="34" spans="2:9" ht="1.5" customHeight="1" thickBot="1" x14ac:dyDescent="0.3"/>
    <row r="35" spans="2:9" ht="29.25" customHeight="1" thickBot="1" x14ac:dyDescent="0.3">
      <c r="B35" s="456" t="s">
        <v>158</v>
      </c>
      <c r="C35" s="457"/>
      <c r="D35" s="457"/>
      <c r="E35" s="457"/>
      <c r="F35" s="457"/>
      <c r="G35" s="458" t="str">
        <f>IF(J18=1,"",IF(J18=4,'SY 15-16 Split Calculator'!D48, "N/A"))</f>
        <v/>
      </c>
      <c r="H35" s="459"/>
    </row>
    <row r="36" spans="2:9" ht="9.75" customHeight="1" thickBot="1" x14ac:dyDescent="0.3"/>
    <row r="37" spans="2:9" ht="29.25" customHeight="1" thickBot="1" x14ac:dyDescent="0.3">
      <c r="B37" s="456" t="s">
        <v>159</v>
      </c>
      <c r="C37" s="457"/>
      <c r="D37" s="457"/>
      <c r="E37" s="457"/>
      <c r="F37" s="457"/>
      <c r="G37" s="458" t="str">
        <f>IF(J18=1,"",IF(J18=4,'SY 15-16 Split Calculator'!E48, "N/A"))</f>
        <v/>
      </c>
      <c r="H37" s="459"/>
    </row>
  </sheetData>
  <sheetProtection password="CC30" sheet="1" objects="1" scenarios="1"/>
  <mergeCells count="26">
    <mergeCell ref="B29:F29"/>
    <mergeCell ref="G29:H29"/>
    <mergeCell ref="B12:F12"/>
    <mergeCell ref="G24:H25"/>
    <mergeCell ref="B13:F13"/>
    <mergeCell ref="A27:H27"/>
    <mergeCell ref="G21:H22"/>
    <mergeCell ref="B24:F25"/>
    <mergeCell ref="B21:F22"/>
    <mergeCell ref="F2:H2"/>
    <mergeCell ref="B16:H16"/>
    <mergeCell ref="A19:H19"/>
    <mergeCell ref="B8:H8"/>
    <mergeCell ref="B7:H7"/>
    <mergeCell ref="B15:H15"/>
    <mergeCell ref="G12:H12"/>
    <mergeCell ref="B4:H6"/>
    <mergeCell ref="G13:H13"/>
    <mergeCell ref="B10:H10"/>
    <mergeCell ref="B31:F31"/>
    <mergeCell ref="G31:H31"/>
    <mergeCell ref="B35:F35"/>
    <mergeCell ref="G35:H35"/>
    <mergeCell ref="B37:F37"/>
    <mergeCell ref="G37:H37"/>
    <mergeCell ref="B33:H33"/>
  </mergeCells>
  <hyperlinks>
    <hyperlink ref="F2:H2" location="Instructions!A1" display="Go to instructions"/>
  </hyperlinks>
  <printOptions horizontalCentered="1" verticalCentered="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247650</xdr:colOff>
                    <xdr:row>16</xdr:row>
                    <xdr:rowOff>85725</xdr:rowOff>
                  </from>
                  <to>
                    <xdr:col>6</xdr:col>
                    <xdr:colOff>200025</xdr:colOff>
                    <xdr:row>16</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5"/>
  <sheetViews>
    <sheetView showGridLines="0" workbookViewId="0">
      <selection activeCell="B8" sqref="B8"/>
    </sheetView>
  </sheetViews>
  <sheetFormatPr defaultColWidth="0" defaultRowHeight="0" customHeight="1" zeroHeight="1" x14ac:dyDescent="0.25"/>
  <cols>
    <col min="1" max="1" width="7.42578125" style="68" customWidth="1"/>
    <col min="2" max="2" width="16.28515625" style="68" customWidth="1"/>
    <col min="3" max="3" width="12.5703125" style="68" customWidth="1"/>
    <col min="4" max="4" width="13.85546875" style="68" customWidth="1"/>
    <col min="5" max="5" width="17.28515625" style="68" customWidth="1"/>
    <col min="6" max="6" width="3.7109375" style="68" customWidth="1"/>
    <col min="7" max="7" width="35.7109375" style="68" customWidth="1"/>
    <col min="8" max="8" width="32.140625" style="68" customWidth="1"/>
    <col min="9" max="9" width="2.5703125" style="68" customWidth="1"/>
    <col min="10" max="10" width="10.5703125" style="68" customWidth="1"/>
    <col min="11" max="14" width="0" style="68" hidden="1" customWidth="1"/>
    <col min="15" max="15" width="12.85546875" style="68" hidden="1" customWidth="1"/>
    <col min="16" max="18" width="0" style="68" hidden="1" customWidth="1"/>
    <col min="19" max="16384" width="9.140625" style="68" hidden="1"/>
  </cols>
  <sheetData>
    <row r="1" spans="1:10" ht="15" x14ac:dyDescent="0.25">
      <c r="A1" s="67"/>
      <c r="B1" s="67"/>
      <c r="C1" s="67"/>
      <c r="D1" s="67"/>
      <c r="E1" s="67"/>
      <c r="F1" s="67"/>
      <c r="G1" s="67"/>
      <c r="H1" s="67"/>
      <c r="I1" s="67"/>
      <c r="J1" s="67"/>
    </row>
    <row r="2" spans="1:10" ht="25.5" customHeight="1" x14ac:dyDescent="0.25">
      <c r="A2" s="67"/>
      <c r="B2" s="67"/>
      <c r="C2" s="67"/>
      <c r="D2" s="67"/>
      <c r="E2" s="67"/>
      <c r="F2" s="67"/>
      <c r="G2" s="67"/>
      <c r="H2" s="67"/>
      <c r="I2" s="67"/>
      <c r="J2" s="67"/>
    </row>
    <row r="3" spans="1:10" ht="19.5" thickBot="1" x14ac:dyDescent="0.35">
      <c r="A3" s="67"/>
      <c r="B3" s="501"/>
      <c r="C3" s="501"/>
      <c r="D3" s="501"/>
      <c r="E3" s="501"/>
      <c r="F3" s="67"/>
      <c r="G3" s="67"/>
      <c r="H3" s="67"/>
      <c r="I3" s="67"/>
      <c r="J3" s="67"/>
    </row>
    <row r="4" spans="1:10" ht="15.75" customHeight="1" thickBot="1" x14ac:dyDescent="0.3">
      <c r="A4" s="67"/>
      <c r="B4" s="502" t="s">
        <v>161</v>
      </c>
      <c r="C4" s="503"/>
      <c r="D4" s="503"/>
      <c r="E4" s="504"/>
      <c r="F4" s="67"/>
      <c r="H4" s="67"/>
      <c r="I4" s="67"/>
      <c r="J4" s="67"/>
    </row>
    <row r="5" spans="1:10" ht="15" customHeight="1" x14ac:dyDescent="0.25">
      <c r="A5" s="67"/>
      <c r="B5" s="396" t="s">
        <v>162</v>
      </c>
      <c r="C5" s="397"/>
      <c r="D5" s="397"/>
      <c r="E5" s="398"/>
      <c r="F5" s="80"/>
      <c r="G5" s="81"/>
      <c r="H5" s="81"/>
      <c r="I5" s="81"/>
      <c r="J5" s="81"/>
    </row>
    <row r="6" spans="1:10" ht="15.75" thickBot="1" x14ac:dyDescent="0.3">
      <c r="A6" s="67"/>
      <c r="B6" s="399"/>
      <c r="C6" s="400"/>
      <c r="D6" s="400"/>
      <c r="E6" s="401"/>
      <c r="F6" s="80"/>
      <c r="G6" s="80"/>
      <c r="I6" s="80"/>
      <c r="J6" s="80"/>
    </row>
    <row r="7" spans="1:10" ht="45" x14ac:dyDescent="0.25">
      <c r="A7" s="67"/>
      <c r="B7" s="148" t="s">
        <v>10</v>
      </c>
      <c r="C7" s="149" t="s">
        <v>11</v>
      </c>
      <c r="D7" s="149" t="s">
        <v>12</v>
      </c>
      <c r="E7" s="150" t="s">
        <v>130</v>
      </c>
      <c r="F7" s="82"/>
      <c r="G7" s="82"/>
      <c r="H7" s="82"/>
      <c r="I7" s="82"/>
      <c r="J7" s="82"/>
    </row>
    <row r="8" spans="1:10" ht="15" x14ac:dyDescent="0.25">
      <c r="A8" s="83" t="s">
        <v>13</v>
      </c>
      <c r="B8" s="143"/>
      <c r="C8" s="144"/>
      <c r="D8" s="132">
        <f t="shared" ref="D8:D17" si="0">B8*C8</f>
        <v>0</v>
      </c>
      <c r="E8" s="133"/>
      <c r="F8" s="82"/>
      <c r="G8" s="82"/>
      <c r="H8" s="82"/>
      <c r="I8" s="82"/>
      <c r="J8" s="82"/>
    </row>
    <row r="9" spans="1:10" ht="15" x14ac:dyDescent="0.25">
      <c r="A9" s="83" t="s">
        <v>14</v>
      </c>
      <c r="B9" s="143"/>
      <c r="C9" s="144"/>
      <c r="D9" s="132">
        <f t="shared" si="0"/>
        <v>0</v>
      </c>
      <c r="E9" s="133"/>
      <c r="F9" s="82"/>
      <c r="G9" s="82"/>
      <c r="H9" s="82"/>
      <c r="I9" s="82"/>
      <c r="J9" s="82"/>
    </row>
    <row r="10" spans="1:10" ht="15" x14ac:dyDescent="0.25">
      <c r="A10" s="83" t="s">
        <v>15</v>
      </c>
      <c r="B10" s="143"/>
      <c r="C10" s="144"/>
      <c r="D10" s="132">
        <f t="shared" si="0"/>
        <v>0</v>
      </c>
      <c r="E10" s="134"/>
      <c r="F10" s="76"/>
      <c r="G10" s="82"/>
      <c r="H10" s="82"/>
      <c r="I10" s="76"/>
      <c r="J10" s="76"/>
    </row>
    <row r="11" spans="1:10" ht="15" x14ac:dyDescent="0.25">
      <c r="A11" s="83" t="s">
        <v>16</v>
      </c>
      <c r="B11" s="143"/>
      <c r="C11" s="144"/>
      <c r="D11" s="132">
        <f t="shared" si="0"/>
        <v>0</v>
      </c>
      <c r="E11" s="134"/>
      <c r="F11" s="76"/>
      <c r="G11" s="82"/>
      <c r="H11" s="82"/>
      <c r="I11" s="76"/>
      <c r="J11" s="76"/>
    </row>
    <row r="12" spans="1:10" ht="15" x14ac:dyDescent="0.25">
      <c r="A12" s="83" t="s">
        <v>17</v>
      </c>
      <c r="B12" s="143"/>
      <c r="C12" s="144"/>
      <c r="D12" s="132">
        <f t="shared" si="0"/>
        <v>0</v>
      </c>
      <c r="E12" s="134"/>
      <c r="F12" s="76"/>
      <c r="G12" s="82"/>
      <c r="H12" s="82"/>
      <c r="I12" s="76"/>
      <c r="J12" s="76"/>
    </row>
    <row r="13" spans="1:10" ht="15" x14ac:dyDescent="0.25">
      <c r="A13" s="83" t="s">
        <v>18</v>
      </c>
      <c r="B13" s="143"/>
      <c r="C13" s="144"/>
      <c r="D13" s="132">
        <f t="shared" si="0"/>
        <v>0</v>
      </c>
      <c r="E13" s="134"/>
      <c r="F13" s="76"/>
      <c r="G13" s="82"/>
      <c r="H13" s="82"/>
      <c r="I13" s="76"/>
      <c r="J13" s="76"/>
    </row>
    <row r="14" spans="1:10" ht="15" x14ac:dyDescent="0.25">
      <c r="A14" s="83" t="s">
        <v>19</v>
      </c>
      <c r="B14" s="143"/>
      <c r="C14" s="144"/>
      <c r="D14" s="132">
        <f t="shared" si="0"/>
        <v>0</v>
      </c>
      <c r="E14" s="134"/>
      <c r="F14" s="76"/>
      <c r="G14" s="82"/>
      <c r="H14" s="82"/>
      <c r="I14" s="76"/>
      <c r="J14" s="76"/>
    </row>
    <row r="15" spans="1:10" ht="15" customHeight="1" x14ac:dyDescent="0.25">
      <c r="A15" s="83" t="s">
        <v>20</v>
      </c>
      <c r="B15" s="143"/>
      <c r="C15" s="144"/>
      <c r="D15" s="132">
        <f t="shared" si="0"/>
        <v>0</v>
      </c>
      <c r="E15" s="134"/>
      <c r="F15" s="76"/>
      <c r="G15" s="135"/>
      <c r="H15" s="135"/>
      <c r="I15" s="76"/>
      <c r="J15" s="76"/>
    </row>
    <row r="16" spans="1:10" ht="15" x14ac:dyDescent="0.25">
      <c r="A16" s="83" t="s">
        <v>21</v>
      </c>
      <c r="B16" s="143"/>
      <c r="C16" s="144"/>
      <c r="D16" s="132">
        <f t="shared" si="0"/>
        <v>0</v>
      </c>
      <c r="E16" s="134"/>
      <c r="F16" s="76"/>
      <c r="G16" s="505"/>
      <c r="H16" s="505"/>
      <c r="I16" s="76"/>
      <c r="J16" s="76"/>
    </row>
    <row r="17" spans="1:10" ht="15.75" thickBot="1" x14ac:dyDescent="0.3">
      <c r="A17" s="83" t="s">
        <v>22</v>
      </c>
      <c r="B17" s="143"/>
      <c r="C17" s="144"/>
      <c r="D17" s="132">
        <f t="shared" si="0"/>
        <v>0</v>
      </c>
      <c r="E17" s="155"/>
      <c r="F17" s="76"/>
      <c r="G17" s="505"/>
      <c r="H17" s="505"/>
      <c r="I17" s="76"/>
      <c r="J17" s="76"/>
    </row>
    <row r="18" spans="1:10" ht="15.75" thickBot="1" x14ac:dyDescent="0.3">
      <c r="A18" s="85" t="s">
        <v>23</v>
      </c>
      <c r="B18" s="136">
        <f>SUM(B8:B17)</f>
        <v>0</v>
      </c>
      <c r="C18" s="137"/>
      <c r="D18" s="154">
        <f>SUM(D8:D17)</f>
        <v>0</v>
      </c>
      <c r="E18" s="158">
        <f>ROUND((IF(D18=0,0,IF(B18=0,0,D18/B18))),2)</f>
        <v>0</v>
      </c>
      <c r="F18" s="156" t="s">
        <v>111</v>
      </c>
      <c r="G18" s="157"/>
      <c r="H18" s="153"/>
      <c r="I18" s="91"/>
      <c r="J18" s="91"/>
    </row>
    <row r="19" spans="1:10" ht="15" hidden="1" x14ac:dyDescent="0.25">
      <c r="A19" s="67"/>
      <c r="B19" s="67"/>
      <c r="C19" s="67"/>
      <c r="D19" s="67" t="s">
        <v>36</v>
      </c>
      <c r="E19" s="69">
        <f>ROUND(E18,2)</f>
        <v>0</v>
      </c>
      <c r="F19" s="69"/>
      <c r="H19" s="91"/>
      <c r="I19" s="69"/>
      <c r="J19" s="69"/>
    </row>
    <row r="20" spans="1:10" ht="15" x14ac:dyDescent="0.25">
      <c r="A20" s="67"/>
      <c r="B20" s="67"/>
      <c r="C20" s="67"/>
      <c r="D20" s="67"/>
      <c r="E20" s="67"/>
      <c r="F20" s="67"/>
      <c r="G20" s="506" t="s">
        <v>160</v>
      </c>
      <c r="H20" s="506"/>
      <c r="I20" s="91"/>
      <c r="J20" s="91"/>
    </row>
    <row r="21" spans="1:10" ht="15" x14ac:dyDescent="0.25">
      <c r="A21" s="67"/>
      <c r="B21" s="67"/>
      <c r="C21" s="67"/>
      <c r="D21" s="67"/>
      <c r="E21" s="67"/>
      <c r="F21" s="67"/>
      <c r="G21" s="506"/>
      <c r="H21" s="506"/>
      <c r="I21" s="67"/>
      <c r="J21" s="67"/>
    </row>
    <row r="22" spans="1:10" ht="15" x14ac:dyDescent="0.25">
      <c r="A22" s="67"/>
      <c r="B22" s="499" t="s">
        <v>164</v>
      </c>
      <c r="C22" s="499"/>
      <c r="D22" s="499"/>
      <c r="E22" s="499"/>
      <c r="F22" s="67"/>
      <c r="G22" s="260" t="s">
        <v>53</v>
      </c>
      <c r="H22" s="67"/>
      <c r="I22" s="97"/>
      <c r="J22" s="97"/>
    </row>
    <row r="23" spans="1:10" ht="15" x14ac:dyDescent="0.25">
      <c r="A23" s="500" t="s">
        <v>25</v>
      </c>
      <c r="B23" s="500"/>
      <c r="C23" s="500"/>
      <c r="D23" s="500"/>
      <c r="E23" s="500"/>
      <c r="F23" s="500"/>
      <c r="G23" s="500"/>
      <c r="H23" s="500"/>
      <c r="I23" s="500"/>
      <c r="J23" s="500"/>
    </row>
    <row r="24" spans="1:10" ht="15" x14ac:dyDescent="0.25">
      <c r="A24" s="500"/>
      <c r="B24" s="500"/>
      <c r="C24" s="500"/>
      <c r="D24" s="500"/>
      <c r="E24" s="500"/>
      <c r="F24" s="500"/>
      <c r="G24" s="500"/>
      <c r="H24" s="500"/>
      <c r="I24" s="500"/>
      <c r="J24" s="500"/>
    </row>
    <row r="25" spans="1:10" ht="15" x14ac:dyDescent="0.25">
      <c r="A25" s="67"/>
      <c r="B25" s="67"/>
      <c r="C25" s="67"/>
      <c r="D25" s="67"/>
      <c r="E25" s="67"/>
      <c r="F25" s="67"/>
      <c r="G25" s="67"/>
      <c r="H25" s="67"/>
      <c r="I25" s="67"/>
      <c r="J25" s="67"/>
    </row>
  </sheetData>
  <sheetProtection password="CC30" sheet="1" objects="1" scenarios="1"/>
  <mergeCells count="8">
    <mergeCell ref="B22:E22"/>
    <mergeCell ref="A23:J24"/>
    <mergeCell ref="B3:E3"/>
    <mergeCell ref="B4:E4"/>
    <mergeCell ref="B5:E6"/>
    <mergeCell ref="G16:G17"/>
    <mergeCell ref="H16:H17"/>
    <mergeCell ref="G20:H21"/>
  </mergeCells>
  <hyperlinks>
    <hyperlink ref="B22:E22" location="'SY 15-16 NonFederal Calculator'!A1" display="Click to go back to SY 15-16 Non-Federal Calculator"/>
    <hyperlink ref="G22" location="Instructions!A1" display="Go to instructions"/>
  </hyperlinks>
  <pageMargins left="0.4" right="0.4" top="0.5" bottom="0.5" header="0.55000000000000004" footer="0.5500000000000000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5"/>
  <sheetViews>
    <sheetView showGridLines="0" workbookViewId="0"/>
  </sheetViews>
  <sheetFormatPr defaultColWidth="0" defaultRowHeight="0" customHeight="1" zeroHeight="1" x14ac:dyDescent="0.25"/>
  <cols>
    <col min="1" max="1" width="7.42578125" style="68" customWidth="1"/>
    <col min="2" max="2" width="16.28515625" style="68" customWidth="1"/>
    <col min="3" max="3" width="12.5703125" style="68" customWidth="1"/>
    <col min="4" max="4" width="13.85546875" style="68" customWidth="1"/>
    <col min="5" max="5" width="17.28515625" style="68" customWidth="1"/>
    <col min="6" max="6" width="3.7109375" style="68" customWidth="1"/>
    <col min="7" max="7" width="35.7109375" style="68" customWidth="1"/>
    <col min="8" max="8" width="32.140625" style="68" customWidth="1"/>
    <col min="9" max="9" width="2.5703125" style="68" customWidth="1"/>
    <col min="10" max="10" width="10.5703125" style="68" customWidth="1"/>
    <col min="11" max="14" width="0" style="68" hidden="1" customWidth="1"/>
    <col min="15" max="15" width="12.85546875" style="68" hidden="1" customWidth="1"/>
    <col min="16" max="18" width="0" style="68" hidden="1" customWidth="1"/>
    <col min="19" max="16384" width="9.140625" style="68" hidden="1"/>
  </cols>
  <sheetData>
    <row r="1" spans="1:10" ht="15" x14ac:dyDescent="0.25">
      <c r="A1" s="67"/>
      <c r="B1" s="67"/>
      <c r="C1" s="67"/>
      <c r="D1" s="67"/>
      <c r="E1" s="67"/>
      <c r="F1" s="67"/>
      <c r="G1" s="67"/>
      <c r="H1" s="67"/>
      <c r="I1" s="67"/>
      <c r="J1" s="67"/>
    </row>
    <row r="2" spans="1:10" ht="25.5" customHeight="1" x14ac:dyDescent="0.25">
      <c r="A2" s="67"/>
      <c r="B2" s="67"/>
      <c r="C2" s="67"/>
      <c r="D2" s="67"/>
      <c r="E2" s="67"/>
      <c r="F2" s="67"/>
      <c r="G2" s="67"/>
      <c r="H2" s="67"/>
      <c r="I2" s="67"/>
      <c r="J2" s="67"/>
    </row>
    <row r="3" spans="1:10" ht="19.5" thickBot="1" x14ac:dyDescent="0.35">
      <c r="A3" s="67"/>
      <c r="B3" s="501"/>
      <c r="C3" s="501"/>
      <c r="D3" s="501"/>
      <c r="E3" s="501"/>
      <c r="F3" s="67"/>
      <c r="G3" s="67"/>
      <c r="H3" s="67"/>
      <c r="I3" s="67"/>
      <c r="J3" s="67"/>
    </row>
    <row r="4" spans="1:10" ht="15.75" customHeight="1" thickBot="1" x14ac:dyDescent="0.3">
      <c r="A4" s="67"/>
      <c r="B4" s="502" t="s">
        <v>58</v>
      </c>
      <c r="C4" s="503"/>
      <c r="D4" s="503"/>
      <c r="E4" s="504"/>
      <c r="F4" s="67"/>
      <c r="H4" s="67"/>
      <c r="I4" s="67"/>
      <c r="J4" s="67"/>
    </row>
    <row r="5" spans="1:10" ht="15" customHeight="1" x14ac:dyDescent="0.25">
      <c r="A5" s="67"/>
      <c r="B5" s="396" t="s">
        <v>57</v>
      </c>
      <c r="C5" s="397"/>
      <c r="D5" s="397"/>
      <c r="E5" s="398"/>
      <c r="F5" s="80"/>
      <c r="G5" s="81"/>
      <c r="H5" s="81"/>
      <c r="I5" s="81"/>
      <c r="J5" s="81"/>
    </row>
    <row r="6" spans="1:10" ht="15.75" thickBot="1" x14ac:dyDescent="0.3">
      <c r="A6" s="67"/>
      <c r="B6" s="399"/>
      <c r="C6" s="400"/>
      <c r="D6" s="400"/>
      <c r="E6" s="401"/>
      <c r="F6" s="80"/>
      <c r="G6" s="80"/>
      <c r="I6" s="80"/>
      <c r="J6" s="80"/>
    </row>
    <row r="7" spans="1:10" ht="45" x14ac:dyDescent="0.25">
      <c r="A7" s="67"/>
      <c r="B7" s="148" t="s">
        <v>10</v>
      </c>
      <c r="C7" s="149" t="s">
        <v>11</v>
      </c>
      <c r="D7" s="149" t="s">
        <v>12</v>
      </c>
      <c r="E7" s="150" t="s">
        <v>40</v>
      </c>
      <c r="F7" s="82"/>
      <c r="G7" s="82"/>
      <c r="H7" s="82"/>
      <c r="I7" s="82"/>
      <c r="J7" s="82"/>
    </row>
    <row r="8" spans="1:10" ht="15" x14ac:dyDescent="0.25">
      <c r="A8" s="83" t="s">
        <v>13</v>
      </c>
      <c r="B8" s="143"/>
      <c r="C8" s="144"/>
      <c r="D8" s="132">
        <f t="shared" ref="D8:D17" si="0">B8*C8</f>
        <v>0</v>
      </c>
      <c r="E8" s="133"/>
      <c r="F8" s="82"/>
      <c r="G8" s="82"/>
      <c r="H8" s="82"/>
      <c r="I8" s="82"/>
      <c r="J8" s="82"/>
    </row>
    <row r="9" spans="1:10" ht="15" x14ac:dyDescent="0.25">
      <c r="A9" s="83" t="s">
        <v>14</v>
      </c>
      <c r="B9" s="143"/>
      <c r="C9" s="144"/>
      <c r="D9" s="132">
        <f t="shared" si="0"/>
        <v>0</v>
      </c>
      <c r="E9" s="133"/>
      <c r="F9" s="82"/>
      <c r="G9" s="82"/>
      <c r="H9" s="82"/>
      <c r="I9" s="82"/>
      <c r="J9" s="82"/>
    </row>
    <row r="10" spans="1:10" ht="15" x14ac:dyDescent="0.25">
      <c r="A10" s="83" t="s">
        <v>15</v>
      </c>
      <c r="B10" s="143"/>
      <c r="C10" s="144"/>
      <c r="D10" s="132">
        <f t="shared" si="0"/>
        <v>0</v>
      </c>
      <c r="E10" s="134"/>
      <c r="F10" s="76"/>
      <c r="G10" s="82"/>
      <c r="H10" s="82"/>
      <c r="I10" s="76"/>
      <c r="J10" s="76"/>
    </row>
    <row r="11" spans="1:10" ht="15" x14ac:dyDescent="0.25">
      <c r="A11" s="83" t="s">
        <v>16</v>
      </c>
      <c r="B11" s="143"/>
      <c r="C11" s="144"/>
      <c r="D11" s="132">
        <f t="shared" si="0"/>
        <v>0</v>
      </c>
      <c r="E11" s="134"/>
      <c r="F11" s="76"/>
      <c r="G11" s="82"/>
      <c r="H11" s="82"/>
      <c r="I11" s="76"/>
      <c r="J11" s="76"/>
    </row>
    <row r="12" spans="1:10" ht="15" x14ac:dyDescent="0.25">
      <c r="A12" s="83" t="s">
        <v>17</v>
      </c>
      <c r="B12" s="143"/>
      <c r="C12" s="144"/>
      <c r="D12" s="132">
        <f t="shared" si="0"/>
        <v>0</v>
      </c>
      <c r="E12" s="134"/>
      <c r="F12" s="76"/>
      <c r="G12" s="82"/>
      <c r="H12" s="82"/>
      <c r="I12" s="76"/>
      <c r="J12" s="76"/>
    </row>
    <row r="13" spans="1:10" ht="15" x14ac:dyDescent="0.25">
      <c r="A13" s="83" t="s">
        <v>18</v>
      </c>
      <c r="B13" s="143"/>
      <c r="C13" s="144"/>
      <c r="D13" s="132">
        <f t="shared" si="0"/>
        <v>0</v>
      </c>
      <c r="E13" s="134"/>
      <c r="F13" s="76"/>
      <c r="G13" s="82"/>
      <c r="H13" s="82"/>
      <c r="I13" s="76"/>
      <c r="J13" s="76"/>
    </row>
    <row r="14" spans="1:10" ht="15" x14ac:dyDescent="0.25">
      <c r="A14" s="83" t="s">
        <v>19</v>
      </c>
      <c r="B14" s="143"/>
      <c r="C14" s="144"/>
      <c r="D14" s="132">
        <f t="shared" si="0"/>
        <v>0</v>
      </c>
      <c r="E14" s="134"/>
      <c r="F14" s="76"/>
      <c r="G14" s="82"/>
      <c r="H14" s="82"/>
      <c r="I14" s="76"/>
      <c r="J14" s="76"/>
    </row>
    <row r="15" spans="1:10" ht="15" customHeight="1" x14ac:dyDescent="0.25">
      <c r="A15" s="83" t="s">
        <v>20</v>
      </c>
      <c r="B15" s="143"/>
      <c r="C15" s="144"/>
      <c r="D15" s="132">
        <f t="shared" si="0"/>
        <v>0</v>
      </c>
      <c r="E15" s="134"/>
      <c r="F15" s="76"/>
      <c r="G15" s="135"/>
      <c r="H15" s="135"/>
      <c r="I15" s="76"/>
      <c r="J15" s="76"/>
    </row>
    <row r="16" spans="1:10" ht="15" x14ac:dyDescent="0.25">
      <c r="A16" s="83" t="s">
        <v>21</v>
      </c>
      <c r="B16" s="143"/>
      <c r="C16" s="144"/>
      <c r="D16" s="132">
        <f t="shared" si="0"/>
        <v>0</v>
      </c>
      <c r="E16" s="134"/>
      <c r="F16" s="76"/>
      <c r="G16" s="505"/>
      <c r="H16" s="505"/>
      <c r="I16" s="76"/>
      <c r="J16" s="76"/>
    </row>
    <row r="17" spans="1:10" ht="15.75" thickBot="1" x14ac:dyDescent="0.3">
      <c r="A17" s="83" t="s">
        <v>22</v>
      </c>
      <c r="B17" s="143"/>
      <c r="C17" s="144"/>
      <c r="D17" s="132">
        <f t="shared" si="0"/>
        <v>0</v>
      </c>
      <c r="E17" s="155"/>
      <c r="F17" s="76"/>
      <c r="G17" s="505"/>
      <c r="H17" s="505"/>
      <c r="I17" s="76"/>
      <c r="J17" s="76"/>
    </row>
    <row r="18" spans="1:10" ht="15.75" thickBot="1" x14ac:dyDescent="0.3">
      <c r="A18" s="85" t="s">
        <v>23</v>
      </c>
      <c r="B18" s="136">
        <f>SUM(B8:B17)</f>
        <v>0</v>
      </c>
      <c r="C18" s="137"/>
      <c r="D18" s="154">
        <f>SUM(D8:D17)</f>
        <v>0</v>
      </c>
      <c r="E18" s="158">
        <f>ROUND((IF(D18=0,0,IF(B18=0,0,D18/B18))),2)</f>
        <v>0</v>
      </c>
      <c r="F18" s="507" t="s">
        <v>61</v>
      </c>
      <c r="G18" s="508"/>
      <c r="H18" s="153"/>
      <c r="I18" s="91"/>
      <c r="J18" s="91"/>
    </row>
    <row r="19" spans="1:10" ht="15" hidden="1" x14ac:dyDescent="0.25">
      <c r="A19" s="67"/>
      <c r="B19" s="67"/>
      <c r="C19" s="67"/>
      <c r="D19" s="67" t="s">
        <v>36</v>
      </c>
      <c r="E19" s="69">
        <f>ROUND(E18,2)</f>
        <v>0</v>
      </c>
      <c r="F19" s="69"/>
      <c r="H19" s="91"/>
      <c r="I19" s="69"/>
      <c r="J19" s="69"/>
    </row>
    <row r="20" spans="1:10" ht="15" x14ac:dyDescent="0.25">
      <c r="A20" s="67"/>
      <c r="B20" s="67"/>
      <c r="C20" s="67"/>
      <c r="D20" s="67"/>
      <c r="E20" s="67"/>
      <c r="F20" s="67"/>
      <c r="G20" s="506" t="s">
        <v>69</v>
      </c>
      <c r="H20" s="506"/>
      <c r="I20" s="91"/>
      <c r="J20" s="91"/>
    </row>
    <row r="21" spans="1:10" ht="15" x14ac:dyDescent="0.25">
      <c r="A21" s="67"/>
      <c r="B21" s="67"/>
      <c r="C21" s="67"/>
      <c r="D21" s="67"/>
      <c r="E21" s="67"/>
      <c r="F21" s="67"/>
      <c r="G21" s="506"/>
      <c r="H21" s="506"/>
      <c r="I21" s="67"/>
      <c r="J21" s="67"/>
    </row>
    <row r="22" spans="1:10" ht="15" x14ac:dyDescent="0.25">
      <c r="A22" s="67"/>
      <c r="B22" s="499" t="s">
        <v>81</v>
      </c>
      <c r="C22" s="499"/>
      <c r="D22" s="499"/>
      <c r="E22" s="499"/>
      <c r="F22" s="67"/>
      <c r="G22" s="189" t="s">
        <v>53</v>
      </c>
      <c r="H22" s="67"/>
      <c r="I22" s="97"/>
      <c r="J22" s="97"/>
    </row>
    <row r="23" spans="1:10" ht="15" x14ac:dyDescent="0.25">
      <c r="A23" s="420" t="s">
        <v>25</v>
      </c>
      <c r="B23" s="420"/>
      <c r="C23" s="420"/>
      <c r="D23" s="420"/>
      <c r="E23" s="420"/>
      <c r="F23" s="420"/>
      <c r="G23" s="420"/>
      <c r="H23" s="420"/>
      <c r="I23" s="420"/>
      <c r="J23" s="420"/>
    </row>
    <row r="24" spans="1:10" ht="15" x14ac:dyDescent="0.25">
      <c r="A24" s="420"/>
      <c r="B24" s="420"/>
      <c r="C24" s="420"/>
      <c r="D24" s="420"/>
      <c r="E24" s="420"/>
      <c r="F24" s="420"/>
      <c r="G24" s="420"/>
      <c r="H24" s="420"/>
      <c r="I24" s="420"/>
      <c r="J24" s="420"/>
    </row>
    <row r="25" spans="1:10" ht="15" x14ac:dyDescent="0.25">
      <c r="A25" s="67"/>
      <c r="B25" s="67"/>
      <c r="C25" s="67"/>
      <c r="D25" s="67"/>
      <c r="E25" s="67"/>
      <c r="F25" s="67"/>
      <c r="G25" s="67"/>
      <c r="H25" s="67"/>
      <c r="I25" s="67"/>
      <c r="J25" s="67"/>
    </row>
  </sheetData>
  <sheetProtection password="CDF0" sheet="1" objects="1" scenarios="1"/>
  <mergeCells count="9">
    <mergeCell ref="G16:G17"/>
    <mergeCell ref="H16:H17"/>
    <mergeCell ref="A23:J24"/>
    <mergeCell ref="G20:H21"/>
    <mergeCell ref="B3:E3"/>
    <mergeCell ref="B4:E4"/>
    <mergeCell ref="B5:E6"/>
    <mergeCell ref="B22:E22"/>
    <mergeCell ref="F18:G18"/>
  </mergeCells>
  <hyperlinks>
    <hyperlink ref="B22:E22" location="'Unrounded Requirement Finder'!A1" display="Click to go back to Unrounded Requirement Finder"/>
    <hyperlink ref="G22" location="Instructions!A1" display="Go to instructions"/>
  </hyperlinks>
  <pageMargins left="0.4" right="0.4" top="0.5" bottom="0.5" header="0.55000000000000004" footer="0.55000000000000004"/>
  <pageSetup scale="85" orientation="landscape" r:id="rId1"/>
  <ignoredErrors>
    <ignoredError sqref="A8:A17"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85546875" customWidth="1"/>
    <col min="7" max="7" width="12.28515625" bestFit="1" customWidth="1"/>
    <col min="8" max="8" width="20" customWidth="1"/>
    <col min="9" max="9" width="19.85546875" bestFit="1" customWidth="1"/>
    <col min="10" max="10" width="1.140625" customWidth="1"/>
    <col min="11" max="11" width="50.42578125" bestFit="1" customWidth="1"/>
  </cols>
  <sheetData>
    <row r="1" spans="1:9" ht="37.5" x14ac:dyDescent="0.3">
      <c r="A1" s="25" t="s">
        <v>0</v>
      </c>
      <c r="B1" s="26" t="s">
        <v>1</v>
      </c>
      <c r="C1" s="26" t="s">
        <v>2</v>
      </c>
      <c r="D1" s="26" t="s">
        <v>3</v>
      </c>
      <c r="E1" s="26" t="s">
        <v>4</v>
      </c>
      <c r="F1" s="26" t="s">
        <v>5</v>
      </c>
      <c r="G1" s="26" t="s">
        <v>6</v>
      </c>
      <c r="H1" s="26" t="s">
        <v>7</v>
      </c>
      <c r="I1" s="27" t="s">
        <v>8</v>
      </c>
    </row>
    <row r="2" spans="1:9"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2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2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2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2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2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2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2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2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2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2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2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2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2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2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2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2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2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2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2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2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2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2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2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2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2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2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2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2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2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2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2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2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2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2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2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2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2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2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2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2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2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2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2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2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2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2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2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2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2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2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2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2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2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2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2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2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2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2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2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2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2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2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2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2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2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2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2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2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2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2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2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2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2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2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2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2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2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2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2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2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2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2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2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2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2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2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2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2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2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2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2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2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2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2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2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2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2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2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2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2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2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2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2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2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2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2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2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2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2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2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2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2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2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2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2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2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2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2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2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2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2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2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2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2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2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2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2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2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2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2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2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2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2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2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2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2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2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2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2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2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2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2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2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2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2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2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2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2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2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2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2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2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2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2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2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2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2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2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2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2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2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2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2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2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2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2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2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2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2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2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2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2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2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2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2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2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2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2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2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2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2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2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2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2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2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2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2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2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2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2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2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2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2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2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2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2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2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2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2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2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2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2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2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2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2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2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2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2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2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2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2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2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2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2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2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2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2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2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2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2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2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2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2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2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2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2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2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2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2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2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2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2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2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2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2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2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2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2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2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2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2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2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2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status xmlns="61bb7fe8-5a18-403c-91be-7de2232a3b99">active</status>
    <PGM xmlns="61bb7fe8-5a18-403c-91be-7de2232a3b99">
      <Value>SP</Value>
    </PGM>
    <FFY xmlns="61bb7fe8-5a18-403c-91be-7de2232a3b99">2015</FFY>
    <Keyphrase xmlns="61bb7fe8-5a18-403c-91be-7de2232a3b99">4</Keyphrase>
    <DocID xmlns="61bb7fe8-5a18-403c-91be-7de2232a3b99">2014-10-08T04:00:00+00:00</DocID>
    <signed xmlns="61bb7fe8-5a18-403c-91be-7de2232a3b99">false</signed>
    <Also_x002d_See xmlns="61bb7fe8-5a18-403c-91be-7de2232a3b99">
      <Url xsi:nil="true"/>
      <Description xsi:nil="true"/>
    </Also_x002d_Se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5F477AB457D9347989FB43D9589FD03" ma:contentTypeVersion="19" ma:contentTypeDescription="Create a new document." ma:contentTypeScope="" ma:versionID="65c18f684809a5eb2be370e3856444ea">
  <xsd:schema xmlns:xsd="http://www.w3.org/2001/XMLSchema" xmlns:p="http://schemas.microsoft.com/office/2006/metadata/properties" xmlns:ns2="61bb7fe8-5a18-403c-91be-7de2232a3b99" targetNamespace="http://schemas.microsoft.com/office/2006/metadata/properties" ma:root="true" ma:fieldsID="e5bfeda3921e3bfb56c3d8faf0740d3e" ns2:_="">
    <xsd:import namespace="61bb7fe8-5a18-403c-91be-7de2232a3b99"/>
    <xsd:element name="properties">
      <xsd:complexType>
        <xsd:sequence>
          <xsd:element name="documentManagement">
            <xsd:complexType>
              <xsd:all>
                <xsd:element ref="ns2:FFY"/>
                <xsd:element ref="ns2:PGM" minOccurs="0"/>
                <xsd:element ref="ns2:DocID" minOccurs="0"/>
                <xsd:element ref="ns2:signed" minOccurs="0"/>
                <xsd:element ref="ns2:Also_x002d_See" minOccurs="0"/>
                <xsd:element ref="ns2:Keyphrase" minOccurs="0"/>
                <xsd:element ref="ns2:status"/>
              </xsd:all>
            </xsd:complexType>
          </xsd:element>
        </xsd:sequence>
      </xsd:complexType>
    </xsd:element>
  </xsd:schema>
  <xsd:schema xmlns:xsd="http://www.w3.org/2001/XMLSchema" xmlns:dms="http://schemas.microsoft.com/office/2006/documentManagement/types" targetNamespace="61bb7fe8-5a18-403c-91be-7de2232a3b99" elementFormDefault="qualified">
    <xsd:import namespace="http://schemas.microsoft.com/office/2006/documentManagement/types"/>
    <xsd:element name="FFY" ma:index="1" ma:displayName="FY" ma:default="2014" ma:description="In which Federal Fiscal Year did this get issued?" ma:format="RadioButtons" ma:internalName="FFY">
      <xsd:simpleType>
        <xsd:restriction base="dms:Choice">
          <xsd:enumeration value="2015"/>
          <xsd:enumeration value="2014"/>
          <xsd:enumeration value="2013"/>
          <xsd:enumeration value="2012"/>
          <xsd:enumeration value="2011"/>
        </xsd:restriction>
      </xsd:simpleType>
    </xsd:element>
    <xsd:element name="PGM" ma:index="3" nillable="true" ma:displayName="PGM" ma:internalName="PGM" ma:requiredMultiChoice="true">
      <xsd:complexType>
        <xsd:complexContent>
          <xsd:extension base="dms:MultiChoice">
            <xsd:sequence>
              <xsd:element name="Value" maxOccurs="unbounded" minOccurs="0" nillable="true">
                <xsd:simpleType>
                  <xsd:restriction base="dms:Choice">
                    <xsd:enumeration value="CACFP"/>
                    <xsd:enumeration value="SP"/>
                    <xsd:enumeration value="SFSP"/>
                  </xsd:restriction>
                </xsd:simpleType>
              </xsd:element>
            </xsd:sequence>
          </xsd:extension>
        </xsd:complexContent>
      </xsd:complexType>
    </xsd:element>
    <xsd:element name="DocID" ma:index="4" nillable="true" ma:displayName="Issue date" ma:default="[today]" ma:description="This is the document key used by the program to identify/track documents." ma:format="DateOnly" ma:internalName="DocID">
      <xsd:simpleType>
        <xsd:restriction base="dms:DateTime"/>
      </xsd:simpleType>
    </xsd:element>
    <xsd:element name="signed" ma:index="5" nillable="true" ma:displayName="signed" ma:default="0" ma:description="Is this a signed version of this document?" ma:internalName="signed">
      <xsd:simpleType>
        <xsd:restriction base="dms:Boolean"/>
      </xsd:simpleType>
    </xsd:element>
    <xsd:element name="Also_x002d_See" ma:index="6" nillable="true" ma:displayName="Reference" ma:description="this is a hyperlink that you can use to tie to another resource location, such as to the FNS Public Web.&#10;&#10;If this is a resource, it is highly likely to have an accompanying link.  However,this field is not mandatory." ma:format="Hyperlink" ma:internalName="Also_x002d_See">
      <xsd:complexType>
        <xsd:complexContent>
          <xsd:extension base="dms:URL">
            <xsd:sequence>
              <xsd:element name="Url" type="dms:ValidUrl" minOccurs="0" nillable="true"/>
              <xsd:element name="Description" type="xsd:string" nillable="true"/>
            </xsd:sequence>
          </xsd:extension>
        </xsd:complexContent>
      </xsd:complexType>
    </xsd:element>
    <xsd:element name="Keyphrase" ma:index="13" nillable="true" ma:displayName="Subject" ma:list="{bbcd3a85-e20f-4296-b23b-fbf15705acef}" ma:internalName="Keyphrase" ma:showField="Title">
      <xsd:simpleType>
        <xsd:restriction base="dms:Lookup"/>
      </xsd:simpleType>
    </xsd:element>
    <xsd:element name="status" ma:index="15" ma:displayName="status" ma:default="active" ma:format="RadioButtons" ma:internalName="status">
      <xsd:simpleType>
        <xsd:restriction base="dms:Choice">
          <xsd:enumeration value="active"/>
          <xsd:enumeration value="superseded"/>
          <xsd:enumeration value="obsolet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0" ma:displayName="Policy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2.xml><?xml version="1.0" encoding="utf-8"?>
<ds:datastoreItem xmlns:ds="http://schemas.openxmlformats.org/officeDocument/2006/customXml" ds:itemID="{8AD4B029-9F4F-4E0E-BCF6-273122F4C750}">
  <ds:schemaRefs>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61bb7fe8-5a18-403c-91be-7de2232a3b99"/>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8AD2D051-1E98-4FF4-81CC-607B3021A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1bb7fe8-5a18-403c-91be-7de2232a3b99"/>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Instructions</vt:lpstr>
      <vt:lpstr>Unrounded Requirement Finder</vt:lpstr>
      <vt:lpstr>SY 15-16 Price Calculator</vt:lpstr>
      <vt:lpstr>SY 15-16 NonFederal Calculator</vt:lpstr>
      <vt:lpstr>SY 15-16 Split Calculator</vt:lpstr>
      <vt:lpstr>SY 2015-2016 REPORT</vt:lpstr>
      <vt:lpstr>SY 14-15 Price Calculator</vt:lpstr>
      <vt:lpstr>SY 10-11 Price Calculator</vt:lpstr>
      <vt:lpstr>2012-2013 Pricing table</vt:lpstr>
      <vt:lpstr>2011-12 Pricing table</vt:lpstr>
      <vt:lpstr>Instructions!Print_Area</vt:lpstr>
      <vt:lpstr>'SY 15-16 NonFederal Calculator'!Print_Area</vt:lpstr>
      <vt:lpstr>'SY 15-16 Price Calculator'!Print_Area</vt:lpstr>
      <vt:lpstr>'SY 15-16 Split Calculator'!Print_Area</vt:lpstr>
      <vt:lpstr>'Unrounded Requirement Finder'!Print_Area</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 03-2015a: Paid Lunch Equity:  School Year 2015-2016 Calculations and Tool</dc:title>
  <dc:creator>mramirez</dc:creator>
  <cp:keywords>Paid Lunch Equity</cp:keywords>
  <cp:lastModifiedBy>ServUS</cp:lastModifiedBy>
  <cp:lastPrinted>2014-10-01T14:28:31Z</cp:lastPrinted>
  <dcterms:created xsi:type="dcterms:W3CDTF">2011-05-25T19:12:04Z</dcterms:created>
  <dcterms:modified xsi:type="dcterms:W3CDTF">2014-10-14T18:57:23Z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0x01010055F477AB457D9347989FB43D9589FD03</vt:lpwstr>
  </property>
  <property fmtid="{D5CDD505-2E9C-101B-9397-08002B2CF9AE}" pid="3" name="ParentID">
    <vt:lpwstr>32876</vt:lpwstr>
  </property>
  <property fmtid="{D5CDD505-2E9C-101B-9397-08002B2CF9AE}" pid="4" name="ParentContentType">
    <vt:lpwstr>Work Package</vt:lpwstr>
  </property>
</Properties>
</file>