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CAF7" lockStructure="1"/>
  <bookViews>
    <workbookView xWindow="15" yWindow="-225" windowWidth="19245" windowHeight="8850" tabRatio="984" firstSheet="4" activeTab="13"/>
  </bookViews>
  <sheets>
    <sheet name="2" sheetId="16" state="hidden" r:id="rId1"/>
    <sheet name="3" sheetId="17" state="hidden" r:id="rId2"/>
    <sheet name="4" sheetId="18" state="hidden" r:id="rId3"/>
    <sheet name="5" sheetId="20" state="hidden" r:id="rId4"/>
    <sheet name="Information and Certification" sheetId="56" r:id="rId5"/>
    <sheet name="Assurances" sheetId="45" r:id="rId6"/>
    <sheet name="8" sheetId="39" state="hidden" r:id="rId7"/>
    <sheet name="13" sheetId="37" state="hidden" r:id="rId8"/>
    <sheet name="Definitions" sheetId="9" state="hidden" r:id="rId9"/>
    <sheet name="15" sheetId="21" state="hidden" r:id="rId10"/>
    <sheet name="16" sheetId="23" state="hidden" r:id="rId11"/>
    <sheet name="Validation" sheetId="33" state="hidden" r:id="rId12"/>
    <sheet name="OSSE Only" sheetId="3" state="hidden" r:id="rId13"/>
    <sheet name="LEA Plan" sheetId="53" r:id="rId14"/>
    <sheet name="TIPlan.Validation" sheetId="54"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adultno">[1]AppleTree:NationalCollegiate!$B$18</definedName>
    <definedName name="altno">[1]AppleTree:NationalCollegiate!$B$16</definedName>
    <definedName name="Budget">#REF!</definedName>
    <definedName name="certifier">[2]Sheet1!$A$1:$A$2</definedName>
    <definedName name="check" localSheetId="5">'[3]OSSE Only'!$A$6:$A$7</definedName>
    <definedName name="check">'OSSE Only'!$A$6:$A$7</definedName>
    <definedName name="check2">'[4]1'!$A$61:$A$62</definedName>
    <definedName name="Check3">'[5]1'!$A$61:$A$62</definedName>
    <definedName name="consortium">'OSSE Only'!$A$9:$A$10</definedName>
    <definedName name="decision">'OSSE Only'!$A$28:$A$30</definedName>
    <definedName name="ELLamount">[1]AppleTree:NationalCollegiate!$C$27</definedName>
    <definedName name="ELLno">[1]AppleTree:NationalCollegiate!$B$27</definedName>
    <definedName name="funds">'OSSE Only'!$A$16:$A$18</definedName>
    <definedName name="genedamount">[1]AppleTree:NationalCollegiate!$C$19</definedName>
    <definedName name="generalsubtotal">[1]AppleTree:NationalCollegiate!$B$19</definedName>
    <definedName name="grade">'[6]OSSE Only'!$A$12:$A$13</definedName>
    <definedName name="highno">[1]AppleTree:NationalCollegiate!$B$14</definedName>
    <definedName name="improvement">'OSSE Only'!$A$9:$A$14</definedName>
    <definedName name="kno">[1]AppleTree:NationalCollegiate!$B$8</definedName>
    <definedName name="LEA">[7]Sheet1!$E$1:$E$58</definedName>
    <definedName name="lowerno">[1]AppleTree:NationalCollegiate!$B$9</definedName>
    <definedName name="middleno">[1]AppleTree:NationalCollegiate!$B$12</definedName>
    <definedName name="prekno">[1]AppleTree:NationalCollegiate!$B$7</definedName>
    <definedName name="presno">[1]AppleTree:NationalCollegiate!$B$6</definedName>
    <definedName name="_xlnm.Print_Area" localSheetId="4">'Information and Certification'!$A:$J</definedName>
    <definedName name="program" localSheetId="7">'13'!#REF!</definedName>
    <definedName name="program" localSheetId="6">#REF!</definedName>
    <definedName name="program" localSheetId="5">#REF!</definedName>
    <definedName name="program">#REF!</definedName>
    <definedName name="programs" localSheetId="5">'[3]OSSE Only'!$A$21:$A$26</definedName>
    <definedName name="programs">'OSSE Only'!$A$21:$A$26</definedName>
    <definedName name="sdfgsdfgsfdg">[5]Sheet1!$A$1:$A$2</definedName>
    <definedName name="setasides">'[7]10'!$C$9:$C$18</definedName>
    <definedName name="setasides2">'[7]14'!$C$9:$C$18</definedName>
    <definedName name="setasides3">'[7]18'!$C$9:$C$18</definedName>
    <definedName name="signature">[7]Sheet1!$A$1:$A$2</definedName>
    <definedName name="sped1no">[1]AppleTree:NationalCollegiate!$B$21</definedName>
    <definedName name="sped2no">[1]AppleTree:NationalCollegiate!$B$22</definedName>
    <definedName name="sped3no">[1]AppleTree:NationalCollegiate!$B$23</definedName>
    <definedName name="sped4no">[1]AppleTree:NationalCollegiate!$B$24</definedName>
    <definedName name="spedamount">[1]AppleTree:NationalCollegiate!$C$25</definedName>
    <definedName name="spedno">[1]AppleTree:NationalCollegiate!$B$17</definedName>
    <definedName name="spedsubtotal">[1]AppleTree:NationalCollegiate!$B$25</definedName>
    <definedName name="staff">[8]Reference!$A$7:$A$11</definedName>
    <definedName name="status">'[6]OSSE Only'!$A$15:$A$19</definedName>
    <definedName name="T1Plan">[5]Sheet1!$E$1:$E$65</definedName>
    <definedName name="Title1LEAPlan">[5]Sheet1!$E$1:$E$65</definedName>
    <definedName name="totalallocation">[1]AppleTree:NationalCollegiate!$C$28</definedName>
    <definedName name="unESno">[1]AppleTree:NationalCollegiate!$B$11</definedName>
    <definedName name="unHSno">[1]AppleTree:NationalCollegiate!$B$15</definedName>
    <definedName name="unMSno">[1]AppleTree:NationalCollegiate!$B$13</definedName>
    <definedName name="upperno">[1]AppleTree:NationalCollegiate!$B$10</definedName>
    <definedName name="xs" localSheetId="5">'[3]1'!$A$41</definedName>
    <definedName name="xs">#REF!</definedName>
    <definedName name="yes" localSheetId="11">[8]Reference!$A$2:$A$5</definedName>
    <definedName name="yes">'OSSE Only'!$A$3:$A$4</definedName>
    <definedName name="yesno" localSheetId="5">'[3]1'!#REF!</definedName>
    <definedName name="yesno">#REF!</definedName>
    <definedName name="yesorno">[2]Sheet1!$A$9:$A$10</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D57" i="54" l="1"/>
  <c r="E57" i="54" s="1"/>
  <c r="D60" i="54"/>
  <c r="D59" i="54"/>
  <c r="E59" i="54" s="1"/>
  <c r="D58" i="54"/>
  <c r="E58" i="54" s="1"/>
  <c r="D55" i="54"/>
  <c r="E55" i="54" s="1"/>
  <c r="D54" i="54"/>
  <c r="E54" i="54" s="1"/>
  <c r="D53" i="54"/>
  <c r="E53" i="54" s="1"/>
  <c r="D52" i="54"/>
  <c r="E52" i="54" s="1"/>
  <c r="D51" i="54"/>
  <c r="E51" i="54" s="1"/>
  <c r="D50" i="54"/>
  <c r="E50" i="54" s="1"/>
  <c r="D49" i="54"/>
  <c r="E49" i="54" s="1"/>
  <c r="D48" i="54"/>
  <c r="E48" i="54" s="1"/>
  <c r="D47" i="54"/>
  <c r="E47" i="54" s="1"/>
  <c r="D45" i="54"/>
  <c r="E45" i="54" s="1"/>
  <c r="D44" i="54"/>
  <c r="E44" i="54" s="1"/>
  <c r="D43" i="54"/>
  <c r="E43" i="54" s="1"/>
  <c r="D41" i="54"/>
  <c r="E41" i="54" s="1"/>
  <c r="D40" i="54"/>
  <c r="E40" i="54" s="1"/>
  <c r="D38" i="54"/>
  <c r="E38" i="54" s="1"/>
  <c r="D39" i="54"/>
  <c r="E39" i="54" s="1"/>
  <c r="D37" i="54"/>
  <c r="E37" i="54" s="1"/>
  <c r="D36" i="54"/>
  <c r="E36" i="54" s="1"/>
  <c r="D35" i="54"/>
  <c r="E35" i="54" s="1"/>
  <c r="D34" i="54"/>
  <c r="E34" i="54" s="1"/>
  <c r="D33" i="54"/>
  <c r="E33" i="54" s="1"/>
  <c r="D32" i="54"/>
  <c r="E32" i="54" s="1"/>
  <c r="D31" i="54"/>
  <c r="E31" i="54" s="1"/>
  <c r="D30" i="54"/>
  <c r="E30" i="54" s="1"/>
  <c r="D29" i="54"/>
  <c r="E29" i="54" s="1"/>
  <c r="D28" i="54"/>
  <c r="E28" i="54" s="1"/>
  <c r="D27" i="54"/>
  <c r="D25" i="54"/>
  <c r="E25" i="54" s="1"/>
  <c r="D24" i="54"/>
  <c r="E24" i="54" s="1"/>
  <c r="D23" i="54"/>
  <c r="E23" i="54" s="1"/>
  <c r="D22" i="54"/>
  <c r="E22" i="54" s="1"/>
  <c r="D21" i="54"/>
  <c r="E21" i="54" s="1"/>
  <c r="D20" i="54"/>
  <c r="E20" i="54" s="1"/>
  <c r="D19" i="54"/>
  <c r="E19" i="54" s="1"/>
  <c r="D18" i="54"/>
  <c r="E18" i="54" s="1"/>
  <c r="D17" i="54"/>
  <c r="E17" i="54" s="1"/>
  <c r="D16" i="54"/>
  <c r="K16" i="54" s="1"/>
  <c r="D15" i="54"/>
  <c r="E15" i="54" s="1"/>
  <c r="D14" i="54"/>
  <c r="E14" i="54" s="1"/>
  <c r="D13" i="54"/>
  <c r="E13" i="54" s="1"/>
  <c r="E60" i="54" l="1"/>
  <c r="M62" i="54"/>
  <c r="E27" i="54"/>
  <c r="M63" i="54"/>
  <c r="K53" i="54"/>
  <c r="K44" i="54"/>
  <c r="K57" i="54"/>
  <c r="K56" i="54"/>
  <c r="K52" i="54"/>
  <c r="K49" i="54"/>
  <c r="K54" i="54"/>
  <c r="K58" i="54"/>
  <c r="K50" i="54"/>
  <c r="K51" i="54"/>
  <c r="K55" i="54"/>
  <c r="K45" i="54"/>
  <c r="K46" i="54"/>
  <c r="K34" i="54"/>
  <c r="K36" i="54"/>
  <c r="K35" i="54"/>
  <c r="K33" i="54"/>
  <c r="E16" i="54"/>
  <c r="K18" i="54"/>
  <c r="K20" i="54"/>
  <c r="K19" i="54"/>
  <c r="K14" i="54"/>
  <c r="K15" i="54"/>
  <c r="D12" i="54"/>
  <c r="M64" i="54" s="1"/>
  <c r="E12" i="54" l="1"/>
  <c r="M65" i="54"/>
  <c r="A7" i="54" s="1"/>
  <c r="K12" i="54"/>
  <c r="K47" i="54"/>
  <c r="K43" i="54"/>
  <c r="K40" i="54"/>
  <c r="K39" i="54"/>
  <c r="K38" i="54"/>
  <c r="K32" i="54"/>
  <c r="K31" i="54"/>
  <c r="K29" i="54"/>
  <c r="K28" i="54"/>
  <c r="K27" i="54"/>
  <c r="K24" i="54"/>
  <c r="K23" i="54"/>
  <c r="K22" i="54"/>
  <c r="K17" i="54"/>
  <c r="K13" i="54"/>
  <c r="K25" i="54" l="1"/>
  <c r="K37" i="54"/>
  <c r="K48" i="54"/>
  <c r="K30" i="54"/>
  <c r="K21" i="54"/>
  <c r="K41" i="54"/>
  <c r="I11" i="37" l="1"/>
  <c r="I41" i="37"/>
  <c r="I35" i="37"/>
  <c r="I29" i="37"/>
  <c r="I23" i="37"/>
  <c r="I17" i="37"/>
  <c r="H41" i="37"/>
  <c r="H35" i="37"/>
  <c r="H29" i="37"/>
  <c r="H23" i="37"/>
  <c r="H17" i="37"/>
  <c r="H11" i="37"/>
  <c r="H47" i="37" s="1"/>
  <c r="G41" i="37"/>
  <c r="G35" i="37"/>
  <c r="G29" i="37"/>
  <c r="G23" i="37"/>
  <c r="G17" i="37"/>
  <c r="G11" i="37"/>
  <c r="F41" i="37"/>
  <c r="F35" i="37"/>
  <c r="F29" i="37"/>
  <c r="F23" i="37"/>
  <c r="F17" i="37"/>
  <c r="F11" i="37"/>
  <c r="F47" i="37" s="1"/>
  <c r="E41" i="37"/>
  <c r="E35" i="37"/>
  <c r="E29" i="37"/>
  <c r="E23" i="37"/>
  <c r="E17" i="37"/>
  <c r="E11" i="37"/>
  <c r="D41" i="37"/>
  <c r="D35" i="37"/>
  <c r="D29" i="37"/>
  <c r="J29" i="37" s="1"/>
  <c r="D23" i="37"/>
  <c r="D17" i="37"/>
  <c r="D11" i="37"/>
  <c r="J11" i="37" s="1"/>
  <c r="K15" i="18"/>
  <c r="K16" i="18"/>
  <c r="M16" i="18" s="1"/>
  <c r="N16" i="18" s="1"/>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4" i="18"/>
  <c r="L14" i="18"/>
  <c r="J14" i="18"/>
  <c r="M14" i="18" s="1"/>
  <c r="N14" i="18" s="1"/>
  <c r="L15" i="18"/>
  <c r="L16" i="18"/>
  <c r="L17" i="18"/>
  <c r="L18" i="18"/>
  <c r="M18" i="18" s="1"/>
  <c r="N18" i="18" s="1"/>
  <c r="L19" i="18"/>
  <c r="L20" i="18"/>
  <c r="L21" i="18"/>
  <c r="L22" i="18"/>
  <c r="L23" i="18"/>
  <c r="L24" i="18"/>
  <c r="L25" i="18"/>
  <c r="L26" i="18"/>
  <c r="M26" i="18" s="1"/>
  <c r="N26" i="18" s="1"/>
  <c r="L27" i="18"/>
  <c r="L28" i="18"/>
  <c r="L29" i="18"/>
  <c r="L30" i="18"/>
  <c r="L31" i="18"/>
  <c r="L32" i="18"/>
  <c r="L33" i="18"/>
  <c r="L34" i="18"/>
  <c r="M34" i="18" s="1"/>
  <c r="N34" i="18" s="1"/>
  <c r="L35" i="18"/>
  <c r="L36" i="18"/>
  <c r="L37" i="18"/>
  <c r="L38" i="18"/>
  <c r="L39" i="18"/>
  <c r="L40" i="18"/>
  <c r="L41" i="18"/>
  <c r="L42" i="18"/>
  <c r="M42" i="18" s="1"/>
  <c r="N42" i="18" s="1"/>
  <c r="L43" i="18"/>
  <c r="L44" i="18"/>
  <c r="L45" i="18"/>
  <c r="L46" i="18"/>
  <c r="L47" i="18"/>
  <c r="L48" i="18"/>
  <c r="L49" i="18"/>
  <c r="L50" i="18"/>
  <c r="M50" i="18" s="1"/>
  <c r="N50" i="18" s="1"/>
  <c r="L51" i="18"/>
  <c r="L52" i="18"/>
  <c r="L53" i="18"/>
  <c r="L54" i="18"/>
  <c r="L55" i="18"/>
  <c r="L56" i="18"/>
  <c r="L57" i="18"/>
  <c r="L58" i="18"/>
  <c r="M58" i="18" s="1"/>
  <c r="N58" i="18" s="1"/>
  <c r="L59" i="18"/>
  <c r="L60" i="18"/>
  <c r="L61" i="18"/>
  <c r="L62" i="18"/>
  <c r="L63" i="18"/>
  <c r="L64" i="18"/>
  <c r="L65" i="18"/>
  <c r="L66" i="18"/>
  <c r="M66" i="18" s="1"/>
  <c r="N66" i="18" s="1"/>
  <c r="L67" i="18"/>
  <c r="L68" i="18"/>
  <c r="L69" i="18"/>
  <c r="L70" i="18"/>
  <c r="L71" i="18"/>
  <c r="L72" i="18"/>
  <c r="L73" i="18"/>
  <c r="L74" i="18"/>
  <c r="M74" i="18" s="1"/>
  <c r="N74" i="18" s="1"/>
  <c r="L75" i="18"/>
  <c r="L76" i="18"/>
  <c r="L77" i="18"/>
  <c r="L78" i="18"/>
  <c r="L79" i="18"/>
  <c r="L80" i="18"/>
  <c r="L81" i="18"/>
  <c r="L82" i="18"/>
  <c r="M82" i="18" s="1"/>
  <c r="N82" i="18" s="1"/>
  <c r="L83" i="18"/>
  <c r="L84" i="18"/>
  <c r="L85" i="18"/>
  <c r="L86" i="18"/>
  <c r="L87" i="18"/>
  <c r="L88" i="18"/>
  <c r="L89" i="18"/>
  <c r="L90" i="18"/>
  <c r="M90" i="18" s="1"/>
  <c r="N90" i="18" s="1"/>
  <c r="L91" i="18"/>
  <c r="L92" i="18"/>
  <c r="L93" i="18"/>
  <c r="L94" i="18"/>
  <c r="L95" i="18"/>
  <c r="L96" i="18"/>
  <c r="L97" i="18"/>
  <c r="L98" i="18"/>
  <c r="M98" i="18" s="1"/>
  <c r="N98" i="18" s="1"/>
  <c r="L99" i="18"/>
  <c r="L100" i="18"/>
  <c r="L101" i="18"/>
  <c r="L102" i="18"/>
  <c r="L103" i="18"/>
  <c r="L104" i="18"/>
  <c r="L105" i="18"/>
  <c r="J15" i="18"/>
  <c r="M15" i="18" s="1"/>
  <c r="N15" i="18" s="1"/>
  <c r="J16" i="18"/>
  <c r="J17" i="18"/>
  <c r="J18" i="18"/>
  <c r="J19" i="18"/>
  <c r="J20" i="18"/>
  <c r="M20" i="18" s="1"/>
  <c r="N20" i="18" s="1"/>
  <c r="J21" i="18"/>
  <c r="J22" i="18"/>
  <c r="M22" i="18" s="1"/>
  <c r="N22" i="18" s="1"/>
  <c r="J23" i="18"/>
  <c r="J24" i="18"/>
  <c r="M24" i="18"/>
  <c r="N24" i="18" s="1"/>
  <c r="J25" i="18"/>
  <c r="J26" i="18"/>
  <c r="J27" i="18"/>
  <c r="J28" i="18"/>
  <c r="M28" i="18" s="1"/>
  <c r="N28" i="18" s="1"/>
  <c r="J29" i="18"/>
  <c r="J30" i="18"/>
  <c r="M30" i="18" s="1"/>
  <c r="N30" i="18" s="1"/>
  <c r="J31" i="18"/>
  <c r="J32" i="18"/>
  <c r="M32" i="18"/>
  <c r="N32" i="18" s="1"/>
  <c r="J33" i="18"/>
  <c r="J34" i="18"/>
  <c r="J35" i="18"/>
  <c r="J36" i="18"/>
  <c r="M36" i="18" s="1"/>
  <c r="N36" i="18" s="1"/>
  <c r="J37" i="18"/>
  <c r="J38" i="18"/>
  <c r="M38" i="18" s="1"/>
  <c r="N38" i="18" s="1"/>
  <c r="J39" i="18"/>
  <c r="J40" i="18"/>
  <c r="M40" i="18"/>
  <c r="N40" i="18" s="1"/>
  <c r="J41" i="18"/>
  <c r="J42" i="18"/>
  <c r="J43" i="18"/>
  <c r="J44" i="18"/>
  <c r="M44" i="18" s="1"/>
  <c r="N44" i="18" s="1"/>
  <c r="J45" i="18"/>
  <c r="J46" i="18"/>
  <c r="M46" i="18" s="1"/>
  <c r="N46" i="18" s="1"/>
  <c r="J47" i="18"/>
  <c r="J48" i="18"/>
  <c r="M48" i="18"/>
  <c r="N48" i="18" s="1"/>
  <c r="J49" i="18"/>
  <c r="J50" i="18"/>
  <c r="J51" i="18"/>
  <c r="J52" i="18"/>
  <c r="M52" i="18" s="1"/>
  <c r="N52" i="18" s="1"/>
  <c r="J53" i="18"/>
  <c r="J54" i="18"/>
  <c r="M54" i="18" s="1"/>
  <c r="N54" i="18" s="1"/>
  <c r="J55" i="18"/>
  <c r="J56" i="18"/>
  <c r="M56" i="18"/>
  <c r="N56" i="18" s="1"/>
  <c r="J57" i="18"/>
  <c r="J58" i="18"/>
  <c r="J59" i="18"/>
  <c r="J60" i="18"/>
  <c r="M60" i="18" s="1"/>
  <c r="N60" i="18" s="1"/>
  <c r="J61" i="18"/>
  <c r="J62" i="18"/>
  <c r="M62" i="18" s="1"/>
  <c r="N62" i="18" s="1"/>
  <c r="J63" i="18"/>
  <c r="J64" i="18"/>
  <c r="M64" i="18"/>
  <c r="N64" i="18" s="1"/>
  <c r="J65" i="18"/>
  <c r="J66" i="18"/>
  <c r="J67" i="18"/>
  <c r="J68" i="18"/>
  <c r="M68" i="18" s="1"/>
  <c r="N68" i="18" s="1"/>
  <c r="J69" i="18"/>
  <c r="J70" i="18"/>
  <c r="M70" i="18" s="1"/>
  <c r="N70" i="18" s="1"/>
  <c r="J71" i="18"/>
  <c r="J72" i="18"/>
  <c r="M72" i="18"/>
  <c r="N72" i="18" s="1"/>
  <c r="J73" i="18"/>
  <c r="J74" i="18"/>
  <c r="J75" i="18"/>
  <c r="J76" i="18"/>
  <c r="M76" i="18" s="1"/>
  <c r="N76" i="18" s="1"/>
  <c r="J77" i="18"/>
  <c r="J78" i="18"/>
  <c r="M78" i="18" s="1"/>
  <c r="N78" i="18" s="1"/>
  <c r="J79" i="18"/>
  <c r="J80" i="18"/>
  <c r="M80" i="18"/>
  <c r="N80" i="18" s="1"/>
  <c r="J81" i="18"/>
  <c r="J82" i="18"/>
  <c r="J83" i="18"/>
  <c r="J84" i="18"/>
  <c r="M84" i="18" s="1"/>
  <c r="N84" i="18" s="1"/>
  <c r="J85" i="18"/>
  <c r="J86" i="18"/>
  <c r="M86" i="18" s="1"/>
  <c r="N86" i="18" s="1"/>
  <c r="J87" i="18"/>
  <c r="J88" i="18"/>
  <c r="M88" i="18"/>
  <c r="N88" i="18" s="1"/>
  <c r="J89" i="18"/>
  <c r="J90" i="18"/>
  <c r="J91" i="18"/>
  <c r="J92" i="18"/>
  <c r="M92" i="18" s="1"/>
  <c r="N92" i="18" s="1"/>
  <c r="J93" i="18"/>
  <c r="J94" i="18"/>
  <c r="M94" i="18" s="1"/>
  <c r="N94" i="18" s="1"/>
  <c r="J95" i="18"/>
  <c r="J96" i="18"/>
  <c r="M96" i="18"/>
  <c r="N96" i="18" s="1"/>
  <c r="J97" i="18"/>
  <c r="J98" i="18"/>
  <c r="J99" i="18"/>
  <c r="J100" i="18"/>
  <c r="M100" i="18" s="1"/>
  <c r="N100" i="18" s="1"/>
  <c r="J101" i="18"/>
  <c r="J102" i="18"/>
  <c r="M102" i="18" s="1"/>
  <c r="N102" i="18" s="1"/>
  <c r="J103" i="18"/>
  <c r="J104" i="18"/>
  <c r="M104" i="18"/>
  <c r="N104" i="18" s="1"/>
  <c r="J105" i="18"/>
  <c r="L106" i="18"/>
  <c r="M105" i="18"/>
  <c r="N105" i="18" s="1"/>
  <c r="M103" i="18"/>
  <c r="N103" i="18" s="1"/>
  <c r="M101" i="18"/>
  <c r="N101" i="18" s="1"/>
  <c r="M99" i="18"/>
  <c r="N99" i="18" s="1"/>
  <c r="M97" i="18"/>
  <c r="N97" i="18" s="1"/>
  <c r="M95" i="18"/>
  <c r="N95" i="18" s="1"/>
  <c r="M93" i="18"/>
  <c r="N93" i="18" s="1"/>
  <c r="M91" i="18"/>
  <c r="N91" i="18" s="1"/>
  <c r="M89" i="18"/>
  <c r="N89" i="18" s="1"/>
  <c r="M87" i="18"/>
  <c r="N87" i="18" s="1"/>
  <c r="M85" i="18"/>
  <c r="N85" i="18" s="1"/>
  <c r="M83" i="18"/>
  <c r="N83" i="18" s="1"/>
  <c r="M81" i="18"/>
  <c r="N81" i="18" s="1"/>
  <c r="M79" i="18"/>
  <c r="N79" i="18" s="1"/>
  <c r="M77" i="18"/>
  <c r="N77" i="18" s="1"/>
  <c r="M75" i="18"/>
  <c r="N75" i="18" s="1"/>
  <c r="M73" i="18"/>
  <c r="N73" i="18" s="1"/>
  <c r="M71" i="18"/>
  <c r="N71" i="18" s="1"/>
  <c r="M69" i="18"/>
  <c r="N69" i="18" s="1"/>
  <c r="M67" i="18"/>
  <c r="N67" i="18" s="1"/>
  <c r="M65" i="18"/>
  <c r="N65" i="18" s="1"/>
  <c r="M63" i="18"/>
  <c r="N63" i="18" s="1"/>
  <c r="M61" i="18"/>
  <c r="N61" i="18" s="1"/>
  <c r="M59" i="18"/>
  <c r="N59" i="18" s="1"/>
  <c r="M57" i="18"/>
  <c r="N57" i="18" s="1"/>
  <c r="M55" i="18"/>
  <c r="N55" i="18" s="1"/>
  <c r="M53" i="18"/>
  <c r="N53" i="18" s="1"/>
  <c r="M51" i="18"/>
  <c r="N51" i="18" s="1"/>
  <c r="M49" i="18"/>
  <c r="N49" i="18" s="1"/>
  <c r="M47" i="18"/>
  <c r="N47" i="18" s="1"/>
  <c r="M45" i="18"/>
  <c r="N45" i="18" s="1"/>
  <c r="M43" i="18"/>
  <c r="N43" i="18" s="1"/>
  <c r="M41" i="18"/>
  <c r="N41" i="18" s="1"/>
  <c r="M39" i="18"/>
  <c r="N39" i="18" s="1"/>
  <c r="M37" i="18"/>
  <c r="N37" i="18" s="1"/>
  <c r="M35" i="18"/>
  <c r="N35" i="18" s="1"/>
  <c r="M33" i="18"/>
  <c r="N33" i="18" s="1"/>
  <c r="M31" i="18"/>
  <c r="N31" i="18" s="1"/>
  <c r="M29" i="18"/>
  <c r="N29" i="18" s="1"/>
  <c r="M27" i="18"/>
  <c r="N27" i="18" s="1"/>
  <c r="M25" i="18"/>
  <c r="N25" i="18" s="1"/>
  <c r="M23" i="18"/>
  <c r="N23" i="18" s="1"/>
  <c r="M21" i="18"/>
  <c r="N21" i="18" s="1"/>
  <c r="M19" i="18"/>
  <c r="N19" i="18" s="1"/>
  <c r="M17" i="18"/>
  <c r="N17" i="18" s="1"/>
  <c r="D22" i="33"/>
  <c r="E22" i="33" s="1"/>
  <c r="D21" i="33"/>
  <c r="E21" i="33" s="1"/>
  <c r="D20" i="33"/>
  <c r="K20" i="33" s="1"/>
  <c r="D14" i="33"/>
  <c r="K14" i="33" s="1"/>
  <c r="D19" i="33"/>
  <c r="E19" i="33" s="1"/>
  <c r="D40" i="33"/>
  <c r="E40" i="33" s="1"/>
  <c r="D38" i="33"/>
  <c r="K38" i="33" s="1"/>
  <c r="D13" i="33"/>
  <c r="K13" i="33" s="1"/>
  <c r="D12" i="33"/>
  <c r="E12" i="33" s="1"/>
  <c r="D17" i="33"/>
  <c r="K17" i="33" s="1"/>
  <c r="D16" i="33"/>
  <c r="K16" i="33" s="1"/>
  <c r="D18" i="33"/>
  <c r="K18" i="33" s="1"/>
  <c r="D15" i="33"/>
  <c r="K15" i="33" s="1"/>
  <c r="D23" i="33"/>
  <c r="K23" i="33" s="1"/>
  <c r="D24" i="33"/>
  <c r="K24" i="33" s="1"/>
  <c r="D27" i="33"/>
  <c r="K27" i="33" s="1"/>
  <c r="D36" i="33"/>
  <c r="E36" i="33"/>
  <c r="D37" i="33"/>
  <c r="E37" i="33" s="1"/>
  <c r="D28" i="33"/>
  <c r="E28" i="33"/>
  <c r="K40" i="33"/>
  <c r="D29" i="33"/>
  <c r="K29" i="33"/>
  <c r="D39" i="33"/>
  <c r="E39" i="33" s="1"/>
  <c r="D35" i="33"/>
  <c r="K35" i="33" s="1"/>
  <c r="E38" i="33"/>
  <c r="D30" i="33"/>
  <c r="E30" i="33" s="1"/>
  <c r="D26" i="33"/>
  <c r="K26" i="33" s="1"/>
  <c r="D31" i="33"/>
  <c r="K28" i="33"/>
  <c r="K36" i="33"/>
  <c r="D42" i="33"/>
  <c r="E42" i="33" s="1"/>
  <c r="K42" i="33"/>
  <c r="E29" i="33"/>
  <c r="D33" i="33"/>
  <c r="K39" i="33"/>
  <c r="K30" i="33"/>
  <c r="E31" i="33"/>
  <c r="K31" i="33"/>
  <c r="E26" i="33"/>
  <c r="K33" i="33"/>
  <c r="E33" i="33"/>
  <c r="E16" i="33" l="1"/>
  <c r="E20" i="33"/>
  <c r="I47" i="37"/>
  <c r="E15" i="33"/>
  <c r="K22" i="33"/>
  <c r="K37" i="33"/>
  <c r="E17" i="33"/>
  <c r="K106" i="18"/>
  <c r="J23" i="37"/>
  <c r="E47" i="37"/>
  <c r="G47" i="37"/>
  <c r="K21" i="33"/>
  <c r="J35" i="37"/>
  <c r="E13" i="33"/>
  <c r="E18" i="33"/>
  <c r="K12" i="33"/>
  <c r="D47" i="37"/>
  <c r="J17" i="37"/>
  <c r="J41" i="37"/>
  <c r="E35" i="33"/>
  <c r="E27" i="33"/>
  <c r="E14" i="33"/>
  <c r="E24" i="33"/>
  <c r="E23" i="33"/>
  <c r="K19" i="33"/>
  <c r="N106" i="18"/>
  <c r="J106" i="18"/>
  <c r="K43" i="33" l="1"/>
  <c r="A7" i="33" s="1"/>
  <c r="J47" i="37"/>
  <c r="K3" i="37" s="1"/>
</calcChain>
</file>

<file path=xl/sharedStrings.xml><?xml version="1.0" encoding="utf-8"?>
<sst xmlns="http://schemas.openxmlformats.org/spreadsheetml/2006/main" count="572" uniqueCount="409">
  <si>
    <t>Budget Categories</t>
  </si>
  <si>
    <t>Salaries and Benefits</t>
  </si>
  <si>
    <t>Supplies and Materials</t>
  </si>
  <si>
    <t>Contracted Professional Services</t>
  </si>
  <si>
    <t>Equipment</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</si>
  <si>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</si>
  <si>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</si>
  <si>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</si>
  <si>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</si>
  <si>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</si>
  <si>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Assurances: General Education Provisions Act</t>
  </si>
  <si>
    <r>
      <t xml:space="preserve">ADMINISTRATIVE COSTS
</t>
    </r>
    <r>
      <rPr>
        <sz val="10"/>
        <rFont val="Calibri"/>
        <family val="2"/>
      </rPr>
      <t xml:space="preserve">The activities concerned with establishing and administering policy for operating the LEA or with handling the overall administrative responsibilities for a school and program.
</t>
    </r>
  </si>
  <si>
    <t>(B) in developing plans for construction, due consideration will be given to excellence of architecture and design and to compliance with standards prescribed by the Secretary under section 794 of title 29 in order to ensure that facilities constructed with the use of Federal funds are accessible to and usable by individuals with disabilities.</t>
  </si>
  <si>
    <t>Assurance #10</t>
  </si>
  <si>
    <t>Assurance #11</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</si>
  <si>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</si>
  <si>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</si>
  <si>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Rental of Administrative Equipment</t>
  </si>
  <si>
    <t>Auditors, Lawyers, Accountants, Admin Staff Trainers</t>
  </si>
  <si>
    <t>Maintenance, Security, Cooks</t>
  </si>
  <si>
    <t>General Supplies</t>
  </si>
  <si>
    <t>Utility Services, Cleaning Services, Repair and Maintenance Services, Rentals, Other Property Services</t>
  </si>
  <si>
    <t>Other Contracted Services</t>
  </si>
  <si>
    <t>Bus drivers</t>
  </si>
  <si>
    <t>Rental of Equipment and Vehicles</t>
  </si>
  <si>
    <t>Salaries</t>
  </si>
  <si>
    <t>Rents and Utilities</t>
  </si>
  <si>
    <t>Contracts</t>
  </si>
  <si>
    <t>Instruction</t>
  </si>
  <si>
    <t>Support Services</t>
  </si>
  <si>
    <t>Operations and Maintenance</t>
  </si>
  <si>
    <t>Transportation</t>
  </si>
  <si>
    <t>Yes</t>
  </si>
  <si>
    <t>No</t>
  </si>
  <si>
    <t>X</t>
  </si>
  <si>
    <t>DIRECT COSTS</t>
  </si>
  <si>
    <t>The LEA will use such fiscal control and fund accounting procedures as will ensure proper disbursement of, and accounting for, federal funds allocated to the applicant under ESEA Section 1003(a), as set forth in all applicable federal and state laws and regulations.</t>
  </si>
  <si>
    <t>Contracted Teachers or Substitute Teachers (those that are not an official employee)</t>
  </si>
  <si>
    <t>Machinery, Furniture, Fixtures, Technology-related Hardware</t>
  </si>
  <si>
    <t>Dues and Fees, Reimbursement of Tuition, Teacher Aide Education, Travel Costs, Non-Payroll Taxes, Miscellaneous</t>
  </si>
  <si>
    <t>Tutors, Librarians, Counselors, Audiovisual, Curriculum Consultants, Program Evaluators,  Psychologists, Social Workers, Nurses, Attendance Personnel, Record Clerks,  Instructional Staff Trainers, Chief Academic Officer, Dean of Students</t>
  </si>
  <si>
    <t>General Supplies, Energy, Books, Library Books, Perodicals, Testing Materials</t>
  </si>
  <si>
    <t>Rental of Support Services Equipment</t>
  </si>
  <si>
    <t>OTHER</t>
  </si>
  <si>
    <t>Definitions and Examples for Each Program Category and Budget Category</t>
  </si>
  <si>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</si>
  <si>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Restructuring Year 1</t>
  </si>
  <si>
    <t>Restructuring Year 2</t>
  </si>
  <si>
    <t>Other</t>
  </si>
  <si>
    <t>Narrative of Proposed Plan for the Use of ARRA FFY 2009 ESEA Section 1003(a) School Improvement Funds</t>
  </si>
  <si>
    <t>Annual 1003(a) Funds</t>
  </si>
  <si>
    <t>ARRA 1003(a) Funds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</si>
  <si>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</si>
  <si>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r>
      <t xml:space="preserve">STUDENT TRANSPORTATION
</t>
    </r>
    <r>
      <rPr>
        <sz val="10"/>
        <rFont val="Calibri"/>
        <family val="2"/>
      </rPr>
      <t>Those activities concerned with conveying students to and from school as part of the School Choice requirements for schools in School Improvement.</t>
    </r>
  </si>
  <si>
    <t xml:space="preserve">Fixed Property Costs </t>
  </si>
  <si>
    <t xml:space="preserve">Other                          </t>
  </si>
  <si>
    <t>The Local Education Agency (LEA) hereby assures the State Education Agency (SEA) that:</t>
  </si>
  <si>
    <t>Main Telephone Number of Local Educational Agency</t>
  </si>
  <si>
    <t xml:space="preserve">(A) the project is not inconsistent with overall State plans for the construction of school facilities, where this applies to the LEA, and </t>
  </si>
  <si>
    <t>General Supplies, Books, Periodicals</t>
  </si>
  <si>
    <t>LEA Name</t>
  </si>
  <si>
    <t>The Local Educational Agency (LEA) hereby assures the State Education Agency (SEA) that for the ESEA Section 1003(a) School Improvement program described in this application:</t>
  </si>
  <si>
    <t>The program will be administered in accordance with all applicable statutes, regulations, program plans, and applications.</t>
  </si>
  <si>
    <t xml:space="preserve">The LEA will submit to OSSE any LEA and campus information that OSSE or the U.S. Department of Education may request for reporting and evaluation purposes in a timely and accurate manner. </t>
  </si>
  <si>
    <t>Assurances: ESEA Section 1003(a) School Improvement Funds</t>
  </si>
  <si>
    <t>The LEA will track and account for each source of ESEA Section 1003(a) funds -- including  FFY 2008 funds, annual FFY 2009 funds, and ARRA FFY 2009 funds -- separately from each other and from all other funds.</t>
  </si>
  <si>
    <t xml:space="preserve">The LEA acknowledges and agrees that the completion of this application, or the approval to fund an application, will not be deemed to be a binding obligation of the OSSE until such time as the Grant Award Notification (GAN) is delivered to the applicant.  </t>
  </si>
  <si>
    <t>The LEA recognizes that SEA approval of an application does not relieve the LEA of its responsibility to comply with all applicable requirements.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</si>
  <si>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t>
  </si>
  <si>
    <t>The LEA will comply with civil rights laws that prohibit discrimination based on race, color, national origin, religion, sex, disability, and age (available at http://www.ed.gov/policy/gen/leg/recovery/notices/civil-rights.html).</t>
  </si>
  <si>
    <t>Assurance #12</t>
  </si>
  <si>
    <t>Assurance #13</t>
  </si>
  <si>
    <t>Assurance #14</t>
  </si>
  <si>
    <t>Assurance #15</t>
  </si>
  <si>
    <t>Assurance #16</t>
  </si>
  <si>
    <t>Name of School or Campus</t>
  </si>
  <si>
    <t>Grades Served by this                                                                    School or Campus</t>
  </si>
  <si>
    <t>School Improvement Year 1</t>
  </si>
  <si>
    <t>School Improvement Year 2</t>
  </si>
  <si>
    <t>Corrective Action</t>
  </si>
  <si>
    <t>Applicant Information and Certification (Worksheet/Tab 1)</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</si>
  <si>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</si>
  <si>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</si>
  <si>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ARRA FFY 2009 allocation listed</t>
  </si>
  <si>
    <t>Annual FFY 2009 allocation listed</t>
  </si>
  <si>
    <t>Title of individual certifying application provided</t>
  </si>
  <si>
    <t>Name of individual certifying application provided</t>
  </si>
  <si>
    <t>• Increasing the number and percentage of students who score proficient in reading/language arts and mathematics, as measured by the DC CAS, in schools receiving school improvement funds;</t>
  </si>
  <si>
    <t>• Increasing the number of campuses making adequate yearly progress and moving out of improvement status; and</t>
  </si>
  <si>
    <t>• Using data and assessments to inform decisions on the use of these funds and create a system that provides continuous feedback and improvement.</t>
  </si>
  <si>
    <t>Administration</t>
  </si>
  <si>
    <t>Operations</t>
  </si>
  <si>
    <t>For each of the assurances listed below, check the gray box to indicate that, as the authorized representative of the agency receiving these funds, you have read and agree with the assurance.</t>
  </si>
  <si>
    <t>Assurance #1</t>
  </si>
  <si>
    <t>Assurance #2</t>
  </si>
  <si>
    <t>Assurance #4</t>
  </si>
  <si>
    <t>Assurance #3</t>
  </si>
  <si>
    <t>Assurance #5</t>
  </si>
  <si>
    <t>Assurance #6</t>
  </si>
  <si>
    <t>Assurance #7</t>
  </si>
  <si>
    <t>Assurance #8</t>
  </si>
  <si>
    <t>Assurance #9</t>
  </si>
  <si>
    <t>List of Schools or Campuses Served with Section 1003(a) School Improvement Funds</t>
  </si>
  <si>
    <t>Legal name of LEA provided</t>
  </si>
  <si>
    <t>Mailing address of LEA provided</t>
  </si>
  <si>
    <t>Main telephone number of LEA provided</t>
  </si>
  <si>
    <t>DUNS number provided</t>
  </si>
  <si>
    <t>Name of 1003(a) coordinator provided</t>
  </si>
  <si>
    <t>Title of 1003(a) coordinator provided</t>
  </si>
  <si>
    <t>Email address of 1003(a) coordinator provided</t>
  </si>
  <si>
    <t>Telephone number of 1003(a) coordinator provided</t>
  </si>
  <si>
    <t>CCR registration confirmed by answering "Yes"</t>
  </si>
  <si>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The OSSE will not accept an application which fails this validation</t>
    </r>
    <r>
      <rPr>
        <b/>
        <sz val="11"/>
        <rFont val="Calibri"/>
        <family val="2"/>
      </rPr>
      <t>.                                          Successful validation does NOT imply that the application meets all requirements for approval or that the application will be approved.</t>
    </r>
  </si>
  <si>
    <t>Validated?</t>
  </si>
  <si>
    <t>Required Component</t>
  </si>
  <si>
    <t>Steps Required for the Application to be Validated</t>
  </si>
  <si>
    <t>Provide a description of the data and assessments that the LEA and schools/campuses used to diagnose their improvement needs and                                                                                                                                                                                                           will use to assess the effectiveness of the proposed improvement initiatives.  If this is different at different schools/campuses, those differences must be reflected here.</t>
  </si>
  <si>
    <t>Validation of Application's Readiness for Submission</t>
  </si>
  <si>
    <t>Both Annual and ARRA</t>
  </si>
  <si>
    <t>Part 1: Data Used to Diagnose and Assess</t>
  </si>
  <si>
    <t>Part 2: School Improvement Strategies/Initiatives</t>
  </si>
  <si>
    <t>School Improvement Implementation Strategies:</t>
  </si>
  <si>
    <t>Part 3: Support for Selected Strategies</t>
  </si>
  <si>
    <t>IMPORTANT NOTE: This table is provided as a guide of the general scope of potential expenditures only.  As this represents an attempt to categorize a broad scope of costs, it does not imply that all listed examples are allowable expenditures for any particular grant program.  OSSE's approval of a budget does not indicate that particular expenditures contained in the budget are allowable.  Allowability is a fact specific analysis, and it is the responsibility of the LEA to ensure its costs are allowable.  OSSE will monitor costs charged to federal programs through a variety of mechanisms, and costs found to be unallowable will be disallowed and may be required to be repaid.</t>
  </si>
  <si>
    <t>Instructions for Completing the 1003(a) Application</t>
  </si>
  <si>
    <t>Tab 1: Provide all of the information requested on this tab.  Then, a board member or designee of a board member must sign after reading the certification statement.  Additionally, charter LEAs must receive signed authorization from the DC Public Charter School Board prior to submitting the application to the OSSE.</t>
  </si>
  <si>
    <r>
      <rPr>
        <u/>
        <sz val="11"/>
        <rFont val="Calibri"/>
        <family val="2"/>
      </rPr>
      <t>Implementation Strategy 2.3</t>
    </r>
    <r>
      <rPr>
        <sz val="11"/>
        <rFont val="Calibri"/>
        <family val="2"/>
      </rPr>
      <t>: Create partnerships among other entities for the purpose of delivering technical assistance, professional development, and management advice.  LEAs, campuses, and other entities would benefit from a collaborative effort of consultation and service delivery.</t>
    </r>
  </si>
  <si>
    <r>
      <rPr>
        <u/>
        <sz val="11"/>
        <rFont val="Calibri"/>
        <family val="2"/>
      </rPr>
      <t>Implementation Strategy 2.4</t>
    </r>
    <r>
      <rPr>
        <sz val="11"/>
        <rFont val="Calibri"/>
        <family val="2"/>
      </rPr>
      <t>: Provide professional development to enhance the capacity of school support team members and other technical assistance providers that is informed by student achievement and other outcome-related measures.</t>
    </r>
  </si>
  <si>
    <r>
      <rPr>
        <b/>
        <sz val="10"/>
        <rFont val="Calibri"/>
        <family val="2"/>
      </rPr>
      <t>Reason for Improvement Status of this School or Campus</t>
    </r>
    <r>
      <rPr>
        <sz val="10"/>
        <rFont val="Calibri"/>
        <family val="2"/>
      </rPr>
      <t xml:space="preserve">                                                                                                                                                 (based on DC-CAS data and AYP status)                                                                                                                               --------------------------------------------------                                                                                                                                                                            </t>
    </r>
    <r>
      <rPr>
        <b/>
        <sz val="10"/>
        <rFont val="Calibri"/>
        <family val="2"/>
      </rPr>
      <t xml:space="preserve">Include </t>
    </r>
    <r>
      <rPr>
        <b/>
        <u/>
        <sz val="10"/>
        <rFont val="Calibri"/>
        <family val="2"/>
      </rPr>
      <t>comprehensive</t>
    </r>
    <r>
      <rPr>
        <b/>
        <sz val="10"/>
        <rFont val="Calibri"/>
        <family val="2"/>
      </rPr>
      <t xml:space="preserve"> information about (1) content area/s in which Annual Measurable Objectives (AMOs) were not met, (2) subgroups that did not meet AMOs, and (3) the number of consecutive years AMOs have not been met.</t>
    </r>
    <r>
      <rPr>
        <sz val="10"/>
        <rFont val="Calibri"/>
        <family val="2"/>
      </rPr>
      <t xml:space="preserve">                           </t>
    </r>
  </si>
  <si>
    <t>On the lines below, list each school/campus in your LEA that will be receiving Section 1003(a) School Improvement Funds included in this application and provide all requested information.</t>
  </si>
  <si>
    <t>Fully Funded</t>
  </si>
  <si>
    <t>Partially Funded</t>
  </si>
  <si>
    <t>Not Funded</t>
  </si>
  <si>
    <t>All ESEA Section 1003(a) school improvement funds will be used only to carry out activities at Title I schools identified by the OSSE for school improvement, corrective action, or restructuring under ESEA Section 1116.</t>
  </si>
  <si>
    <r>
      <rPr>
        <u/>
        <sz val="11"/>
        <rFont val="Calibri"/>
        <family val="2"/>
      </rPr>
      <t>Implementation Strategy 2.1</t>
    </r>
    <r>
      <rPr>
        <sz val="11"/>
        <rFont val="Calibri"/>
        <family val="2"/>
      </rPr>
      <t>: Provide customized technical assistance and/or professional development that is designed to build the capacity of LEA and school staff to improve campuses and is informed by student achievement and other outcome-related measures.  Campuses in improvement need individualized assistance to best meet the needs of each school.  Individual needs may include analysis of data regarding problems with classroom instruction, professional development, and parental involvement; identification and implementation of high-quality strategies supported in the school improvement plan; and analysis of budgets and resources to augment reform efforts.</t>
    </r>
  </si>
  <si>
    <r>
      <rPr>
        <u/>
        <sz val="11"/>
        <rFont val="Calibri"/>
        <family val="2"/>
      </rPr>
      <t>Implementation Strategy 2.2</t>
    </r>
    <r>
      <rPr>
        <sz val="11"/>
        <rFont val="Calibri"/>
        <family val="2"/>
      </rPr>
      <t>: Use up-to-date research-based strategies or practices to change instructional practice to address the academic achievement problems that caused the campus to be identified for improvement, corrective action, or restructuring.  LEAs must help the campus choose these effective instructional strategies that are grounded in research and ensure that the school staff receives high-quality professional development relevant to their implementation.</t>
    </r>
  </si>
  <si>
    <t>All ESEA Section 1003(a) school improvement funds will be used only to supplement and not supplant federal, state, and local funds                                                         the LEA would otherwise receive.</t>
  </si>
  <si>
    <t>The LEA will retain all records of the financial transactions and accounts relating to the proposed project for a period of five years                                               after the termination of the grant agreement and shall make such records available for inspection and audit as necessary.</t>
  </si>
  <si>
    <t>The LEA will cooperate in carrying out any evaluation of its ESEA Section 1003(a) program conducted by or for OSSE, the U.S.                                                                  Department of Education, or other federal or state officials.</t>
  </si>
  <si>
    <r>
      <rPr>
        <u/>
        <sz val="11"/>
        <rFont val="Calibri"/>
        <family val="2"/>
      </rPr>
      <t>Implementation Strategy 2.5</t>
    </r>
    <r>
      <rPr>
        <sz val="11"/>
        <rFont val="Calibri"/>
        <family val="2"/>
      </rPr>
      <t xml:space="preserve">: Implement </t>
    </r>
    <r>
      <rPr>
        <u/>
        <sz val="11"/>
        <rFont val="Calibri"/>
        <family val="2"/>
      </rPr>
      <t>other</t>
    </r>
    <r>
      <rPr>
        <sz val="11"/>
        <rFont val="Calibri"/>
        <family val="2"/>
      </rPr>
      <t xml:space="preserve"> strategies determined by the LEA, and approved by OSSE, for which data indicate the strategy is likely to result in improved teaching and learning in schools identified for improvement, corrective action, or restructuring.  LEAs have the flexibility to propose additional strategies specific to a unique need or to address areas not directly covered in the above items.  OSSE retains approval authority.</t>
    </r>
  </si>
  <si>
    <t>Explain how your selected strategies and initiatives will improve student achievement, address the specific academic issues that caused school/s or campus/es to be identified for improvement (including addressing the needs of particular subgroups of students), and propel progress towards the following measurable outcomes:</t>
  </si>
  <si>
    <t>The control of funds provided under each program, and title to property acquired with those funds, will be in a public agency and that a public agency will administer those funds and property.</t>
  </si>
  <si>
    <t>It will use fiscal control and accounting procedures that will ensure proper disbursement of, and accounting for, federal funds paid to that agency under each program.</t>
  </si>
  <si>
    <t>It will make reports to the OSSE as necessary to enable the OSSE to perform its duties and it will maintain and provide the OSSE access to the records required under section 1232F of the General Education Provisions Act.</t>
  </si>
  <si>
    <t>It will provide reasonable opportunities for the participation by teachers, parents, and other interested agencies, organizations, and individuals in the planning for and operation of each program.</t>
  </si>
  <si>
    <t>Any application, evaluation, periodic program plan or report relating to each program will be made readily available to parents and other members of the general public.</t>
  </si>
  <si>
    <t>In the case of any project involving construction—</t>
  </si>
  <si>
    <t xml:space="preserve">The LEA must receive prior written approval from the Office of the State Superintendent of Education (OSSE) before implementing any                                           project changes with respect to the purposes for which the proposed funds are awarded.
determined by the Secretary of Labor in accordance with subchapter IV of chapter 31 of
title 40, United States Code. 
contractors and subcontractors on projects funded with ARRA funds shall be paid wages
at rates not less than those prevailing on projects of a character similar in the locality as
determined by the Secretary of Labor in accordance with subchapter IV of chapter 31 of
title 40, United States Code.
</t>
  </si>
  <si>
    <t>Each campus identified for improvement status under ESEA Section 1116(b) has developed a school improvement plan, which is                                   maintained on-site and will be available to the OSSE upon request, that is compliant with all requirements under ESEA Section 1116(b)(3).</t>
  </si>
  <si>
    <t xml:space="preserve">None of the funds expended under any applicable program will be used to acquire equipment (including computer software) in any instance in which such acquisition results in a direct financial benefit to any organization representing the interests of the purchasing entity or its employees or any affiliate of such an organization. </t>
  </si>
  <si>
    <t>It will include in its application (below) a description of the steps the subgrantee proposes to take to ensure equitable access to, and participation in, its federally-assisted program for students, teachers, and other program beneficiaries with special needs, as required by Section 427 of the General Education Provisions Act (GEPA).  The statute highlights six types of barriers that can impede equitable access or participation: gender, race, national origin, color, disability, and age.</t>
  </si>
  <si>
    <t>The LEA will comply with all applicable Office of Management and Budget (OMB) Circulars, including, but not limited to: OMB Circular                                               A-87, Cost Principles for State, Local, and Indian Tribal Governments; OMB Circular A-102, Grants and Cooperative Agreements with                                                State and Local Governments; and OMB Circular A-133, Audits of States, Local Governments, and Non-Profit Organizations.</t>
  </si>
  <si>
    <t>No federal appropriated funds have been paid or will be paid to any person for influencing or attempting to influence an officer or employee of any agency, a Member of Congress, an officer or employee of Congress, or an employee of a Member of Congress in connection with the making or renewal of  Federal grants under this program.</t>
  </si>
  <si>
    <t>It will administer each program covered by the application in accordance with all applicable statutes, regulations, program plans, and applications.</t>
  </si>
  <si>
    <t>Steps to Ensure Equitable Access and Participation: Meeting the Requirement of the General Education Provisions Act, Section 427                                                                                                                                                                                                                                                                                                                     If not embedded in the narrative portions of this application (tabs 6 and 9), provide a description of how the LEA will comply with the requirements of Section 427 of GEPA, given the specific planned uses of funds.  If this requirement is satisfied through statements embedded in the narrative portions of the application, please state so below.                                      (For additional guidance, see http://www.ed.gov/fund/grant/apply/appforms/gepa427.doc.)</t>
  </si>
  <si>
    <t>Narrative of Proposed Plan for the Use of  ANNUAL FFY 2009 ESEA Section 1003(a) School Improvement Funds</t>
  </si>
  <si>
    <t>Budget for Proposed Plan for the Use of ANNUAL FFY 2010 ESEA Section 1003(a) School Improvement Funds</t>
  </si>
  <si>
    <t>Respond to the questions below in the fields provided and provide a detailed narrative of how each campus that is in school improvement, corrective action, and/or restructuring will be using Annual  FFY 2009 ESEA Section 1003(a) funds.  ALL FIVE PARTS ARE REQUIRED.
A separate section of the application requires a narrative of the proposed plan for the use of ARRA FFY 2009 or Annual FFY10 ESEA Section 1003(a) school improvement funds; do not include a description of those proposed uses in this section.</t>
  </si>
  <si>
    <t>It has adopted effective procedures for acquiring and disseminating to teachers and administrators participating in each program significant information from educational research, demonstrations, and similar projects, and for adopting, where appropriate, promising educational practices developed through such projects.</t>
  </si>
  <si>
    <t>Respond to the questions below in the fields provided and provide a detailed narrative of how each campus that is in school improvement, corrective action, and/or restructuring will be using ESEA Section 1003(a) funds made available under the ARRA.  ALL FOUR PARTS ARE REQUIRED.
A separate section of the application requires a narrative of the proposed plan for the use of Annual FFY 2009and FFY 2010 ESEA Section 1003(a) school improvement funds; do not include a description of those proposed uses in this section.</t>
  </si>
  <si>
    <t xml:space="preserve">Provide a detailed statement below to describe how the LEA will obligate 100% of its annual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</si>
  <si>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Fixed Property Costs</t>
  </si>
  <si>
    <t>Contractual Services</t>
  </si>
  <si>
    <t xml:space="preserve">Other  </t>
  </si>
  <si>
    <t>Total of All Budget Categories</t>
  </si>
  <si>
    <t>Student Transportation</t>
  </si>
  <si>
    <t>TOTAL OF ALL PROGRAM CATEGORIES</t>
  </si>
  <si>
    <t>Tabs 2-3: Read each assurance carefully and select the "X" in the gray box to indicate that the LEA agrees to abide by the assurance.  Tab 3 also requires a statement from the LEA to meet the requirements of Section 427 of the General Education Provisions Act (GEPA).</t>
  </si>
  <si>
    <t>Tab 4: List each school or campus identified for improvement, corrective action, or restructuring to be served with 1003(a) funds and provide all of the information requested in the chart for each of those schools/campuses.</t>
  </si>
  <si>
    <t>Tab 5: Complete Tab 5 in conjunction with Tabs 6 and 7 to ensure the narrative and budget are aligned.  Use this tab to describe the strategies or initiatives the LEA proposes to fund with Annual  FFY 2009 ESEA Section 1003(a) school improvement funds.  A narrative response to each of the guiding questions is required.</t>
  </si>
  <si>
    <t xml:space="preserve">Tab 6: Complete Tab 6 in conjunction with Tabs 5 and 7 to ensure the narrative and budget are aligned.  Use this tab to provide an explanation of the amounts listed in each category of the budget (Tab 7), making direct links between those amounts and the strategies or initiatives described in the narrative (Tab 5).   This should be directly linked to the narrative responses provided in Tab 5.  </t>
  </si>
  <si>
    <t>Tab 8: Complete Tab 8 in conjunction with Tabs 9 and 10 to ensure the narrative and budget are aligned.  Use this tab to describe the strategies or initiatives the LEA proposes to fund with ARRA FFY 2009 ESEA Section 1003(a) school improvement funds.  A narrative response to each of the guiding questions is required.</t>
  </si>
  <si>
    <t xml:space="preserve">Tab 9: Complete Tab 9 in conjunction with Tabs 8 and 10 to ensure the narrative and budget are aligned.  Use this tab to provide an explanation of the amounts listed in each category of the budget (Tab 10), making direct links between those amounts and the strategies or initiatives described in the narrative (Tab 8).    This should be directly linked to the narrative responses provided in Tab 10.  </t>
  </si>
  <si>
    <t>Tabs 14-16: These tabs are for reference; they do not require any LEA input.</t>
  </si>
  <si>
    <t>Validation Tab: After completing Tabs 1 through 13, the LEA must click the Validation Tab to determine whether the application is complete and ready to submit to the OSSE.  Part 1, the Validation Summary, shows whether the application is ready for submission.  If the application is not ready for submission, the Validation tab will give specific information about what must be added or revised prior to submission (see "Steps Required for Application to be Validated").  If an application is submitted that has not been succesfully validated, the OSSE will not accept the application.</t>
  </si>
  <si>
    <t>Tab 11: Complete Tab 11 in conjunction with Tabs 12 and 13 to ensure the narrative and budget are aligned.  Use this tab to describe the strategies or initiatives the LEA proposes to fund with Annual FFY 2010 ESEA Section 1003(a) school improvement funds.  A narrative response to each of the guiding questions is required.</t>
  </si>
  <si>
    <t xml:space="preserve">Tab 12: Complete Tab 12 in conjunction with Tabs 11 and 13 to ensure the narrative and budget are aligned.  Use this tab to provide an explanation of the amounts listed in each category of the budget (Tab 13), making direct links between those amounts and the strategies or initiatives described in the narrative (Tab 11).   This should be directly linked to the narrative responses provided in Tab 11.  </t>
  </si>
  <si>
    <t xml:space="preserve"> Program Budget Alignment</t>
  </si>
  <si>
    <t>Budget Explanations for Proposed Plan for the Use of Annual FFY 2009 ESEA Section 1003(a) School Improvement Funds (Worksheet/Tab 6)</t>
  </si>
  <si>
    <t>Budget Explanations for Proposed Plan for the Use of ARRA FFY 2009 ESEA Section 1003(a) School Improvement Funds (Worksheet/Tab 9)</t>
  </si>
  <si>
    <t>Budget for Proposed Plan for the Use of ARRA FFY 2009 ESEA Section 1003(a) School Improvement Funds (Worksheet/Tab 10)</t>
  </si>
  <si>
    <t>FFY 2009 ANNUAL AWARD</t>
  </si>
  <si>
    <t>Additional FFY 2009 Annual Award</t>
  </si>
  <si>
    <t>FFY 2009 ARRA AWARD</t>
  </si>
  <si>
    <t>Additional FFY 2009 ARRA Award</t>
  </si>
  <si>
    <t>Total Funds to Be Obligated by September 30, 2011</t>
  </si>
  <si>
    <t>FFY 2010 Annual Allocation</t>
  </si>
  <si>
    <t>Total Funds to Budget for in July 2011 Application</t>
  </si>
  <si>
    <t>Academy for Learning Through the Arts (ALTA) Public Charter School</t>
  </si>
  <si>
    <t>Arts and Technology Public Charter School</t>
  </si>
  <si>
    <t>Booker T. Washington Public Charter School</t>
  </si>
  <si>
    <t>Capital City Public Charter School</t>
  </si>
  <si>
    <t>Center City Public Charter School</t>
  </si>
  <si>
    <t>Cesar Chavez Public Charter School</t>
  </si>
  <si>
    <t>Children's Studio Public Charter School</t>
  </si>
  <si>
    <t>Community Academy Public Charter School</t>
  </si>
  <si>
    <t>DC Bilingual Public Charter School</t>
  </si>
  <si>
    <t>DC Preparatory Public Charter School</t>
  </si>
  <si>
    <t>District of Columbia Public Schools</t>
  </si>
  <si>
    <t>E.L. Haynes Public Charter School</t>
  </si>
  <si>
    <t>Elsie Whitlow Stokes Public Charter School</t>
  </si>
  <si>
    <t>Friendship Public Charter School</t>
  </si>
  <si>
    <t>Hope Community Public Charter School</t>
  </si>
  <si>
    <t>Hospitality Public Charter School</t>
  </si>
  <si>
    <t>Howard Road Academy Public Charter School</t>
  </si>
  <si>
    <t>Hyde Leadership Academy Public Charter School</t>
  </si>
  <si>
    <t>Ideal Academy Public Charter School</t>
  </si>
  <si>
    <t>Imagine Southeast Public Charter School</t>
  </si>
  <si>
    <t>Integrated Design &amp; Electronics Academy Public Charter School</t>
  </si>
  <si>
    <t>KIPP DC Public Charter School</t>
  </si>
  <si>
    <t>Mary McLeod Bethune Public Charter School</t>
  </si>
  <si>
    <t>Maya Angelou Public Charter School</t>
  </si>
  <si>
    <t>Meridian Public Charter School</t>
  </si>
  <si>
    <t>Options Public Charter School</t>
  </si>
  <si>
    <t>Paul Public Charter School</t>
  </si>
  <si>
    <t>Potomac Lighthouse Public Charter School</t>
  </si>
  <si>
    <t>School for the Arts in Learning (SAIL) Public Charter School</t>
  </si>
  <si>
    <t>Tree of Life Public Charter School</t>
  </si>
  <si>
    <t xml:space="preserve">Provide a detailed statement below to describe how the LEA will obligate 100% of its ARRA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</si>
  <si>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 xml:space="preserve">Submit BOTH the completed Excel workbook AND a signed, scanned copy of TAB 1                               to SIG.APP@dc.gov by 5:00 P.M. EST on Monday, August 15, 2011.                           </t>
  </si>
  <si>
    <t xml:space="preserve">                Late submissions (received on or after 5:01 P.M. EST of Monday August 15, 2011) will not be considered.                                                                                                                    Applications submitted without successful validation ("Validation" tab) will NOT be accepted.</t>
  </si>
  <si>
    <t xml:space="preserve">Submit BOTH the completed Excel workbook AND a signed, scanned copy of TAB 1                                                                          to SIG.APP@dc.gov by 5:00 P.M. EST on Monday, August 15, 2011.                           </t>
  </si>
  <si>
    <t>Tab 13: This tab will autopopulate based on the expenditures you enter into tab 12. If your total budget matches the allocationon tab 1, this tab will validate.</t>
  </si>
  <si>
    <t>Tab 10: This tab will autopopulate based on the expenditures you enter into tab 9. If your total budget matches the allocationon tab 1, this tab will validate.</t>
  </si>
  <si>
    <t>Tab 7: This tab will autopopulate based on the expenditures you enter into tab 6. If your total budget matches the allocationon tab 1, this tab will validate.</t>
  </si>
  <si>
    <t>Budget for Proposed Plan for the Use of Annual  FFY 2009 ESEA Section 1003(a) School Improvement Funds (Worksheet/Tab 7)</t>
  </si>
  <si>
    <r>
      <t xml:space="preserve">For at least one of the categories of school improvement strategies/initiatives listed below (Parts 2.1 through 2.6), list and describe the specific school improvement strategies and initiatives the LEA proposes to fund through ARRA FFY 2009 ESEA Section 1003(a) school improvement funds. </t>
    </r>
    <r>
      <rPr>
        <b/>
        <sz val="11"/>
        <rFont val="Calibri"/>
        <family val="2"/>
      </rPr>
      <t xml:space="preserve">  Each LEA may select the strategy or strategies it determines will be the most effective, based on data that reflect school/campus and student needs, in building LEA and school/campus capacity to improve student achievement and exit schools/campuses from improvement.</t>
    </r>
  </si>
  <si>
    <t xml:space="preserve">To receive ESEA Section 1003(a) school improvement funds, the proposed plans must implement one or more of the following strategies.  Each LEA may select the strategy or strategies it determines will be the most effective, based on data that reflect school/campus and student needs, in building LEA and school/campus capacity to improve student achievement and exit schools/campuses from improvement.  These funds must be used towards strengthening and leveraging the improvement strategies outlined in your school improvement plans, and they should address the targeted needs identified by your DC CAS results and additional academic indicators (attendance or graduation rate).  For each category of school improvement strategies/initiatives listed below , list and describe the specific school improvement strategies and initiatives the LEA proposes to fund through Annual FFY 2009 ESEA Section 1003(a) school improvement funds.  </t>
  </si>
  <si>
    <t>First Date of Obligation for 2009 Annual and ARRA funds</t>
  </si>
  <si>
    <t>Two Rivers Public Charter School</t>
  </si>
  <si>
    <t>Washington Math Science Technology Public Charter School</t>
  </si>
  <si>
    <t>William E. Doar Jr. Public Charter School</t>
  </si>
  <si>
    <t>TOTAL</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</si>
  <si>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</si>
  <si>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t>
  </si>
  <si>
    <t>xxxxxxxxxxx</t>
  </si>
  <si>
    <t>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</si>
  <si>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</si>
  <si>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</si>
  <si>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Part 4: Commitment to Obligate 100% of Annual FFY 2009 1003(a) School Improvement Funds by 09-30-11</t>
  </si>
  <si>
    <t>Part 4: Commitment to Obligate 100% of ARRA FFY 2009 1003(a) School Improvement Funds by 09-30-11</t>
  </si>
  <si>
    <r>
      <rPr>
        <b/>
        <sz val="10"/>
        <rFont val="Calibri"/>
        <family val="2"/>
      </rPr>
      <t xml:space="preserve">School Improvement Status of this   School or Campus FOR SCHOOL YEAR 2010-2011   </t>
    </r>
    <r>
      <rPr>
        <sz val="10"/>
        <rFont val="Calibri"/>
        <family val="2"/>
      </rPr>
      <t xml:space="preserve">                                      (select from drop-down menu)</t>
    </r>
  </si>
  <si>
    <t>First Date of Obligation for FFY10 Annual Funds</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</si>
  <si>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</si>
  <si>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</si>
  <si>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</si>
  <si>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</si>
  <si>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</si>
  <si>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</si>
  <si>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</si>
  <si>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 xml:space="preserve">tadf lafdlk </t>
  </si>
  <si>
    <t>IN GENERAL- Each local educational agency plan shall provide assurances that the local educational agency will:</t>
  </si>
  <si>
    <t>inform eligible schools and parents of schoolwide program authority and the ability of such schools to consolidate funds from Federal, State, and local sources;</t>
  </si>
  <si>
    <t>provide technical assistance and support to schoolwide programs;</t>
  </si>
  <si>
    <t>work in consultation with schools as the schools develop the schools' plans pursuant to section 1114 and assist schools as the schools implement such plans or undertake activities pursuant to section 1115 so that each school can make adequate yearly progress toward meeting the State student academic achievement standards;</t>
  </si>
  <si>
    <t>take into account the experience of model programs for the educationally disadvantaged, and the findings of relevant scientifically based research indicating that services may be most effective if focused on students in the earliest grades at schools that receive funds under this part;</t>
  </si>
  <si>
    <t>fulfill such agency's school improvement responsibilities under Principle 2 of the ESEA Flexibility Waiver;</t>
  </si>
  <si>
    <t>in the case of a local educational agency that chooses to use funds under this part to provide early childhood development services to low-income children below the age of compulsory school attendance, ensure that such services comply with the performance standards established under section 641A(a) of the Head Start Act;</t>
  </si>
  <si>
    <t>work in consultation with schools as the schools develop and implement their plans or activities under Principle 2 of the ESEA Flexibility Waiver;</t>
  </si>
  <si>
    <t>comply with the requirements of section 1119 regarding the qualifications of teachers and paraprofessionals and professional development and the requirements of Principle 3 of the ESEA Flexibility Waiver;</t>
  </si>
  <si>
    <t>inform eligible schools of the local educational agency's authority to obtain waivers on the school's behalf under title IX and, if the State is an Ed-Flex Partnership State, to obtain waivers under the Education Flexibility Partnership Act of 1999;</t>
  </si>
  <si>
    <t>coordinate and collaborate, to the extent feasible and necessary as determined by the local educational agency, with the State educational agency and other agencies providing services to children, youth, and families with respect to a school in Priority or Focus status if such a school requests assistance from the local educational agency in addressing major factors that have significantly affected student achievement at the school;</t>
  </si>
  <si>
    <t>ensure, through incentives for voluntary transfers, the provision of professional development, recruitment programs, or other effective strategies, that low-income students and minority students are not taught at higher rates than other students by unqualified, ineffective, out-of-field, or inexperienced teachers;</t>
  </si>
  <si>
    <t>use the results of the student academic assessments required under section 1111(b)(3), and other measures or indicators available to the agency, to review annually the progress of each school served by the agency and receiving funds under this part to determine whether all of the schools are making the progress necessary to ensure that all students will meet the State's proficient level of achievement on the State academic assessments described in section 1111(b)(3) Principle 2 of the ESEA Flexibility Waiver;</t>
  </si>
  <si>
    <t>ensure that the results from the academic assessments required under section 1111(b)(3) will be provided to parents and teachers as soon as is practicably possible after the test is taken, in an understandable and uniform format and, to the extent practicable, provided in a language that the parents can understand; and</t>
  </si>
  <si>
    <t>assist each school served by the agency and assisted under this part in developing or identifying examples of high-quality, effective curricula consistent with section 1111(b)(8)(D).</t>
  </si>
  <si>
    <r>
      <rPr>
        <b/>
        <i/>
        <sz val="10"/>
        <color rgb="FFFF0000"/>
        <rFont val="Calibri"/>
        <family val="2"/>
      </rPr>
      <t>(DCPS only)</t>
    </r>
    <r>
      <rPr>
        <sz val="10"/>
        <rFont val="Calibri"/>
        <family val="2"/>
      </rPr>
      <t xml:space="preserve"> provide services to eligible children attending private elementary schools and secondary schools in accordance with section 1120, and timely and meaningful consultation with private school officials regarding such services.</t>
    </r>
  </si>
  <si>
    <t>Assurances: Title I Local Educational Agency Plan</t>
  </si>
  <si>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</si>
  <si>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Email address of primary contact provided</t>
  </si>
  <si>
    <t>Telephone number of primary contact provided</t>
  </si>
  <si>
    <t>Parental Involvement</t>
  </si>
  <si>
    <t>Comprehensive Needs Assessment</t>
  </si>
  <si>
    <t>To determine specific areas of need to be addressed in the Plan, the LEA should review student achievement and outcome data, current educational practices and programs, teacher effectiveness and retention, parent involvement, professional development, and special services and supports. Please describe the results of the needs assessment.</t>
  </si>
  <si>
    <r>
      <rPr>
        <b/>
        <sz val="14"/>
        <rFont val="Calibri"/>
        <family val="2"/>
      </rPr>
      <t>Background and Process</t>
    </r>
    <r>
      <rPr>
        <sz val="14"/>
        <rFont val="Calibri"/>
        <family val="2"/>
      </rPr>
      <t xml:space="preserve">
Title I, Section 1112 of No Child Left Behind requires Local Education Agencies (LEAs) to create and implement a Title I, LEA Plan.  The Title I, LEA Plan (Plan) describes the actions that LEAs will take to ensure that they meet Title I programmatic requirements. The LEA Plan can serve as a summary of all existing state and federal programs and establish a focus for raising the academic performance of all student groups to achieve state academic standards. Title I, Section 1112 (b) of the No Child Left Behind Act outlines the specific requirements for the Plan and requires that school site administrators, teachers, and parents from the LEA must be consulted in the planning, development, and revision of the Plan. In addition, in July of 2012 the DC Office of the State Superintendent of Education (DC OSSE) received flexibility from the U.S. Department of Education in its implementation of the Elementary and Secondary Education Act. This LEA Plan Template aligns with the new requirements included in the District’s plan for flexibility.
In order to develop the Plan, the LEA should conduct a comprehensive needs assessment that includes a review of student achievement and outcome data, current educational practices and programs, teacher effectiveness and retention, parent involvement, professional development, and special services and supports. LEAs should then develop the plan with input from teachers, principals, administrators and other appropriate school personnel, and with parents of children served within the LEA. The LEA should then identify and allocate available resources to implement the plan. Finally, the LEA should monitor implementation of the plan and review and update it annually. All LEAs that have three or more campuses must submit an LEA plan to OSSE for approval.
</t>
    </r>
  </si>
  <si>
    <t>General Description</t>
  </si>
  <si>
    <t>Please provide a general description of the nature of the programs to be conducted using Title I, II, and III funds.</t>
  </si>
  <si>
    <t xml:space="preserve"> Local Measures of Student Performance other than State-level Assessments</t>
  </si>
  <si>
    <t xml:space="preserve">
a) Determine the success of students in meeting the State student academic achievement standards and provide information to teachers, parents, and students on the progress being made toward meeting student academic achievement standards;
b) Assist in diagnosis, teaching, and learning in the classroom in ways that best enable low-achieving students to meet State student achievement academic standards and do well in the local curriculum;
c) Determine what revisions are needed to projects under this part so that such children meet the State student academic achievement standards; and
d) Identify effectively students who may be at risk for reading failure or who are having difficulty reading, through the use of screening, diagnostic, and classroom-based instructional reading assessments.
</t>
  </si>
  <si>
    <t>Consultation</t>
  </si>
  <si>
    <t>Description of how the LEA is meeting or plans to meet this requirement:</t>
  </si>
  <si>
    <t>Describe who is involved and the criteria used to identify which students in a targeted assistance school will receive services. The criteria should:</t>
  </si>
  <si>
    <t xml:space="preserve">• Identify children who are failing or most at risk of failing to meet the state academic content standards.
• Use multiple measures that include objective criteria such as state assessments, and subjective criteria such as teacher judgment, parent interviews and classroom grades.
• Include solely teacher judgment, parent interviews and developmentally appropriate measures, if the district operates a preschool through grade 2 program with Title I funds.
</t>
  </si>
  <si>
    <t>The description should include services to children in a local institution for neglected or delinquent children and youth or attending a community day program, if appropriate.</t>
  </si>
  <si>
    <t>Additional Assistance</t>
  </si>
  <si>
    <r>
      <rPr>
        <b/>
        <u/>
        <sz val="16"/>
        <rFont val="Calibri"/>
        <family val="2"/>
      </rPr>
      <t>FOR DCPS ONLY</t>
    </r>
    <r>
      <rPr>
        <b/>
        <sz val="14"/>
        <rFont val="Calibri"/>
        <family val="2"/>
      </rPr>
      <t>: Serving Migratory and Homeless Children</t>
    </r>
  </si>
  <si>
    <r>
      <rPr>
        <b/>
        <sz val="16"/>
        <rFont val="Calibri"/>
        <family val="2"/>
      </rPr>
      <t>Use of Funds for Preschool (</t>
    </r>
    <r>
      <rPr>
        <b/>
        <i/>
        <sz val="16"/>
        <rFont val="Calibri"/>
        <family val="2"/>
      </rPr>
      <t>if applicable</t>
    </r>
    <r>
      <rPr>
        <b/>
        <sz val="16"/>
        <rFont val="Calibri"/>
        <family val="2"/>
      </rPr>
      <t>)</t>
    </r>
  </si>
  <si>
    <t>Please describe how the LEA uses funds to support preschool programs (if applicable).</t>
  </si>
  <si>
    <t>Highly Qualified and Effective Teachers</t>
  </si>
  <si>
    <t>Please describe how the LEA is working to ensure all teachers are highly qualified and are effective.</t>
  </si>
  <si>
    <t>Please describe the strategies the LEA uses to ensure effective parental involvement.</t>
  </si>
  <si>
    <r>
      <t>Extended Time (</t>
    </r>
    <r>
      <rPr>
        <b/>
        <i/>
        <sz val="16"/>
        <rFont val="Calibri"/>
        <family val="2"/>
      </rPr>
      <t>if applicable</t>
    </r>
    <r>
      <rPr>
        <b/>
        <sz val="16"/>
        <rFont val="Calibri"/>
        <family val="2"/>
      </rPr>
      <t>)</t>
    </r>
  </si>
  <si>
    <t xml:space="preserve">Please describe how the LEA uses funds to support after school, before school, summer school, and or school-year extension programs. </t>
  </si>
  <si>
    <t>Coordination of Title I and Title II</t>
  </si>
  <si>
    <t>Please describe the strategy the LEA will use to coordinate programs under Title I with programs under Title II to provide professional development for teachers and principals, and, if appropriate, pupil services personnel, administrators, parents, and other staff, including LEA-level staff in accordance with Section 1118, “Parental Involvement,” and Section 1119, “Qualifications for Teachers and Paraprofessionals.”</t>
  </si>
  <si>
    <t>Describe the LEA’s strategies for coordinating resources and efforts to help schools retain, recruit and increase the number of highly qualified and highly effective teachers, principals, and other staff.</t>
  </si>
  <si>
    <t>Describe the LEA’s strategies for coordinating resources and efforts to prepare parents to be involved in the schools and in their children’s education.</t>
  </si>
  <si>
    <t>Coordination of Educational Services</t>
  </si>
  <si>
    <t xml:space="preserve">In the space below, please describe how the LEA will coordinate and integrate educational services at the LEA or individual school level in order to increase program effectiveness, eliminate duplication, and reduce fragmentation of the instructional program. Include programs such as: Head Start; IDEA; Perkins; preschool programs; services for children with limited English proficiency; children with disabilities; migratory children; neglected or delinquent youth; Native American (Indian) students served under Part A of Title VII; homeless children; and immigrant children. </t>
  </si>
  <si>
    <t>Describe how the LEA will coordinate and integrate educational services at the LEA or individual school level in order to increase program effectiveness, eliminate duplication, and reduce fragmentation of the instructional program.</t>
  </si>
  <si>
    <t>Interventions for Priority, Focus, and Schools that Have Missed AMOs Two Years in a Row</t>
  </si>
  <si>
    <t>Part 1: Local Educational Agency Information</t>
  </si>
  <si>
    <t>Name of Local Educational Agency</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</si>
  <si>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</si>
  <si>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</si>
  <si>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</si>
  <si>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</si>
  <si>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Date of Certification (input at the time of signature)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</si>
  <si>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</si>
  <si>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OSSE Use Only</t>
  </si>
  <si>
    <r>
      <t xml:space="preserve">810 First Street, NE, 9th floor, Washington, DC 20002
Phone: 202.727.6436  •   Fax: 202.727.2019   •   </t>
    </r>
    <r>
      <rPr>
        <u/>
        <sz val="11"/>
        <color indexed="56"/>
        <rFont val="Calibri"/>
        <family val="2"/>
      </rPr>
      <t>www.osse.dc.gov</t>
    </r>
    <r>
      <rPr>
        <sz val="11"/>
        <rFont val="Calibri"/>
        <family val="2"/>
      </rPr>
      <t xml:space="preserve">
</t>
    </r>
  </si>
  <si>
    <t xml:space="preserve">     I certify that all of the information contained in this application is true and accurate to the best of my knowledge.         
     Additionally, I certify that the LEA agrees to all assurances included in the application.         
     I have been authorized to file this application on behalf of the agency named above.</t>
  </si>
  <si>
    <t>Part 2: LEA Certification</t>
  </si>
  <si>
    <t>Full address of LEA provided</t>
  </si>
  <si>
    <t>Name of primary LEA contact provided</t>
  </si>
  <si>
    <t>Position title of primary LEA contact provided</t>
  </si>
  <si>
    <t>Email address of primary LEA contact provided</t>
  </si>
  <si>
    <t>Name of LEA Executive Director provided</t>
  </si>
  <si>
    <t>Email address of LEA Executive Director provided</t>
  </si>
  <si>
    <t>Name of additional LEA contact provided</t>
  </si>
  <si>
    <t>Position title of additional LEA contact provided</t>
  </si>
  <si>
    <t>Telephone number of additional contact provided</t>
  </si>
  <si>
    <t>Telephone number of LEA Executive Director provided</t>
  </si>
  <si>
    <t>Information and Certification (Worksheet/Tab 1)</t>
  </si>
  <si>
    <t>Assurances (Worksheet/Tab 2)</t>
  </si>
  <si>
    <t>Assurance 1</t>
  </si>
  <si>
    <t>Assurance 2</t>
  </si>
  <si>
    <t>Assurance 3</t>
  </si>
  <si>
    <t>Assurance 4</t>
  </si>
  <si>
    <t>Assurance 5</t>
  </si>
  <si>
    <t>Assurance 6</t>
  </si>
  <si>
    <t>Assurance 7</t>
  </si>
  <si>
    <t>Assurance 8</t>
  </si>
  <si>
    <t>Assurance 9</t>
  </si>
  <si>
    <t>Assurance 10</t>
  </si>
  <si>
    <t>Assurance 11</t>
  </si>
  <si>
    <t>Assurance 12</t>
  </si>
  <si>
    <t>Assurance 13</t>
  </si>
  <si>
    <t>Assurance 14</t>
  </si>
  <si>
    <r>
      <t>Assurance 15 (</t>
    </r>
    <r>
      <rPr>
        <i/>
        <sz val="10"/>
        <rFont val="Calibri"/>
        <family val="2"/>
      </rPr>
      <t>DCPS only</t>
    </r>
    <r>
      <rPr>
        <sz val="10"/>
        <rFont val="Calibri"/>
        <family val="2"/>
      </rPr>
      <t>)</t>
    </r>
  </si>
  <si>
    <t>LEA Plan (Worksheet/Tab 3)</t>
  </si>
  <si>
    <t>(a) criteria used to identify which students in a targeted assistance school will receive services</t>
  </si>
  <si>
    <t>Description of Comprehensive Needs Assessment</t>
  </si>
  <si>
    <t>General description of the nature of the programs to be conducted using Title I, II, and III funds</t>
  </si>
  <si>
    <t>Description of Local Measures of Student Performance other than State-level Assessments</t>
  </si>
  <si>
    <t>Description of additional educational assistance to individual students that need help in meeting the State’s academic achievement standards and how the LEA will provide support to Focus and Priority schools.</t>
  </si>
  <si>
    <r>
      <rPr>
        <b/>
        <i/>
        <sz val="10"/>
        <rFont val="Calibri"/>
        <family val="2"/>
      </rPr>
      <t>FOR DCPS ONLY:</t>
    </r>
    <r>
      <rPr>
        <sz val="10"/>
        <rFont val="Calibri"/>
        <family val="2"/>
      </rPr>
      <t xml:space="preserve"> Description of services for Migratory and Homeless Children</t>
    </r>
  </si>
  <si>
    <t>Description of how the LEA is working to ensure all teachers are highly qualified and are effective</t>
  </si>
  <si>
    <r>
      <t>Description of how the LEA uses funds to support preschool programs (</t>
    </r>
    <r>
      <rPr>
        <i/>
        <sz val="10"/>
        <rFont val="Calibri"/>
        <family val="2"/>
      </rPr>
      <t>if applicable</t>
    </r>
    <r>
      <rPr>
        <sz val="10"/>
        <rFont val="Calibri"/>
        <family val="2"/>
      </rPr>
      <t>)</t>
    </r>
  </si>
  <si>
    <t>Description of the strategies the LEA uses to ensure effective parental involvement</t>
  </si>
  <si>
    <r>
      <t>Descritpion of how the LEA uses funds to support after school, before school, summer school, and or school-year extension programs (</t>
    </r>
    <r>
      <rPr>
        <i/>
        <sz val="10"/>
        <rFont val="Calibri"/>
        <family val="2"/>
      </rPr>
      <t>if applicable</t>
    </r>
    <r>
      <rPr>
        <sz val="10"/>
        <rFont val="Calibri"/>
        <family val="2"/>
      </rPr>
      <t>)</t>
    </r>
  </si>
  <si>
    <t>(b) description of services to homeless children, such as the appointment of a district liaison, immediate enrollment, transportation, and remaining in school of origin</t>
  </si>
  <si>
    <t>(c) description of services to children in a local institution for neglected or delinquent children and youth or attending a community day program, if appropriate</t>
  </si>
  <si>
    <t>(a) description of the LEA’s strategies for coordinating resources and efforts to help schools retain, recruit and increase the number of highly qualified and highly effective teachers, principals, and other staff</t>
  </si>
  <si>
    <t>(b) description of the LEA’s strategies for coordinating resources and efforts to prepare parents to be involved in the schools and in their children’s education</t>
  </si>
  <si>
    <t>Description of how the LEA will coordinate and integrate educational services at the LEA or individual school level</t>
  </si>
  <si>
    <t>Description of interventions for Priority, Focus, and Schools that Have Missed AMOs Two Years in a Row</t>
  </si>
  <si>
    <t>Please describe how teachers, in consultation with parents, administrators, and pupil services personnel in targeted assistance schools will identify the eligible children most in need of services under this part. Please note that multiple, educationally-related criteria must be used to identify students eligible for services. Where applicable, provide a description of appropriate, educational services outside such schools for children living in local institutions for neglected or delinquent children in community day school programs, and homeless children.</t>
  </si>
  <si>
    <t>Date Title I LEA Plan First Received:</t>
  </si>
  <si>
    <t>Name of Primary LEA Contact for Title I LEA Plan</t>
  </si>
  <si>
    <t>Position Title of Primary LEA Contact for Title I LEA Plan</t>
  </si>
  <si>
    <t>Email Address of Primary LEA Contact for Title I LEA Plan</t>
  </si>
  <si>
    <t>Telephone Number of Primary LEA Contact for Title I LEA Plan</t>
  </si>
  <si>
    <t>Name of Additional LEA Contact for Title I LEA Plan</t>
  </si>
  <si>
    <t>Position Title of Additional LEA Contact for Title I LEA Plan</t>
  </si>
  <si>
    <t>Email Address of Additional LEA Contact for Title I LEA Plan</t>
  </si>
  <si>
    <t>Telephone Number of Additional LEA Contact for Title I LEA Plan</t>
  </si>
  <si>
    <t>Title I Local Educational Agency Plan</t>
  </si>
  <si>
    <t>Name of Individual Certifying Title I LEA Plan (Board Chairperson or Chancellor only)</t>
  </si>
  <si>
    <t>Title of Individual Certifying Title I LEA Plan (Board Chairperson or Chancellor only)</t>
  </si>
  <si>
    <t>Signature of Individual Certifying Title I LEA Plan</t>
  </si>
  <si>
    <t>Principle 3: Teacher and Leader Evaluation Systems</t>
  </si>
  <si>
    <r>
      <rPr>
        <i/>
        <sz val="10"/>
        <color rgb="FFFF0000"/>
        <rFont val="Calibri"/>
        <family val="2"/>
      </rPr>
      <t>*(</t>
    </r>
    <r>
      <rPr>
        <i/>
        <u/>
        <sz val="11"/>
        <color rgb="FFFF0000"/>
        <rFont val="Calibri"/>
        <family val="2"/>
      </rPr>
      <t>To be completed next school year, 2013 - 2014</t>
    </r>
    <r>
      <rPr>
        <i/>
        <sz val="10"/>
        <color rgb="FFFF0000"/>
        <rFont val="Calibri"/>
        <family val="2"/>
      </rPr>
      <t>).</t>
    </r>
    <r>
      <rPr>
        <sz val="10"/>
        <rFont val="Calibri"/>
        <family val="2"/>
      </rPr>
      <t xml:space="preserve"> Please provide a brief description of your LEA’s teacher and leader evaluation system that aligns with Principle 3 requirements. </t>
    </r>
  </si>
  <si>
    <t xml:space="preserve">Title I, Section 1112 of Elementary and Secondary Education Act, No Child Left Behind requires Local Education Agencies (LEAs) to create and implement a Title I, LEA Plan.  The Title I, LEA Plan (Plan) describes the actions that LEAs will take to ensure that they meet Title I programmatic requirements and establishes a focus for raising the academic performance of all student groups to achieve state academic standards. Title I, Section 1112 (b) of the No Child Left Behind Act outlines the specific requirements for the Plan and requires that school site administrators, teachers, and parents from the LEA must be consulted in the planning, development, and revision of the Plan. In addition, in July of 2012 the DC Office of the State Superintendent of Education (DC OSSE) received flexibility from the U.S. Department of Education in its implementation of the Elementary and Secondary Education Act. This LEA Plan Template aligns with the new requirements included in the District’s plan for flexibility.
In order to develop the Plan, the LEA should conduct a comprehensive needs assessment that includes a review of student achievement and outcome data, current educational practices and programs, teacher effectiveness and retention, parent involvement, professional development, and special services and supports. LEAs should then develop the plan with input from teachers, principals, administrators and other appropriate school personnel, and with parents of children served within the LEA. The LEA should then identify and allocate available resources to implement the plan. Finally, the LEA should monitor implementation of the plan and review and update it annually. All LEAs must submit an LEA plan to OSSE for approval.
</t>
  </si>
  <si>
    <t>Per the Elementary and Secondary Education Act, NCLB Section 1112, if an LEA administers academic assessments in addition to those described in the State Plan under section 1111(b) (3), to:</t>
  </si>
  <si>
    <t xml:space="preserve">then the LEA should provide a succinct description below, and indicate grade levels and students served with such assessments.
Also, please describe any other indicators that will be used to assess student performance.
Also, please describe any other indicators that will be used to assess student performance.
</t>
  </si>
  <si>
    <t>The description should include services to homeless children, such as the appointment of a district liaison, immediate enrollment, transportation, and remaining in the school of origin.</t>
  </si>
  <si>
    <t>Please describe how your LEA will provide additional educational assistance to individual students that need help in meeting the State’s academic achievement standards and how the LEA will provide support to Focus and Priority schools.</t>
  </si>
  <si>
    <t>Please describe how the LEA ensures that migratory, formerly migratory, and homeless children who are eligible to receive services are selected on the same basis as other children are selected to receive services.</t>
  </si>
  <si>
    <r>
      <t>*</t>
    </r>
    <r>
      <rPr>
        <i/>
        <sz val="10"/>
        <rFont val="Calibri"/>
        <family val="2"/>
      </rPr>
      <t>(Do not complete. These are described in the LEA’s consolidated application)</t>
    </r>
    <r>
      <rPr>
        <sz val="10"/>
        <rFont val="Calibri"/>
        <family val="2"/>
      </rPr>
      <t>.</t>
    </r>
  </si>
  <si>
    <t>Basis DC Public Charter School</t>
  </si>
  <si>
    <t>410 8th Street, NW Washington DC 20004</t>
  </si>
  <si>
    <t>202-393-5437</t>
  </si>
  <si>
    <t>Marvin Harden</t>
  </si>
  <si>
    <t>Finance Director</t>
  </si>
  <si>
    <t>marvin.harden@basiseducation.net</t>
  </si>
  <si>
    <t>301-502-6780</t>
  </si>
  <si>
    <t>Paul Morrissey</t>
  </si>
  <si>
    <t>paul.morrissey@basisdc.org</t>
  </si>
  <si>
    <t>Kristen Jordison</t>
  </si>
  <si>
    <t>Director of Schools Management Department</t>
  </si>
  <si>
    <t>kristen.jordison@basiseducation.net</t>
  </si>
  <si>
    <t>480-766-2833</t>
  </si>
  <si>
    <t>Craig Barrett</t>
  </si>
  <si>
    <t>Chairperson of the Board of Directors</t>
  </si>
  <si>
    <t xml:space="preserve">Because students will come from all corners of the District to attend BASIS DC, they will not naturally have the neighborhood support they might come to expect of their local school. Therefore, the Parent Support Organization will be essential in helping BASIS build that same sense of community within its walls. The BASIS DC Parent Support organization will help raise money for school activities and will be very involved in the social programs offered at BASIS, tailoring the programs to the needs and interests of the students and the community.  At the beginning of the school year, BASIS DC parents will be instrumental in creating opportunities for new parents to meet each other and building a sense of family and community. This level of involvement will build strong ties between BASIS families and the school, and will be a critical part of the foundation for student success.
After a child has enrolled in school, BASIS DC will be proactive about informing students and parents about school business. School calendars, Upcoming Event calendars, teacher biographies, DCCAS performance results, Adequate Yearly Progress information, and other examples of student achievements will be posted on the school website, and will offer the parents a chance to know what is happening in the school community and encourage involvement.  
Students will be required to keep an assignment notebook which will allow parents to check that homework assignments are completed daily, weekly, and monthly. Students will also receive formal Grade Reports at designated times throughout the year, offering parents a formal assessment of their children’s progress. At the end of each grading period, parents will be invited to campus for awards ceremonies to celebrate student achievement.  In between formal assessments, the Parent-Teacher Meetings and Open Houses will allow parents to communicate directly with the teachers, and Parent-Director meetings will allow the parents to speak directly to the administration. Student and school wide progress and results will be discussed at Board meetings which are opened to the public.  
</t>
  </si>
  <si>
    <t xml:space="preserve">In accordance with District Law, all of our teachers meet or exceed the highly qualified standards set by NCLB.  All teachers must hold at least a Bachelor’s Degree and will be highly qualified in their specific area of instruction. </t>
  </si>
  <si>
    <t xml:space="preserve">Students will be required to keep an assignment notebook which will allow parents to check that homework assignments are completed daily, weekly, and monthly. Students will also receive formal Grade Reports at designated times throughout the year, offering parents a formal assessment of their children’s progress. At the end of each grading period, parents will be invited to campus for awards ceremonies to celebrate student achievement.  In between formal assessments, the Parent-Teacher Meetings and Open Houses will allow parents to communicate directly with the teachers, and Parent-Director meetings will allow the parents to speak directly to the administration. Student and school wide progress and results will be discussed at Board meetings which are opened to the public.  </t>
  </si>
  <si>
    <t xml:space="preserve">The process of identifying a student for targeted assistance can be initiated either by parents/guardians or by BASIS staff.  
o The student support coordinator reviews student data (DC CAS, Progress Reports, Test Scores, Readiness Assessments Early Diagnostic Assessments)
o The student support coordinator observes the student informally in several classes to collect sufficient information about the student’s performance in class, overall behavior, and social maturity. 
o The student support coordinator or school directors meets with the parents/guardians to inform them of the attempt to create an Learner Academic Plan for their child.
o The student support coordinator or school directors distributes and collects feedback forms from teachers.
o The student support coordinator monitors the plan’s progress.  After three weeks, the plan is evaluated and, if necessary, modified according to specific feedback. 
</t>
  </si>
  <si>
    <t>BASIS DC is an open enrollment public charter school.  Accomodations would be made for acquiring the necessary paperwork for a student that may be homeless.</t>
  </si>
  <si>
    <t xml:space="preserve">The Head of School is the designated Homeless Liason for BASIS DC.  Under the provisions of federal law, BASIS DC would provide for immediate enrollment of Homeless students, regardless of missing documentation.  If it is in the best interest of the child, BASIS DC will make required provisions of  transportation at the request of the parents.  Ensure that homeless children and youths are not stigmatized or segregated on the basis of their status as Homeless.
</t>
  </si>
  <si>
    <t>N/A</t>
  </si>
  <si>
    <t xml:space="preserve">As a critical component of the start-up operation, BASIS DC will be working collaboratively with its sister BASIS Schools in Arizona to implement a teacher induction and mentoring program that will partner the veteran cadre of excellent teachers in Arizona with the teachers new to BASIS DC.  The veteran mentors will be selected based upon the strength of their academic content knowledge as well as their institutional knowledge and skill in the academic program of BASIS schools.   
Each BASIS DC teacher will be partnered with a BASIS School mentor.  </t>
  </si>
  <si>
    <t>By maintaining communication of the BASIS DC mission and guiding principles we will align programs and programmatic funding to best meet the needs of the students.  Specifically, BASIS DC will implement a rigorous curriculum, ensure student accountability, cultivate teaching as a profession, nuture a culture of excellence, and provide meaningful, comprehensive and timely student support.</t>
  </si>
  <si>
    <t xml:space="preserve">Early Diagnostic Tests (EDT) in reading and math were given to all enrolling students starting in February.  The EDT was a free response format assessment that was used to identifying students in need of intense remediation.  In June students were again assessed with a Readiness Test.  The Readiness Test was a more comprehensive multiple choice assessment in both reading and math.  The results of the assessments outlined that the BASIS DC Students are starting with large, foundational problems in content mastery.  The oldest students are the furthest behind where they should be – especially 8th grade. The BASIS DC students have an unusually wide variation in abilities that will present unique problems for teachers to engage the whole classroom. Most DC students do not demonstrate fluency of math facts. There are very few students demonstrating mastery of basic pre-algebra skills.  Data demonstrate that knowing a student’s grade level provides very little predictive power for either their reading or math ability.
Once prospective teachers are hired, they begin to prepare for the demands of the BASIS classroom and are supported in a variety of ways through our teacher induction and mentoring program. See specifics in Title II description.  
Parents have been engaged with BASIS DC throughout the enrollment process and now within the school year.  The goal of parent involvement is to involve the parents in a meaningful partnership with BASIS DC and to teach them on how to best support their child’s education. 
Results:
Based upon these data it was determined that:  1). Student’s academic time within the school day must be protected, 2). supplemental instruction will be targeted to meet the student’s needs to bring them to grade level through supplemental instruction within the school day where available (i.e. lunch breaks, built in intervention period), 3) provide supplemental instruction targeted to their specific needs through extended instructional time (e.g. after school, Saturday school, during school breaks, Summer School), 4) provide on-going quality professional development to support strong instruction within the classroom and during supplementary instructional time.
</t>
  </si>
  <si>
    <t>BASIS DC will implement a targeted assistance Title I program by providing identified students with supplementary academic supports within the school day and through a variety of extended day instructional options.  BASIS DC understands that the greatest impact on student achievement occurs within the classroom with a highly qualified, skilled teacher.  The Title II funds will be devoted to teacher induction and mentoring to support a world-class faculty that engages in a process of continual improvement and curricula and skill development.</t>
  </si>
  <si>
    <t xml:space="preserve">BASIS DC is a one school LEA, thus, the model of assistance described above is implemented at the school and LEA level. </t>
  </si>
  <si>
    <t>BASIS utilizes a variety of exams to monitor student performance, including  Early Diagnostic Tests, Readiness, teacher assessment, Pre-Comps, Comps, DC CAS,and AP exams.  The results of these assessments are used to help with the identification of students at risk of failing to meet the academic standards.</t>
  </si>
  <si>
    <t xml:space="preserve">BASIS DC is a single school LEA, thus the extended time programs at BASIS DC will use Title I dollars to support the additional compensation for the teachers to provide high quality extended time instruction.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</si>
</sst>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46" x14ac:knownFonts="1">
    <font>
      <sz val="10"/>
      <name val="Calibri"/>
    </font>
    <font>
      <sz val="10"/>
      <name val="Calibri"/>
      <family val="2"/>
    </font>
    <font>
      <b/>
      <sz val="10"/>
      <name val="Calibri"/>
      <family val="2"/>
    </font>
    <font>
      <b/>
      <sz val="12"/>
      <name val="Calibri"/>
      <family val="2"/>
    </font>
    <font>
      <b/>
      <sz val="11"/>
      <name val="Calibri"/>
      <family val="2"/>
    </font>
    <font>
      <sz val="10"/>
      <name val="Calibri"/>
      <family val="2"/>
    </font>
    <font>
      <sz val="8"/>
      <name val="Calibri"/>
      <family val="2"/>
    </font>
    <font>
      <sz val="11"/>
      <name val="Calibri"/>
      <family val="2"/>
    </font>
    <font>
      <sz val="8"/>
      <name val="Calibri"/>
      <family val="2"/>
    </font>
    <font>
      <b/>
      <sz val="14"/>
      <name val="Calibri"/>
      <family val="2"/>
    </font>
    <font>
      <u/>
      <sz val="8.5"/>
      <color indexed="12"/>
      <name val="Arial"/>
      <family val="2"/>
    </font>
    <font>
      <b/>
      <sz val="16"/>
      <name val="Calibri"/>
      <family val="2"/>
    </font>
    <font>
      <b/>
      <sz val="10"/>
      <name val="Times New Roman"/>
      <family val="1"/>
    </font>
    <font>
      <sz val="10"/>
      <name val="Times New Roman"/>
      <family val="1"/>
    </font>
    <font>
      <sz val="10"/>
      <name val="Calibri"/>
      <family val="2"/>
    </font>
    <font>
      <b/>
      <sz val="14"/>
      <color indexed="9"/>
      <name val="Calibri"/>
      <family val="2"/>
    </font>
    <font>
      <sz val="8"/>
      <name val="Calibri"/>
      <family val="2"/>
    </font>
    <font>
      <sz val="12"/>
      <name val="Calibri"/>
      <family val="2"/>
    </font>
    <font>
      <b/>
      <sz val="20"/>
      <color indexed="10"/>
      <name val="Calibri"/>
      <family val="2"/>
    </font>
    <font>
      <sz val="10"/>
      <name val="Arial"/>
      <family val="2"/>
    </font>
    <font>
      <b/>
      <sz val="10"/>
      <name val="Arial"/>
      <family val="2"/>
    </font>
    <font>
      <b/>
      <sz val="20"/>
      <color indexed="9"/>
      <name val="Calibri"/>
      <family val="2"/>
    </font>
    <font>
      <b/>
      <sz val="12"/>
      <color indexed="9"/>
      <name val="Calibri"/>
      <family val="2"/>
    </font>
    <font>
      <b/>
      <i/>
      <u/>
      <sz val="11"/>
      <name val="Calibri"/>
      <family val="2"/>
    </font>
    <font>
      <b/>
      <sz val="16"/>
      <color indexed="9"/>
      <name val="Calibri"/>
      <family val="2"/>
    </font>
    <font>
      <b/>
      <u/>
      <sz val="16"/>
      <color indexed="9"/>
      <name val="Calibri"/>
      <family val="2"/>
    </font>
    <font>
      <b/>
      <u/>
      <sz val="10"/>
      <name val="Calibri"/>
      <family val="2"/>
    </font>
    <font>
      <u/>
      <sz val="11"/>
      <name val="Calibri"/>
      <family val="2"/>
    </font>
    <font>
      <sz val="8"/>
      <name val="Calibri"/>
      <family val="2"/>
    </font>
    <font>
      <b/>
      <i/>
      <sz val="11"/>
      <name val="Calibri"/>
      <family val="2"/>
    </font>
    <font>
      <sz val="11"/>
      <color indexed="8"/>
      <name val="Calibri"/>
      <family val="2"/>
    </font>
    <font>
      <sz val="8"/>
      <name val="Verdana"/>
      <family val="2"/>
    </font>
    <font>
      <sz val="10"/>
      <name val="Calibri"/>
      <family val="2"/>
    </font>
    <font>
      <b/>
      <i/>
      <sz val="10"/>
      <color rgb="FFFF0000"/>
      <name val="Calibri"/>
      <family val="2"/>
    </font>
    <font>
      <b/>
      <i/>
      <sz val="16"/>
      <name val="Calibri"/>
      <family val="2"/>
    </font>
    <font>
      <b/>
      <sz val="14"/>
      <color theme="0"/>
      <name val="Calibri"/>
      <family val="2"/>
    </font>
    <font>
      <sz val="14"/>
      <name val="Calibri"/>
      <family val="2"/>
    </font>
    <font>
      <b/>
      <u/>
      <sz val="16"/>
      <name val="Calibri"/>
      <family val="2"/>
    </font>
    <font>
      <i/>
      <sz val="10"/>
      <name val="Calibri"/>
      <family val="2"/>
    </font>
    <font>
      <b/>
      <sz val="11"/>
      <color rgb="FFFF0000"/>
      <name val="Calibri"/>
      <family val="2"/>
    </font>
    <font>
      <b/>
      <u/>
      <sz val="11"/>
      <color indexed="10"/>
      <name val="Calibri"/>
      <family val="2"/>
    </font>
    <font>
      <b/>
      <sz val="11"/>
      <color indexed="10"/>
      <name val="Calibri"/>
      <family val="2"/>
    </font>
    <font>
      <u/>
      <sz val="11"/>
      <color indexed="56"/>
      <name val="Calibri"/>
      <family val="2"/>
    </font>
    <font>
      <b/>
      <i/>
      <sz val="10"/>
      <name val="Calibri"/>
      <family val="2"/>
    </font>
    <font>
      <i/>
      <sz val="10"/>
      <color rgb="FFFF0000"/>
      <name val="Calibri"/>
      <family val="2"/>
    </font>
    <font>
      <i/>
      <u/>
      <sz val="11"/>
      <color rgb="FFFF0000"/>
      <name val="Calibri"/>
      <family val="2"/>
    </font>
  </fonts>
  <fills count="25">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
      <patternFill patternType="solid">
        <fgColor indexed="10"/>
        <bgColor indexed="64"/>
      </patternFill>
    </fill>
    <fill>
      <patternFill patternType="solid">
        <fgColor indexed="40"/>
        <bgColor indexed="64"/>
      </patternFill>
    </fill>
    <fill>
      <patternFill patternType="solid">
        <fgColor indexed="49"/>
        <bgColor indexed="64"/>
      </patternFill>
    </fill>
    <fill>
      <patternFill patternType="solid">
        <fgColor theme="1"/>
        <bgColor indexed="64"/>
      </patternFill>
    </fill>
    <fill>
      <patternFill patternType="solid">
        <fgColor rgb="FFFC04CD"/>
        <bgColor indexed="64"/>
      </patternFill>
    </fill>
    <fill>
      <patternFill patternType="solid">
        <fgColor rgb="FF00FF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
      <patternFill patternType="solid">
        <fgColor rgb="FFFF3399"/>
        <bgColor indexed="64"/>
      </patternFill>
    </fill>
    <fill>
      <patternFill patternType="solid">
        <fgColor rgb="FF00B0F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top/>
      <bottom style="medium">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top style="medium">
        <color indexed="64"/>
      </top>
      <bottom style="thin">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right/>
      <top style="medium">
        <color rgb="FFFF0000"/>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xf numFmtId="0" fontId="1" fillId="0" borderId="0"/>
    <xf numFmtId="0" fontId="10" fillId="0" borderId="0" applyNumberFormat="0" applyFill="0" applyBorder="0" applyAlignment="0" applyProtection="0">
      <alignment vertical="top"/>
      <protection locked="0"/>
    </xf>
  </cellStyleXfs>
  <cellXfs count="662">
    <xf numFmtId="0" fontId="0" fillId="0" borderId="0" xfId="0"/>
    <xf numFmtId="0" fontId="0" fillId="0" borderId="1" xfId="0" applyBorder="1" applyAlignment="1">
      <alignment horizontal="center"/>
    </xf>
    <xf numFmtId="0" fontId="5" fillId="0" borderId="0" xfId="0" applyFont="1"/>
    <xf numFmtId="0" fontId="5" fillId="0" borderId="0" xfId="0" applyFont="1" applyProtection="1"/>
    <xf numFmtId="0" fontId="5" fillId="2" borderId="0" xfId="0" applyFont="1" applyFill="1"/>
    <xf numFmtId="0" fontId="1" fillId="0" borderId="0" xfId="0" applyFont="1"/>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5" applyFill="1" applyAlignment="1" applyProtection="1">
      <alignment wrapText="1"/>
    </xf>
    <xf numFmtId="0" fontId="1" fillId="0" borderId="0" xfId="5" applyBorder="1" applyAlignment="1" applyProtection="1">
      <alignment wrapText="1"/>
    </xf>
    <xf numFmtId="0" fontId="1" fillId="0" borderId="0" xfId="5" applyAlignment="1" applyProtection="1">
      <alignment wrapText="1"/>
    </xf>
    <xf numFmtId="0" fontId="2" fillId="0" borderId="0" xfId="5" applyFont="1" applyAlignment="1" applyProtection="1">
      <alignment horizontal="center" wrapText="1"/>
    </xf>
    <xf numFmtId="0" fontId="2" fillId="2" borderId="1" xfId="5" applyFont="1" applyFill="1" applyBorder="1" applyAlignment="1" applyProtection="1">
      <alignment horizontal="center" shrinkToFit="1"/>
    </xf>
    <xf numFmtId="0" fontId="1" fillId="0" borderId="0" xfId="0" applyFont="1" applyProtection="1"/>
    <xf numFmtId="0" fontId="5" fillId="2" borderId="0" xfId="0" applyFont="1" applyFill="1" applyBorder="1" applyProtection="1"/>
    <xf numFmtId="0" fontId="5" fillId="2" borderId="1" xfId="0" applyFont="1" applyFill="1" applyBorder="1" applyAlignment="1" applyProtection="1">
      <alignment vertical="top" wrapText="1" shrinkToFit="1"/>
      <protection locked="0"/>
    </xf>
    <xf numFmtId="0" fontId="5" fillId="2" borderId="7" xfId="0" applyFont="1" applyFill="1" applyBorder="1" applyAlignment="1" applyProtection="1">
      <alignment shrinkToFit="1"/>
    </xf>
    <xf numFmtId="0" fontId="5" fillId="2" borderId="8" xfId="0" applyFont="1" applyFill="1" applyBorder="1" applyAlignment="1" applyProtection="1">
      <alignment shrinkToFit="1"/>
    </xf>
    <xf numFmtId="0" fontId="5" fillId="2" borderId="9" xfId="0" applyFont="1" applyFill="1" applyBorder="1" applyAlignment="1" applyProtection="1">
      <alignment shrinkToFit="1"/>
    </xf>
    <xf numFmtId="0" fontId="5" fillId="2" borderId="10" xfId="0" applyFont="1" applyFill="1" applyBorder="1" applyAlignment="1" applyProtection="1">
      <alignment shrinkToFit="1"/>
    </xf>
    <xf numFmtId="0" fontId="5" fillId="0" borderId="0" xfId="0" applyFont="1" applyBorder="1" applyAlignment="1" applyProtection="1">
      <alignment shrinkToFit="1"/>
    </xf>
    <xf numFmtId="0" fontId="3" fillId="2" borderId="0" xfId="0" applyFont="1" applyFill="1" applyBorder="1" applyAlignment="1" applyProtection="1">
      <alignment wrapText="1" shrinkToFit="1"/>
    </xf>
    <xf numFmtId="0" fontId="12" fillId="2" borderId="0" xfId="0" applyFont="1" applyFill="1" applyBorder="1" applyAlignment="1" applyProtection="1">
      <alignment wrapText="1" shrinkToFit="1"/>
    </xf>
    <xf numFmtId="0" fontId="12" fillId="2" borderId="11" xfId="0" applyFont="1" applyFill="1" applyBorder="1" applyAlignment="1" applyProtection="1">
      <alignment wrapText="1" shrinkToFit="1"/>
    </xf>
    <xf numFmtId="0" fontId="6" fillId="2" borderId="10" xfId="0" applyFont="1" applyFill="1" applyBorder="1" applyAlignment="1" applyProtection="1">
      <alignment horizontal="center" shrinkToFit="1"/>
    </xf>
    <xf numFmtId="0" fontId="5" fillId="2" borderId="0" xfId="0" applyFont="1" applyFill="1" applyBorder="1" applyAlignment="1" applyProtection="1">
      <alignment shrinkToFit="1"/>
    </xf>
    <xf numFmtId="0" fontId="1" fillId="2" borderId="0" xfId="0" applyFont="1" applyFill="1" applyBorder="1" applyAlignment="1" applyProtection="1">
      <alignment wrapText="1" shrinkToFit="1"/>
    </xf>
    <xf numFmtId="0" fontId="5" fillId="2" borderId="0" xfId="0" applyFont="1" applyFill="1" applyBorder="1" applyAlignment="1" applyProtection="1">
      <alignment horizontal="center" shrinkToFit="1"/>
    </xf>
    <xf numFmtId="0" fontId="5" fillId="2" borderId="11" xfId="0" applyFont="1" applyFill="1" applyBorder="1" applyAlignment="1" applyProtection="1">
      <alignment shrinkToFit="1"/>
    </xf>
    <xf numFmtId="0" fontId="6" fillId="2" borderId="0" xfId="0" applyFont="1" applyFill="1" applyBorder="1" applyAlignment="1" applyProtection="1">
      <alignment horizontal="center" shrinkToFit="1"/>
    </xf>
    <xf numFmtId="0" fontId="1" fillId="2" borderId="11" xfId="0" applyFont="1" applyFill="1" applyBorder="1" applyAlignment="1" applyProtection="1">
      <alignment wrapText="1" shrinkToFit="1"/>
    </xf>
    <xf numFmtId="0" fontId="5" fillId="2" borderId="0" xfId="0" applyFont="1" applyFill="1" applyBorder="1" applyAlignment="1" applyProtection="1">
      <alignment horizontal="left" wrapText="1" shrinkToFit="1"/>
    </xf>
    <xf numFmtId="0" fontId="5" fillId="2" borderId="11" xfId="0" applyFont="1" applyFill="1" applyBorder="1" applyAlignment="1" applyProtection="1">
      <alignment horizontal="left" wrapText="1" shrinkToFit="1"/>
    </xf>
    <xf numFmtId="0" fontId="13" fillId="2" borderId="0" xfId="0" applyFont="1" applyFill="1" applyBorder="1" applyAlignment="1" applyProtection="1">
      <alignment horizontal="left" shrinkToFit="1"/>
    </xf>
    <xf numFmtId="0" fontId="14" fillId="2" borderId="0" xfId="0" applyNumberFormat="1" applyFont="1" applyFill="1" applyBorder="1" applyAlignment="1" applyProtection="1">
      <alignment wrapText="1" shrinkToFit="1"/>
    </xf>
    <xf numFmtId="0" fontId="14" fillId="2" borderId="11" xfId="0" applyNumberFormat="1" applyFont="1" applyFill="1" applyBorder="1" applyAlignment="1" applyProtection="1">
      <alignment wrapText="1" shrinkToFit="1"/>
    </xf>
    <xf numFmtId="0" fontId="14" fillId="2" borderId="0" xfId="0" applyFont="1" applyFill="1" applyBorder="1" applyAlignment="1" applyProtection="1">
      <alignment wrapText="1" shrinkToFit="1"/>
    </xf>
    <xf numFmtId="0" fontId="14" fillId="2" borderId="11" xfId="0" applyFont="1" applyFill="1" applyBorder="1" applyAlignment="1" applyProtection="1">
      <alignment wrapText="1" shrinkToFit="1"/>
    </xf>
    <xf numFmtId="0" fontId="6" fillId="2" borderId="1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1" xfId="0" applyFont="1" applyFill="1" applyBorder="1" applyProtection="1"/>
    <xf numFmtId="0" fontId="5" fillId="2" borderId="0" xfId="0" applyFont="1" applyFill="1" applyBorder="1" applyAlignment="1" applyProtection="1">
      <alignment horizontal="center" vertical="center"/>
    </xf>
    <xf numFmtId="0" fontId="5" fillId="2" borderId="10" xfId="0" applyFont="1" applyFill="1" applyBorder="1" applyProtection="1"/>
    <xf numFmtId="0" fontId="5" fillId="2" borderId="12" xfId="0" applyFont="1" applyFill="1" applyBorder="1" applyAlignment="1" applyProtection="1">
      <alignment shrinkToFit="1"/>
    </xf>
    <xf numFmtId="0" fontId="5" fillId="2" borderId="13" xfId="0" applyFont="1" applyFill="1" applyBorder="1" applyAlignment="1" applyProtection="1">
      <alignment shrinkToFit="1"/>
    </xf>
    <xf numFmtId="0" fontId="5" fillId="2" borderId="14" xfId="0" applyFont="1" applyFill="1" applyBorder="1" applyAlignment="1" applyProtection="1">
      <alignment shrinkToFit="1"/>
    </xf>
    <xf numFmtId="0" fontId="13" fillId="0" borderId="0" xfId="0" applyFont="1" applyAlignment="1" applyProtection="1">
      <alignment horizontal="left" indent="8"/>
    </xf>
    <xf numFmtId="0" fontId="13" fillId="0" borderId="0" xfId="0" applyFont="1" applyAlignment="1" applyProtection="1">
      <alignment horizontal="left" indent="2"/>
    </xf>
    <xf numFmtId="0" fontId="13" fillId="0" borderId="0" xfId="0" applyFont="1" applyAlignment="1" applyProtection="1">
      <alignment horizontal="left" indent="1"/>
    </xf>
    <xf numFmtId="0" fontId="6" fillId="2" borderId="0" xfId="0" applyFont="1" applyFill="1" applyBorder="1" applyAlignment="1" applyProtection="1">
      <alignment horizontal="center" shrinkToFit="1"/>
      <protection locked="0"/>
    </xf>
    <xf numFmtId="0" fontId="5" fillId="2" borderId="0" xfId="0" applyFont="1" applyFill="1" applyBorder="1" applyAlignment="1" applyProtection="1">
      <alignment horizontal="center" shrinkToFit="1"/>
      <protection locked="0"/>
    </xf>
    <xf numFmtId="0" fontId="12" fillId="2" borderId="0" xfId="0" applyFont="1" applyFill="1" applyBorder="1" applyAlignment="1" applyProtection="1">
      <alignment shrinkToFit="1"/>
    </xf>
    <xf numFmtId="0" fontId="5" fillId="2" borderId="0"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top" shrinkToFit="1"/>
    </xf>
    <xf numFmtId="0" fontId="5" fillId="2" borderId="0" xfId="0" applyFont="1" applyFill="1" applyProtection="1"/>
    <xf numFmtId="0" fontId="6" fillId="2" borderId="12" xfId="0" applyFont="1" applyFill="1" applyBorder="1" applyAlignment="1" applyProtection="1">
      <alignment horizontal="center" shrinkToFit="1"/>
    </xf>
    <xf numFmtId="0" fontId="5" fillId="2" borderId="13" xfId="0" applyFont="1" applyFill="1" applyBorder="1" applyAlignment="1" applyProtection="1">
      <alignment horizontal="center" shrinkToFit="1"/>
    </xf>
    <xf numFmtId="0" fontId="3" fillId="12" borderId="2"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12" borderId="3" xfId="0" applyFont="1" applyFill="1" applyBorder="1" applyAlignment="1">
      <alignment horizontal="center" vertical="center" wrapText="1"/>
    </xf>
    <xf numFmtId="49" fontId="5" fillId="2" borderId="1" xfId="0" applyNumberFormat="1" applyFont="1" applyFill="1" applyBorder="1" applyAlignment="1" applyProtection="1">
      <alignment vertical="top" wrapText="1" shrinkToFit="1"/>
      <protection locked="0"/>
    </xf>
    <xf numFmtId="49" fontId="5" fillId="0" borderId="0" xfId="0" applyNumberFormat="1" applyFont="1"/>
    <xf numFmtId="0" fontId="1" fillId="5" borderId="15" xfId="0" applyFont="1" applyFill="1" applyBorder="1" applyAlignment="1" applyProtection="1">
      <alignment horizontal="center" vertical="center" shrinkToFit="1"/>
      <protection locked="0"/>
    </xf>
    <xf numFmtId="0" fontId="1" fillId="5" borderId="15" xfId="0" applyFont="1" applyFill="1" applyBorder="1" applyAlignment="1" applyProtection="1">
      <alignment horizontal="center" vertical="top" shrinkToFit="1"/>
      <protection locked="0"/>
    </xf>
    <xf numFmtId="0" fontId="1" fillId="5" borderId="15" xfId="0" applyFont="1" applyFill="1" applyBorder="1" applyAlignment="1" applyProtection="1">
      <alignment horizontal="center" vertical="center"/>
      <protection locked="0"/>
    </xf>
    <xf numFmtId="49" fontId="1" fillId="2" borderId="1" xfId="0" applyNumberFormat="1" applyFont="1" applyFill="1" applyBorder="1" applyAlignment="1" applyProtection="1">
      <alignment vertical="top" wrapText="1" shrinkToFit="1"/>
      <protection locked="0"/>
    </xf>
    <xf numFmtId="0" fontId="1" fillId="0" borderId="0" xfId="5" applyFont="1" applyProtection="1"/>
    <xf numFmtId="0" fontId="20" fillId="7" borderId="1" xfId="0" applyFont="1" applyFill="1" applyBorder="1" applyAlignment="1">
      <alignment vertical="center"/>
    </xf>
    <xf numFmtId="0" fontId="20" fillId="16"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0" fillId="0" borderId="0" xfId="0" applyAlignment="1">
      <alignment vertical="center"/>
    </xf>
    <xf numFmtId="0" fontId="19" fillId="0" borderId="1" xfId="0" applyFont="1" applyBorder="1"/>
    <xf numFmtId="44" fontId="0" fillId="0" borderId="1" xfId="0" applyNumberFormat="1" applyBorder="1"/>
    <xf numFmtId="0" fontId="0" fillId="0" borderId="1" xfId="0" applyBorder="1"/>
    <xf numFmtId="0" fontId="19" fillId="0" borderId="16" xfId="0" applyFont="1" applyFill="1" applyBorder="1"/>
    <xf numFmtId="0" fontId="20" fillId="7" borderId="1" xfId="0" applyFont="1" applyFill="1" applyBorder="1"/>
    <xf numFmtId="44" fontId="20" fillId="16" borderId="1" xfId="0" applyNumberFormat="1" applyFont="1" applyFill="1" applyBorder="1"/>
    <xf numFmtId="44" fontId="20" fillId="7" borderId="1" xfId="0" applyNumberFormat="1" applyFont="1" applyFill="1" applyBorder="1"/>
    <xf numFmtId="0" fontId="5" fillId="16" borderId="0" xfId="0" applyFont="1" applyFill="1"/>
    <xf numFmtId="0" fontId="5" fillId="0" borderId="0" xfId="0" applyFont="1" applyFill="1"/>
    <xf numFmtId="14" fontId="0" fillId="0" borderId="1" xfId="0" applyNumberFormat="1" applyBorder="1"/>
    <xf numFmtId="0" fontId="1" fillId="2" borderId="0" xfId="0" applyFont="1" applyFill="1" applyBorder="1" applyAlignment="1" applyProtection="1">
      <alignment wrapText="1" shrinkToFit="1"/>
    </xf>
    <xf numFmtId="0" fontId="1"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10" xfId="0" applyFont="1" applyFill="1" applyBorder="1" applyAlignment="1" applyProtection="1">
      <alignment shrinkToFit="1"/>
    </xf>
    <xf numFmtId="0" fontId="1" fillId="2" borderId="0" xfId="0" applyFont="1" applyFill="1" applyBorder="1" applyAlignment="1" applyProtection="1">
      <alignment horizontal="center" shrinkToFit="1"/>
      <protection locked="0"/>
    </xf>
    <xf numFmtId="0" fontId="1" fillId="2" borderId="11" xfId="0" applyFont="1" applyFill="1" applyBorder="1" applyAlignment="1" applyProtection="1">
      <alignment horizontal="left" wrapText="1" shrinkToFit="1"/>
    </xf>
    <xf numFmtId="0" fontId="1" fillId="2" borderId="0" xfId="0" applyFont="1" applyFill="1" applyBorder="1" applyAlignment="1" applyProtection="1">
      <alignment horizontal="center" shrinkToFit="1"/>
    </xf>
    <xf numFmtId="0" fontId="1" fillId="2" borderId="11" xfId="0" applyFont="1" applyFill="1" applyBorder="1" applyAlignment="1" applyProtection="1">
      <alignment shrinkToFit="1"/>
    </xf>
    <xf numFmtId="0" fontId="1" fillId="2" borderId="11" xfId="0" applyNumberFormat="1" applyFont="1" applyFill="1" applyBorder="1" applyAlignment="1" applyProtection="1">
      <alignment wrapText="1" shrinkToFit="1"/>
    </xf>
    <xf numFmtId="0" fontId="1" fillId="2" borderId="0" xfId="0" applyFont="1" applyFill="1" applyBorder="1" applyProtection="1"/>
    <xf numFmtId="0" fontId="1" fillId="2" borderId="0" xfId="0" applyFont="1" applyFill="1" applyBorder="1" applyAlignment="1" applyProtection="1">
      <alignment horizontal="center"/>
    </xf>
    <xf numFmtId="0" fontId="1" fillId="2" borderId="11" xfId="0" applyFont="1" applyFill="1" applyBorder="1" applyProtection="1"/>
    <xf numFmtId="0" fontId="1" fillId="2" borderId="0" xfId="0" applyFont="1" applyFill="1" applyBorder="1" applyAlignment="1" applyProtection="1">
      <alignment horizontal="center" vertical="center"/>
    </xf>
    <xf numFmtId="0" fontId="1" fillId="2" borderId="10" xfId="0" applyFont="1" applyFill="1" applyBorder="1" applyProtection="1"/>
    <xf numFmtId="0" fontId="1" fillId="2" borderId="12" xfId="0" applyFont="1" applyFill="1" applyBorder="1" applyAlignment="1" applyProtection="1">
      <alignment shrinkToFit="1"/>
    </xf>
    <xf numFmtId="0" fontId="1" fillId="2" borderId="13" xfId="0" applyFont="1" applyFill="1" applyBorder="1" applyAlignment="1" applyProtection="1">
      <alignment shrinkToFit="1"/>
    </xf>
    <xf numFmtId="0" fontId="1" fillId="2" borderId="14" xfId="0" applyFont="1" applyFill="1" applyBorder="1" applyAlignment="1" applyProtection="1">
      <alignment shrinkToFit="1"/>
    </xf>
    <xf numFmtId="0" fontId="1" fillId="2" borderId="0" xfId="0" applyNumberFormat="1" applyFont="1" applyFill="1" applyBorder="1" applyAlignment="1" applyProtection="1">
      <alignment wrapText="1" shrinkToFit="1"/>
    </xf>
    <xf numFmtId="0" fontId="1" fillId="2" borderId="0" xfId="0" applyFont="1" applyFill="1" applyBorder="1" applyAlignment="1" applyProtection="1">
      <alignment horizontal="left" wrapText="1" shrinkToFit="1"/>
    </xf>
    <xf numFmtId="0" fontId="1" fillId="0" borderId="0" xfId="0" applyFont="1" applyBorder="1" applyAlignment="1" applyProtection="1">
      <alignment shrinkToFit="1"/>
    </xf>
    <xf numFmtId="0" fontId="1" fillId="2" borderId="9" xfId="0" applyFont="1" applyFill="1" applyBorder="1" applyAlignment="1" applyProtection="1">
      <alignment shrinkToFit="1"/>
    </xf>
    <xf numFmtId="0" fontId="1" fillId="2" borderId="8" xfId="0" applyFont="1" applyFill="1" applyBorder="1" applyAlignment="1" applyProtection="1">
      <alignment shrinkToFit="1"/>
    </xf>
    <xf numFmtId="0" fontId="1" fillId="2" borderId="7" xfId="0" applyFont="1" applyFill="1" applyBorder="1" applyAlignment="1" applyProtection="1">
      <alignment shrinkToFit="1"/>
    </xf>
    <xf numFmtId="0" fontId="1" fillId="2" borderId="0" xfId="0" applyFont="1" applyFill="1" applyBorder="1" applyAlignment="1" applyProtection="1">
      <alignment wrapText="1" shrinkToFit="1"/>
    </xf>
    <xf numFmtId="0" fontId="1"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3" fillId="2" borderId="11"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10" xfId="0" applyFont="1" applyFill="1" applyBorder="1" applyAlignment="1" applyProtection="1">
      <alignment horizontal="center" shrinkToFit="1"/>
    </xf>
    <xf numFmtId="0" fontId="1" fillId="2" borderId="10" xfId="0" applyFont="1" applyFill="1" applyBorder="1" applyAlignment="1" applyProtection="1">
      <alignment horizontal="center"/>
    </xf>
    <xf numFmtId="0" fontId="1" fillId="2" borderId="0" xfId="0" applyFont="1" applyFill="1" applyBorder="1" applyAlignment="1" applyProtection="1">
      <alignment wrapText="1" shrinkToFit="1"/>
    </xf>
    <xf numFmtId="0" fontId="1" fillId="2" borderId="0" xfId="0" applyFont="1" applyFill="1" applyBorder="1" applyAlignment="1" applyProtection="1">
      <alignment shrinkToFit="1"/>
    </xf>
    <xf numFmtId="0" fontId="32" fillId="0" borderId="0" xfId="0" applyFont="1" applyProtection="1"/>
    <xf numFmtId="0" fontId="32" fillId="0" borderId="0" xfId="5" applyFont="1" applyProtection="1"/>
    <xf numFmtId="0" fontId="32" fillId="17" borderId="20" xfId="0" applyFont="1" applyFill="1" applyBorder="1" applyAlignment="1" applyProtection="1">
      <alignment vertical="top" wrapText="1" shrinkToFit="1"/>
    </xf>
    <xf numFmtId="0" fontId="32" fillId="17" borderId="8" xfId="0" applyFont="1" applyFill="1" applyBorder="1" applyAlignment="1" applyProtection="1">
      <alignment vertical="top" wrapText="1" shrinkToFit="1"/>
    </xf>
    <xf numFmtId="0" fontId="32" fillId="17" borderId="2" xfId="0" applyFont="1" applyFill="1" applyBorder="1" applyAlignment="1" applyProtection="1">
      <alignment vertical="top" wrapText="1" shrinkToFit="1"/>
    </xf>
    <xf numFmtId="0" fontId="32" fillId="17" borderId="0" xfId="0" applyFont="1" applyFill="1" applyBorder="1" applyAlignment="1" applyProtection="1">
      <alignment vertical="top" wrapText="1" shrinkToFit="1"/>
    </xf>
    <xf numFmtId="0" fontId="32" fillId="17" borderId="22" xfId="0" applyFont="1" applyFill="1" applyBorder="1" applyAlignment="1" applyProtection="1">
      <alignment vertical="top" wrapText="1" shrinkToFit="1"/>
    </xf>
    <xf numFmtId="0" fontId="32" fillId="17" borderId="13" xfId="0" applyFont="1" applyFill="1" applyBorder="1" applyAlignment="1" applyProtection="1">
      <alignment vertical="top" wrapText="1" shrinkToFit="1"/>
    </xf>
    <xf numFmtId="0" fontId="32" fillId="0" borderId="15" xfId="0" applyFont="1" applyBorder="1" applyProtection="1"/>
    <xf numFmtId="0" fontId="32" fillId="20" borderId="22" xfId="0" applyFont="1" applyFill="1" applyBorder="1" applyAlignment="1" applyProtection="1">
      <alignment vertical="top" wrapText="1" shrinkToFit="1"/>
    </xf>
    <xf numFmtId="0" fontId="32" fillId="20" borderId="13" xfId="0" applyFont="1" applyFill="1" applyBorder="1" applyAlignment="1" applyProtection="1">
      <alignment vertical="top" wrapText="1" shrinkToFit="1"/>
    </xf>
    <xf numFmtId="0" fontId="32" fillId="20" borderId="23" xfId="0" applyFont="1" applyFill="1" applyBorder="1" applyAlignment="1" applyProtection="1">
      <alignment vertical="top" wrapText="1" shrinkToFit="1"/>
    </xf>
    <xf numFmtId="0" fontId="2" fillId="17" borderId="0" xfId="0" applyFont="1" applyFill="1" applyBorder="1" applyAlignment="1" applyProtection="1">
      <alignment vertical="top" wrapText="1" shrinkToFit="1"/>
    </xf>
    <xf numFmtId="0" fontId="2" fillId="17" borderId="13" xfId="0" applyFont="1" applyFill="1" applyBorder="1" applyAlignment="1" applyProtection="1">
      <alignment vertical="top" wrapText="1" shrinkToFit="1"/>
    </xf>
    <xf numFmtId="0" fontId="2" fillId="17" borderId="10" xfId="0" applyFont="1" applyFill="1" applyBorder="1" applyAlignment="1" applyProtection="1">
      <alignment vertical="top" wrapText="1" shrinkToFit="1"/>
    </xf>
    <xf numFmtId="0" fontId="2" fillId="17" borderId="11" xfId="0" applyFont="1" applyFill="1" applyBorder="1" applyAlignment="1" applyProtection="1">
      <alignment vertical="top" wrapText="1" shrinkToFit="1"/>
    </xf>
    <xf numFmtId="0" fontId="2" fillId="17" borderId="12" xfId="0" applyFont="1" applyFill="1" applyBorder="1" applyAlignment="1" applyProtection="1">
      <alignment vertical="top" wrapText="1" shrinkToFit="1"/>
    </xf>
    <xf numFmtId="0" fontId="2" fillId="17" borderId="14" xfId="0" applyFont="1" applyFill="1" applyBorder="1" applyAlignment="1" applyProtection="1">
      <alignment vertical="top" wrapText="1" shrinkToFit="1"/>
    </xf>
    <xf numFmtId="0" fontId="32" fillId="17" borderId="9" xfId="0" applyFont="1" applyFill="1" applyBorder="1" applyAlignment="1" applyProtection="1">
      <alignment vertical="top" wrapText="1" shrinkToFit="1"/>
    </xf>
    <xf numFmtId="0" fontId="32" fillId="17" borderId="11" xfId="0" applyFont="1" applyFill="1" applyBorder="1" applyAlignment="1" applyProtection="1">
      <alignment vertical="top" wrapText="1" shrinkToFit="1"/>
    </xf>
    <xf numFmtId="0" fontId="32" fillId="17" borderId="14" xfId="0" applyFont="1" applyFill="1" applyBorder="1" applyAlignment="1" applyProtection="1">
      <alignment vertical="top" wrapText="1" shrinkToFit="1"/>
    </xf>
    <xf numFmtId="0" fontId="32" fillId="2" borderId="4" xfId="5" applyFont="1" applyFill="1" applyBorder="1" applyAlignment="1" applyProtection="1">
      <alignment horizontal="left" vertical="top" wrapText="1"/>
    </xf>
    <xf numFmtId="0" fontId="32" fillId="2" borderId="5" xfId="5" applyFont="1" applyFill="1" applyBorder="1" applyAlignment="1" applyProtection="1">
      <alignment horizontal="left" vertical="top" wrapText="1"/>
    </xf>
    <xf numFmtId="0" fontId="32" fillId="2" borderId="6" xfId="5" applyFont="1" applyFill="1" applyBorder="1" applyAlignment="1" applyProtection="1">
      <alignment horizontal="left" vertical="top" wrapText="1"/>
    </xf>
    <xf numFmtId="0" fontId="32" fillId="0" borderId="0" xfId="5" applyFont="1" applyAlignment="1" applyProtection="1">
      <alignment vertical="center"/>
    </xf>
    <xf numFmtId="0" fontId="39" fillId="2" borderId="0" xfId="5" applyFont="1" applyFill="1" applyBorder="1" applyAlignment="1" applyProtection="1">
      <alignment horizontal="center" vertical="center" wrapText="1"/>
    </xf>
    <xf numFmtId="0" fontId="2" fillId="2" borderId="1" xfId="5" applyFont="1" applyFill="1" applyBorder="1" applyAlignment="1" applyProtection="1">
      <alignment horizontal="center" vertical="center" shrinkToFit="1"/>
    </xf>
    <xf numFmtId="0" fontId="32" fillId="17" borderId="0" xfId="5" applyFont="1" applyFill="1" applyProtection="1"/>
    <xf numFmtId="0" fontId="15" fillId="4" borderId="7" xfId="0" applyFont="1" applyFill="1" applyBorder="1" applyAlignment="1" applyProtection="1">
      <alignment horizontal="center" vertical="center" wrapText="1" shrinkToFit="1"/>
    </xf>
    <xf numFmtId="0" fontId="15" fillId="4" borderId="8" xfId="0" applyFont="1" applyFill="1" applyBorder="1" applyAlignment="1" applyProtection="1">
      <alignment horizontal="center" vertical="center" wrapText="1" shrinkToFit="1"/>
    </xf>
    <xf numFmtId="0" fontId="15" fillId="4" borderId="9" xfId="0" applyFont="1" applyFill="1" applyBorder="1" applyAlignment="1" applyProtection="1">
      <alignment horizontal="center" vertical="center" wrapText="1" shrinkToFit="1"/>
    </xf>
    <xf numFmtId="0" fontId="15" fillId="4" borderId="10" xfId="0" applyFont="1" applyFill="1" applyBorder="1" applyAlignment="1" applyProtection="1">
      <alignment horizontal="center" vertical="center" wrapText="1" shrinkToFit="1"/>
    </xf>
    <xf numFmtId="0" fontId="15" fillId="4" borderId="0" xfId="0" applyFont="1" applyFill="1" applyBorder="1" applyAlignment="1" applyProtection="1">
      <alignment horizontal="center" vertical="center" wrapText="1" shrinkToFit="1"/>
    </xf>
    <xf numFmtId="0" fontId="15" fillId="4" borderId="11" xfId="0" applyFont="1" applyFill="1" applyBorder="1" applyAlignment="1" applyProtection="1">
      <alignment horizontal="center" vertical="center" wrapText="1" shrinkToFit="1"/>
    </xf>
    <xf numFmtId="0" fontId="5" fillId="7" borderId="7" xfId="0" applyFont="1" applyFill="1" applyBorder="1" applyAlignment="1" applyProtection="1">
      <alignment horizontal="center" vertical="center" wrapText="1" shrinkToFit="1"/>
    </xf>
    <xf numFmtId="0" fontId="5" fillId="7" borderId="8" xfId="0" applyFont="1" applyFill="1" applyBorder="1" applyAlignment="1" applyProtection="1">
      <alignment horizontal="center" vertical="center" wrapText="1" shrinkToFit="1"/>
    </xf>
    <xf numFmtId="0" fontId="5" fillId="7" borderId="9" xfId="0" applyFont="1" applyFill="1" applyBorder="1" applyAlignment="1" applyProtection="1">
      <alignment horizontal="center" vertical="center" wrapText="1" shrinkToFit="1"/>
    </xf>
    <xf numFmtId="0" fontId="5" fillId="7" borderId="12" xfId="0" applyFont="1" applyFill="1" applyBorder="1" applyAlignment="1" applyProtection="1">
      <alignment horizontal="center" vertical="center" wrapText="1" shrinkToFit="1"/>
    </xf>
    <xf numFmtId="0" fontId="5" fillId="7" borderId="13" xfId="0" applyFont="1" applyFill="1" applyBorder="1" applyAlignment="1" applyProtection="1">
      <alignment horizontal="center" vertical="center" wrapText="1" shrinkToFit="1"/>
    </xf>
    <xf numFmtId="0" fontId="5" fillId="7" borderId="14" xfId="0" applyFont="1" applyFill="1" applyBorder="1" applyAlignment="1" applyProtection="1">
      <alignment horizontal="center" vertical="center" wrapText="1" shrinkToFit="1"/>
    </xf>
    <xf numFmtId="0" fontId="1" fillId="2" borderId="0" xfId="0" applyFont="1" applyFill="1" applyBorder="1" applyAlignment="1" applyProtection="1">
      <alignment wrapText="1" shrinkToFit="1"/>
    </xf>
    <xf numFmtId="0" fontId="1" fillId="2" borderId="11" xfId="0" applyFont="1" applyFill="1" applyBorder="1" applyAlignment="1" applyProtection="1">
      <alignment wrapText="1" shrinkToFit="1"/>
    </xf>
    <xf numFmtId="0" fontId="1" fillId="0" borderId="0" xfId="0" applyFont="1" applyBorder="1" applyAlignment="1" applyProtection="1">
      <alignment wrapText="1" shrinkToFit="1"/>
    </xf>
    <xf numFmtId="0" fontId="5" fillId="0" borderId="0" xfId="0" applyFont="1" applyBorder="1" applyAlignment="1" applyProtection="1">
      <alignment wrapText="1" shrinkToFit="1"/>
    </xf>
    <xf numFmtId="0" fontId="5" fillId="0" borderId="11" xfId="0" applyFont="1" applyBorder="1" applyAlignment="1" applyProtection="1">
      <alignment wrapText="1" shrinkToFit="1"/>
    </xf>
    <xf numFmtId="0" fontId="5" fillId="2" borderId="0" xfId="0" applyFont="1" applyFill="1" applyBorder="1" applyAlignment="1" applyProtection="1">
      <alignment wrapText="1" shrinkToFit="1"/>
    </xf>
    <xf numFmtId="0" fontId="5" fillId="2" borderId="11" xfId="0" applyFont="1" applyFill="1" applyBorder="1" applyAlignment="1" applyProtection="1">
      <alignment wrapText="1" shrinkToFit="1"/>
    </xf>
    <xf numFmtId="0" fontId="1" fillId="2" borderId="0" xfId="0" applyFont="1" applyFill="1" applyBorder="1" applyAlignment="1" applyProtection="1">
      <alignment wrapText="1"/>
    </xf>
    <xf numFmtId="0" fontId="1" fillId="2" borderId="11" xfId="0" applyFont="1" applyFill="1" applyBorder="1" applyAlignment="1" applyProtection="1">
      <alignment wrapText="1"/>
    </xf>
    <xf numFmtId="0" fontId="14" fillId="2" borderId="0" xfId="0" applyFont="1" applyFill="1" applyBorder="1" applyAlignment="1" applyProtection="1">
      <alignment wrapText="1" shrinkToFit="1"/>
    </xf>
    <xf numFmtId="0" fontId="14"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3" fillId="2" borderId="11" xfId="0" applyFont="1" applyFill="1" applyBorder="1" applyAlignment="1" applyProtection="1">
      <alignment wrapText="1" shrinkToFit="1"/>
    </xf>
    <xf numFmtId="0" fontId="5" fillId="2" borderId="0" xfId="0" applyFont="1" applyFill="1" applyBorder="1" applyAlignment="1" applyProtection="1">
      <alignment wrapText="1"/>
    </xf>
    <xf numFmtId="0" fontId="5" fillId="2" borderId="11" xfId="0" applyFont="1" applyFill="1" applyBorder="1" applyAlignment="1" applyProtection="1">
      <alignment wrapText="1"/>
    </xf>
    <xf numFmtId="0" fontId="2" fillId="7" borderId="7" xfId="0" applyFont="1" applyFill="1" applyBorder="1" applyAlignment="1" applyProtection="1">
      <alignment horizontal="center" vertical="center" wrapText="1" shrinkToFit="1"/>
    </xf>
    <xf numFmtId="0" fontId="2" fillId="7" borderId="8" xfId="0" applyFont="1" applyFill="1" applyBorder="1" applyAlignment="1" applyProtection="1">
      <alignment horizontal="center" vertical="center" wrapText="1" shrinkToFit="1"/>
    </xf>
    <xf numFmtId="0" fontId="2" fillId="7" borderId="9" xfId="0" applyFont="1" applyFill="1" applyBorder="1" applyAlignment="1" applyProtection="1">
      <alignment horizontal="center" vertical="center" wrapText="1" shrinkToFit="1"/>
    </xf>
    <xf numFmtId="0" fontId="2" fillId="7" borderId="12" xfId="0" applyFont="1" applyFill="1" applyBorder="1" applyAlignment="1" applyProtection="1">
      <alignment horizontal="center" vertical="center" wrapText="1" shrinkToFit="1"/>
    </xf>
    <xf numFmtId="0" fontId="2" fillId="7" borderId="13" xfId="0" applyFont="1" applyFill="1" applyBorder="1" applyAlignment="1" applyProtection="1">
      <alignment horizontal="center" vertical="center" wrapText="1" shrinkToFit="1"/>
    </xf>
    <xf numFmtId="0" fontId="2" fillId="7" borderId="14" xfId="0" applyFont="1" applyFill="1" applyBorder="1" applyAlignment="1" applyProtection="1">
      <alignment horizontal="center" vertical="center" wrapText="1" shrinkToFit="1"/>
    </xf>
    <xf numFmtId="0" fontId="1" fillId="2" borderId="0" xfId="0" applyFont="1" applyFill="1" applyBorder="1" applyAlignment="1" applyProtection="1">
      <alignment vertical="top" wrapText="1" shrinkToFit="1"/>
    </xf>
    <xf numFmtId="0" fontId="5" fillId="2" borderId="0" xfId="0" applyFont="1" applyFill="1" applyBorder="1" applyAlignment="1" applyProtection="1">
      <alignment vertical="top" wrapText="1" shrinkToFit="1"/>
    </xf>
    <xf numFmtId="0" fontId="5" fillId="2" borderId="11" xfId="0" applyFont="1" applyFill="1" applyBorder="1" applyAlignment="1" applyProtection="1">
      <alignment vertical="top" wrapText="1" shrinkToFit="1"/>
    </xf>
    <xf numFmtId="0" fontId="14" fillId="2" borderId="0" xfId="0" applyFont="1" applyFill="1" applyBorder="1" applyAlignment="1" applyProtection="1">
      <alignment horizontal="left" wrapText="1" shrinkToFit="1"/>
    </xf>
    <xf numFmtId="0" fontId="14" fillId="2" borderId="11" xfId="0" applyFont="1" applyFill="1" applyBorder="1" applyAlignment="1" applyProtection="1">
      <alignment horizontal="left" wrapText="1" shrinkToFit="1"/>
    </xf>
    <xf numFmtId="0" fontId="5" fillId="2" borderId="0" xfId="0" applyFont="1" applyFill="1" applyBorder="1" applyAlignment="1" applyProtection="1">
      <alignment horizontal="left" shrinkToFit="1"/>
    </xf>
    <xf numFmtId="0" fontId="14" fillId="2" borderId="0" xfId="0" applyFont="1" applyFill="1" applyBorder="1" applyAlignment="1" applyProtection="1">
      <alignment horizontal="left" shrinkToFit="1"/>
    </xf>
    <xf numFmtId="0" fontId="14" fillId="2" borderId="11" xfId="0" applyFont="1" applyFill="1" applyBorder="1" applyAlignment="1" applyProtection="1">
      <alignment horizontal="left" shrinkToFit="1"/>
    </xf>
    <xf numFmtId="0" fontId="1" fillId="2" borderId="0" xfId="0" applyFont="1" applyFill="1" applyBorder="1" applyAlignment="1" applyProtection="1">
      <alignment shrinkToFit="1"/>
    </xf>
    <xf numFmtId="0" fontId="14" fillId="2" borderId="0" xfId="0" applyFont="1" applyFill="1" applyBorder="1" applyAlignment="1" applyProtection="1">
      <alignment shrinkToFit="1"/>
    </xf>
    <xf numFmtId="0" fontId="14" fillId="2" borderId="11" xfId="0" applyFont="1" applyFill="1" applyBorder="1" applyAlignment="1" applyProtection="1">
      <alignment shrinkToFit="1"/>
    </xf>
    <xf numFmtId="0" fontId="4" fillId="7" borderId="1" xfId="0" applyFont="1" applyFill="1" applyBorder="1" applyAlignment="1" applyProtection="1">
      <alignment horizontal="center" vertical="center" wrapText="1"/>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1" fillId="2" borderId="1" xfId="0" applyFont="1" applyFill="1" applyBorder="1" applyAlignment="1" applyProtection="1">
      <alignment vertical="top" wrapText="1" shrinkToFit="1"/>
      <protection locked="0"/>
    </xf>
    <xf numFmtId="0" fontId="5" fillId="2" borderId="1" xfId="0" applyFont="1" applyFill="1" applyBorder="1" applyAlignment="1" applyProtection="1">
      <alignment vertical="top" wrapText="1" shrinkToFit="1"/>
      <protection locked="0"/>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 fillId="2" borderId="34" xfId="0" applyFont="1" applyFill="1" applyBorder="1" applyAlignment="1" applyProtection="1">
      <alignment vertical="top" wrapText="1" shrinkToFit="1"/>
      <protection locked="0"/>
    </xf>
    <xf numFmtId="0" fontId="1" fillId="2" borderId="33" xfId="0" applyFont="1" applyFill="1" applyBorder="1" applyAlignment="1" applyProtection="1">
      <alignment vertical="top" wrapText="1" shrinkToFit="1"/>
      <protection locked="0"/>
    </xf>
    <xf numFmtId="0" fontId="1" fillId="2" borderId="31" xfId="0" applyFont="1" applyFill="1" applyBorder="1" applyAlignment="1" applyProtection="1">
      <alignment vertical="top" wrapText="1" shrinkToFit="1"/>
      <protection locked="0"/>
    </xf>
    <xf numFmtId="0" fontId="1"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49" fontId="2" fillId="11" borderId="18" xfId="0" applyNumberFormat="1" applyFont="1" applyFill="1" applyBorder="1" applyAlignment="1">
      <alignment horizontal="center" vertical="center" wrapText="1"/>
    </xf>
    <xf numFmtId="49" fontId="2" fillId="11" borderId="16" xfId="0" applyNumberFormat="1" applyFont="1" applyFill="1" applyBorder="1" applyAlignment="1">
      <alignment horizontal="center" vertical="center" wrapText="1"/>
    </xf>
    <xf numFmtId="49" fontId="2" fillId="11" borderId="28" xfId="0" applyNumberFormat="1"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7" fillId="2" borderId="1" xfId="0" applyFont="1" applyFill="1" applyBorder="1" applyAlignment="1" applyProtection="1">
      <alignment horizontal="left" vertical="top" wrapText="1"/>
      <protection locked="0"/>
    </xf>
    <xf numFmtId="0" fontId="4" fillId="5" borderId="12"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7"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4" fillId="5" borderId="10" xfId="0" applyFont="1" applyFill="1" applyBorder="1" applyAlignment="1" applyProtection="1">
      <alignment horizontal="left" vertical="center" wrapText="1"/>
    </xf>
    <xf numFmtId="0" fontId="4" fillId="5" borderId="0"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5" borderId="12" xfId="0" applyFont="1" applyFill="1" applyBorder="1" applyAlignment="1" applyProtection="1">
      <alignment horizontal="left" vertical="center" wrapText="1"/>
    </xf>
    <xf numFmtId="0" fontId="4" fillId="5" borderId="13" xfId="0" applyFont="1" applyFill="1" applyBorder="1" applyAlignment="1" applyProtection="1">
      <alignment horizontal="left" vertical="center" wrapText="1"/>
    </xf>
    <xf numFmtId="0" fontId="4" fillId="5" borderId="14"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13" xfId="0" applyFont="1" applyFill="1" applyBorder="1" applyAlignment="1" applyProtection="1">
      <alignment horizontal="left" vertical="center" wrapText="1"/>
    </xf>
    <xf numFmtId="0" fontId="7" fillId="5" borderId="14" xfId="0" applyFont="1" applyFill="1" applyBorder="1" applyAlignment="1" applyProtection="1">
      <alignment horizontal="left" vertical="center" wrapText="1"/>
    </xf>
    <xf numFmtId="0" fontId="4" fillId="4" borderId="34"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0" fontId="7" fillId="5" borderId="1" xfId="0" applyFont="1" applyFill="1" applyBorder="1" applyAlignment="1" applyProtection="1">
      <alignment horizontal="left" vertical="top" wrapText="1"/>
    </xf>
    <xf numFmtId="0" fontId="15" fillId="4"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4" fillId="5" borderId="7"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14" borderId="34" xfId="0" applyFont="1" applyFill="1" applyBorder="1" applyAlignment="1" applyProtection="1">
      <alignment horizontal="left" vertical="center" wrapText="1"/>
    </xf>
    <xf numFmtId="0" fontId="4" fillId="14" borderId="33" xfId="0" applyFont="1" applyFill="1" applyBorder="1" applyAlignment="1" applyProtection="1">
      <alignment horizontal="left" vertical="center" wrapText="1"/>
    </xf>
    <xf numFmtId="0" fontId="4" fillId="14" borderId="31" xfId="0" applyFont="1" applyFill="1" applyBorder="1" applyAlignment="1" applyProtection="1">
      <alignment horizontal="left" vertical="center" wrapText="1"/>
    </xf>
    <xf numFmtId="0" fontId="2" fillId="22" borderId="30" xfId="5" applyFont="1" applyFill="1" applyBorder="1" applyProtection="1"/>
    <xf numFmtId="0" fontId="2" fillId="22" borderId="1" xfId="5" applyFont="1" applyFill="1" applyBorder="1" applyProtection="1"/>
    <xf numFmtId="0" fontId="2" fillId="22" borderId="14" xfId="5" applyFont="1" applyFill="1" applyBorder="1" applyProtection="1"/>
    <xf numFmtId="0" fontId="2" fillId="22" borderId="28" xfId="5" applyFont="1" applyFill="1" applyBorder="1" applyProtection="1"/>
    <xf numFmtId="0" fontId="2" fillId="22" borderId="29" xfId="5" applyFont="1" applyFill="1" applyBorder="1" applyProtection="1"/>
    <xf numFmtId="0" fontId="7" fillId="0" borderId="0" xfId="5" applyFont="1" applyBorder="1" applyAlignment="1" applyProtection="1">
      <alignment horizontal="center" wrapText="1"/>
    </xf>
    <xf numFmtId="0" fontId="1" fillId="0" borderId="0" xfId="5" applyBorder="1" applyProtection="1"/>
    <xf numFmtId="0" fontId="1" fillId="24" borderId="71" xfId="5" applyFont="1" applyFill="1" applyBorder="1" applyAlignment="1" applyProtection="1">
      <alignment horizontal="left" vertical="top" wrapText="1"/>
      <protection locked="0"/>
    </xf>
    <xf numFmtId="0" fontId="32" fillId="24" borderId="72" xfId="5" applyFont="1" applyFill="1" applyBorder="1" applyAlignment="1" applyProtection="1">
      <alignment horizontal="left" vertical="top" wrapText="1"/>
      <protection locked="0"/>
    </xf>
    <xf numFmtId="0" fontId="32" fillId="24" borderId="78" xfId="5" applyFont="1" applyFill="1" applyBorder="1" applyAlignment="1" applyProtection="1">
      <alignment horizontal="left" vertical="top" wrapText="1"/>
    </xf>
    <xf numFmtId="0" fontId="32" fillId="24" borderId="72" xfId="5" applyFont="1" applyFill="1" applyBorder="1" applyAlignment="1" applyProtection="1">
      <alignment horizontal="left" vertical="top" wrapText="1"/>
    </xf>
    <xf numFmtId="0" fontId="32" fillId="24" borderId="73" xfId="5" applyFont="1" applyFill="1" applyBorder="1" applyAlignment="1" applyProtection="1">
      <alignment horizontal="left" vertical="top" wrapText="1"/>
    </xf>
    <xf numFmtId="0" fontId="15" fillId="4" borderId="27" xfId="5" applyFont="1" applyFill="1" applyBorder="1" applyAlignment="1" applyProtection="1">
      <alignment horizontal="center" vertical="center"/>
    </xf>
    <xf numFmtId="0" fontId="15" fillId="4" borderId="28" xfId="5" applyFont="1" applyFill="1" applyBorder="1" applyAlignment="1" applyProtection="1">
      <alignment horizontal="center" vertical="center"/>
    </xf>
    <xf numFmtId="0" fontId="15" fillId="4" borderId="29" xfId="5" applyFont="1" applyFill="1" applyBorder="1" applyAlignment="1" applyProtection="1">
      <alignment horizontal="center" vertical="center"/>
    </xf>
    <xf numFmtId="0" fontId="15" fillId="4" borderId="30" xfId="5" applyFont="1" applyFill="1" applyBorder="1" applyAlignment="1" applyProtection="1">
      <alignment horizontal="center" vertical="center"/>
    </xf>
    <xf numFmtId="0" fontId="15" fillId="4" borderId="1" xfId="5" applyFont="1" applyFill="1" applyBorder="1" applyAlignment="1" applyProtection="1">
      <alignment horizontal="center" vertical="center"/>
    </xf>
    <xf numFmtId="0" fontId="15" fillId="4" borderId="32" xfId="5" applyFont="1" applyFill="1" applyBorder="1" applyAlignment="1" applyProtection="1">
      <alignment horizontal="center" vertical="center"/>
    </xf>
    <xf numFmtId="0" fontId="39" fillId="2" borderId="24" xfId="5" applyFont="1" applyFill="1" applyBorder="1" applyAlignment="1" applyProtection="1">
      <alignment horizontal="center" vertical="center" wrapText="1"/>
    </xf>
    <xf numFmtId="0" fontId="39" fillId="2" borderId="25" xfId="5" applyFont="1" applyFill="1" applyBorder="1" applyAlignment="1" applyProtection="1">
      <alignment horizontal="center" vertical="center" wrapText="1"/>
    </xf>
    <xf numFmtId="0" fontId="39" fillId="2" borderId="26" xfId="5" applyFont="1" applyFill="1" applyBorder="1" applyAlignment="1" applyProtection="1">
      <alignment horizontal="center" vertical="center" wrapText="1"/>
    </xf>
    <xf numFmtId="0" fontId="39" fillId="2" borderId="2" xfId="5" applyFont="1" applyFill="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39" fillId="2" borderId="3" xfId="5" applyFont="1" applyFill="1" applyBorder="1" applyAlignment="1" applyProtection="1">
      <alignment horizontal="center" vertical="center" wrapText="1"/>
    </xf>
    <xf numFmtId="0" fontId="39" fillId="2" borderId="4" xfId="5" applyFont="1" applyFill="1" applyBorder="1" applyAlignment="1" applyProtection="1">
      <alignment horizontal="center" vertical="center" wrapText="1"/>
    </xf>
    <xf numFmtId="0" fontId="39" fillId="2" borderId="5" xfId="5" applyFont="1" applyFill="1" applyBorder="1" applyAlignment="1" applyProtection="1">
      <alignment horizontal="center" vertical="center" wrapText="1"/>
    </xf>
    <xf numFmtId="0" fontId="39" fillId="2" borderId="6" xfId="5" applyFont="1" applyFill="1" applyBorder="1" applyAlignment="1" applyProtection="1">
      <alignment horizontal="center" vertical="center" wrapText="1"/>
    </xf>
    <xf numFmtId="0" fontId="1" fillId="23" borderId="79" xfId="5" applyFont="1" applyFill="1" applyBorder="1" applyAlignment="1" applyProtection="1">
      <alignment horizontal="left" vertical="top" wrapText="1"/>
    </xf>
    <xf numFmtId="0" fontId="32" fillId="23" borderId="80" xfId="5" applyFont="1" applyFill="1" applyBorder="1" applyAlignment="1" applyProtection="1">
      <alignment horizontal="left" vertical="top" wrapText="1"/>
    </xf>
    <xf numFmtId="164" fontId="32" fillId="23" borderId="80" xfId="5" applyNumberFormat="1" applyFont="1" applyFill="1" applyBorder="1" applyAlignment="1" applyProtection="1">
      <alignment horizontal="right" vertical="top" wrapText="1"/>
    </xf>
    <xf numFmtId="164" fontId="32" fillId="23" borderId="81" xfId="5" applyNumberFormat="1" applyFont="1" applyFill="1" applyBorder="1" applyAlignment="1" applyProtection="1">
      <alignment horizontal="right" vertical="top" wrapText="1"/>
    </xf>
    <xf numFmtId="0" fontId="17" fillId="2" borderId="20" xfId="5" applyFont="1" applyFill="1" applyBorder="1" applyAlignment="1" applyProtection="1">
      <alignment horizontal="left" vertical="center" wrapText="1"/>
    </xf>
    <xf numFmtId="0" fontId="17" fillId="2" borderId="8" xfId="5" applyFont="1" applyFill="1" applyBorder="1" applyAlignment="1" applyProtection="1">
      <alignment horizontal="left" vertical="center" wrapText="1"/>
    </xf>
    <xf numFmtId="0" fontId="17" fillId="2" borderId="21" xfId="5" applyFont="1" applyFill="1" applyBorder="1" applyAlignment="1" applyProtection="1">
      <alignment horizontal="left" vertical="center" wrapText="1"/>
    </xf>
    <xf numFmtId="0" fontId="17" fillId="2" borderId="2" xfId="5" applyFont="1" applyFill="1" applyBorder="1" applyAlignment="1" applyProtection="1">
      <alignment horizontal="left" vertical="center" wrapText="1"/>
    </xf>
    <xf numFmtId="0" fontId="17" fillId="2" borderId="0" xfId="5" applyFont="1" applyFill="1" applyBorder="1" applyAlignment="1" applyProtection="1">
      <alignment horizontal="left" vertical="center" wrapText="1"/>
    </xf>
    <xf numFmtId="0" fontId="17" fillId="2" borderId="3" xfId="5" applyFont="1" applyFill="1" applyBorder="1" applyAlignment="1" applyProtection="1">
      <alignment horizontal="left" vertical="center" wrapText="1"/>
    </xf>
    <xf numFmtId="0" fontId="17" fillId="2" borderId="22" xfId="5" applyFont="1" applyFill="1" applyBorder="1" applyAlignment="1" applyProtection="1">
      <alignment horizontal="left" vertical="center" wrapText="1"/>
    </xf>
    <xf numFmtId="0" fontId="17" fillId="2" borderId="13" xfId="5" applyFont="1" applyFill="1" applyBorder="1" applyAlignment="1" applyProtection="1">
      <alignment horizontal="left" vertical="center" wrapText="1"/>
    </xf>
    <xf numFmtId="0" fontId="17" fillId="2" borderId="23" xfId="5" applyFont="1" applyFill="1" applyBorder="1" applyAlignment="1" applyProtection="1">
      <alignment horizontal="left" vertical="center" wrapText="1"/>
    </xf>
    <xf numFmtId="0" fontId="2" fillId="22" borderId="27" xfId="5" applyFont="1" applyFill="1" applyBorder="1" applyProtection="1"/>
    <xf numFmtId="0" fontId="1" fillId="24" borderId="30" xfId="5" applyFont="1" applyFill="1" applyBorder="1" applyAlignment="1" applyProtection="1">
      <alignment horizontal="left" vertical="top" wrapText="1"/>
      <protection locked="0"/>
    </xf>
    <xf numFmtId="0" fontId="32" fillId="24" borderId="1" xfId="5" applyFont="1" applyFill="1" applyBorder="1" applyAlignment="1" applyProtection="1">
      <alignment horizontal="left" vertical="top" wrapText="1"/>
      <protection locked="0"/>
    </xf>
    <xf numFmtId="0" fontId="32" fillId="24" borderId="31" xfId="5" applyFont="1" applyFill="1" applyBorder="1" applyAlignment="1" applyProtection="1">
      <alignment horizontal="left" vertical="top" wrapText="1"/>
    </xf>
    <xf numFmtId="0" fontId="32" fillId="24" borderId="1" xfId="5" applyFont="1" applyFill="1" applyBorder="1" applyAlignment="1" applyProtection="1">
      <alignment horizontal="left" vertical="top" wrapText="1"/>
    </xf>
    <xf numFmtId="0" fontId="32" fillId="24" borderId="32" xfId="5" applyFont="1" applyFill="1" applyBorder="1" applyAlignment="1" applyProtection="1">
      <alignment horizontal="left" vertical="top" wrapText="1"/>
    </xf>
    <xf numFmtId="0" fontId="10" fillId="24" borderId="30" xfId="3" applyFill="1" applyBorder="1" applyAlignment="1" applyProtection="1">
      <alignment horizontal="left" vertical="top" wrapText="1"/>
      <protection locked="0"/>
    </xf>
    <xf numFmtId="0" fontId="32" fillId="24" borderId="32" xfId="5" applyFont="1" applyFill="1" applyBorder="1" applyAlignment="1" applyProtection="1">
      <alignment horizontal="left" vertical="top" wrapText="1"/>
      <protection locked="0"/>
    </xf>
    <xf numFmtId="0" fontId="10" fillId="24" borderId="75" xfId="3" applyFill="1" applyBorder="1" applyAlignment="1" applyProtection="1">
      <alignment horizontal="left" vertical="top" wrapText="1"/>
      <protection locked="0"/>
    </xf>
    <xf numFmtId="0" fontId="2" fillId="22" borderId="76" xfId="5" applyFont="1" applyFill="1" applyBorder="1" applyProtection="1"/>
    <xf numFmtId="0" fontId="32" fillId="24" borderId="73" xfId="5" applyFont="1" applyFill="1" applyBorder="1" applyAlignment="1" applyProtection="1">
      <alignment horizontal="left" vertical="top" wrapText="1"/>
      <protection locked="0"/>
    </xf>
    <xf numFmtId="0" fontId="1" fillId="24" borderId="77" xfId="5" applyFont="1" applyFill="1" applyBorder="1" applyAlignment="1" applyProtection="1">
      <alignment horizontal="left" vertical="top" wrapText="1"/>
      <protection locked="0"/>
    </xf>
    <xf numFmtId="0" fontId="2" fillId="22" borderId="32" xfId="5" applyFont="1" applyFill="1" applyBorder="1" applyProtection="1"/>
    <xf numFmtId="0" fontId="2" fillId="22" borderId="75" xfId="5" applyFont="1" applyFill="1" applyBorder="1" applyProtection="1"/>
    <xf numFmtId="0" fontId="1" fillId="24" borderId="75" xfId="5" applyFont="1" applyFill="1" applyBorder="1" applyAlignment="1" applyProtection="1">
      <alignment horizontal="left" vertical="top" wrapText="1"/>
      <protection locked="0"/>
    </xf>
    <xf numFmtId="49" fontId="1" fillId="24" borderId="71" xfId="5" applyNumberFormat="1" applyFont="1" applyFill="1" applyBorder="1" applyAlignment="1" applyProtection="1">
      <alignment horizontal="left" vertical="top" wrapText="1"/>
      <protection locked="0"/>
    </xf>
    <xf numFmtId="49" fontId="32" fillId="24" borderId="72" xfId="5" applyNumberFormat="1" applyFont="1" applyFill="1" applyBorder="1" applyAlignment="1" applyProtection="1">
      <alignment horizontal="left" vertical="top" wrapText="1"/>
      <protection locked="0"/>
    </xf>
    <xf numFmtId="49" fontId="32" fillId="24" borderId="73" xfId="5" applyNumberFormat="1" applyFont="1" applyFill="1" applyBorder="1" applyAlignment="1" applyProtection="1">
      <alignment horizontal="left" vertical="top" wrapText="1"/>
      <protection locked="0"/>
    </xf>
    <xf numFmtId="0" fontId="2" fillId="22" borderId="41" xfId="5" applyFont="1" applyFill="1" applyBorder="1" applyProtection="1"/>
    <xf numFmtId="0" fontId="2" fillId="22" borderId="42" xfId="5" applyFont="1" applyFill="1" applyBorder="1" applyProtection="1"/>
    <xf numFmtId="0" fontId="2" fillId="22" borderId="43" xfId="5" applyFont="1" applyFill="1" applyBorder="1" applyProtection="1"/>
    <xf numFmtId="0" fontId="2" fillId="22" borderId="74" xfId="5" applyFont="1" applyFill="1" applyBorder="1" applyProtection="1"/>
    <xf numFmtId="0" fontId="32" fillId="0" borderId="0" xfId="5" applyFont="1" applyBorder="1" applyAlignment="1" applyProtection="1">
      <alignment horizontal="center"/>
    </xf>
    <xf numFmtId="0" fontId="32" fillId="0" borderId="70" xfId="5" applyFont="1" applyBorder="1" applyAlignment="1" applyProtection="1">
      <alignment horizontal="center"/>
    </xf>
    <xf numFmtId="0" fontId="15" fillId="4" borderId="24" xfId="5" applyFont="1" applyFill="1" applyBorder="1" applyAlignment="1" applyProtection="1">
      <alignment horizontal="center" vertical="center"/>
    </xf>
    <xf numFmtId="0" fontId="15" fillId="4" borderId="25" xfId="5" applyFont="1" applyFill="1" applyBorder="1" applyAlignment="1" applyProtection="1">
      <alignment horizontal="center" vertical="center"/>
    </xf>
    <xf numFmtId="0" fontId="15" fillId="4" borderId="26" xfId="5" applyFont="1" applyFill="1" applyBorder="1" applyAlignment="1" applyProtection="1">
      <alignment horizontal="center" vertical="center"/>
    </xf>
    <xf numFmtId="0" fontId="15" fillId="4" borderId="2" xfId="5" applyFont="1" applyFill="1" applyBorder="1" applyAlignment="1" applyProtection="1">
      <alignment horizontal="center" vertical="center"/>
    </xf>
    <xf numFmtId="0" fontId="15" fillId="4" borderId="0" xfId="5" applyFont="1" applyFill="1" applyBorder="1" applyAlignment="1" applyProtection="1">
      <alignment horizontal="center" vertical="center"/>
    </xf>
    <xf numFmtId="0" fontId="15" fillId="4" borderId="3" xfId="5" applyFont="1" applyFill="1" applyBorder="1" applyAlignment="1" applyProtection="1">
      <alignment horizontal="center" vertical="center"/>
    </xf>
    <xf numFmtId="0" fontId="32" fillId="2" borderId="0" xfId="0" applyFont="1" applyFill="1" applyBorder="1" applyAlignment="1" applyProtection="1">
      <alignment wrapText="1" shrinkToFit="1"/>
    </xf>
    <xf numFmtId="0" fontId="32" fillId="2" borderId="0" xfId="0" applyFont="1" applyFill="1" applyBorder="1" applyAlignment="1" applyProtection="1">
      <alignment wrapText="1"/>
    </xf>
    <xf numFmtId="0" fontId="32" fillId="2" borderId="0" xfId="0" applyFont="1" applyFill="1" applyBorder="1" applyAlignment="1" applyProtection="1">
      <alignment vertical="top" wrapText="1"/>
    </xf>
    <xf numFmtId="0" fontId="1" fillId="2" borderId="0" xfId="0" applyFont="1" applyFill="1" applyBorder="1" applyAlignment="1" applyProtection="1">
      <alignment vertical="top" wrapText="1"/>
    </xf>
    <xf numFmtId="0" fontId="1" fillId="2" borderId="11" xfId="0" applyFont="1" applyFill="1" applyBorder="1" applyAlignment="1" applyProtection="1">
      <alignment vertical="top" wrapText="1"/>
    </xf>
    <xf numFmtId="0" fontId="32" fillId="2" borderId="0" xfId="0" applyFont="1" applyFill="1" applyBorder="1" applyAlignment="1" applyProtection="1">
      <alignment vertical="top" wrapText="1" shrinkToFit="1"/>
    </xf>
    <xf numFmtId="0" fontId="1" fillId="2" borderId="11" xfId="0" applyFont="1" applyFill="1" applyBorder="1" applyAlignment="1" applyProtection="1">
      <alignment vertical="top" wrapText="1" shrinkToFit="1"/>
    </xf>
    <xf numFmtId="0" fontId="0" fillId="2" borderId="0" xfId="0" applyFont="1" applyFill="1" applyBorder="1" applyAlignment="1" applyProtection="1">
      <alignment wrapText="1" shrinkToFit="1"/>
    </xf>
    <xf numFmtId="0" fontId="32" fillId="2" borderId="0" xfId="0" applyFont="1" applyFill="1" applyBorder="1" applyAlignment="1" applyProtection="1">
      <alignment horizontal="left" vertical="top" wrapText="1" shrinkToFit="1"/>
    </xf>
    <xf numFmtId="0" fontId="32" fillId="2" borderId="11" xfId="0" applyFont="1" applyFill="1" applyBorder="1" applyAlignment="1" applyProtection="1">
      <alignment horizontal="left" vertical="top" wrapText="1" shrinkToFit="1"/>
    </xf>
    <xf numFmtId="0" fontId="32" fillId="2" borderId="0" xfId="0" applyFont="1" applyFill="1" applyBorder="1" applyAlignment="1" applyProtection="1">
      <alignment horizontal="left" wrapText="1"/>
    </xf>
    <xf numFmtId="0" fontId="32" fillId="2" borderId="11" xfId="0" applyFont="1" applyFill="1" applyBorder="1" applyAlignment="1" applyProtection="1">
      <alignment horizontal="left" wrapText="1"/>
    </xf>
    <xf numFmtId="0" fontId="1" fillId="7" borderId="7" xfId="0" applyFont="1" applyFill="1" applyBorder="1" applyAlignment="1" applyProtection="1">
      <alignment horizontal="center" vertical="center" wrapText="1" shrinkToFit="1"/>
    </xf>
    <xf numFmtId="0" fontId="1" fillId="7" borderId="8" xfId="0" applyFont="1" applyFill="1" applyBorder="1" applyAlignment="1" applyProtection="1">
      <alignment horizontal="center" vertical="center" wrapText="1" shrinkToFit="1"/>
    </xf>
    <xf numFmtId="0" fontId="1" fillId="7" borderId="9" xfId="0" applyFont="1" applyFill="1" applyBorder="1" applyAlignment="1" applyProtection="1">
      <alignment horizontal="center" vertical="center" wrapText="1" shrinkToFit="1"/>
    </xf>
    <xf numFmtId="0" fontId="1" fillId="7" borderId="12" xfId="0" applyFont="1" applyFill="1" applyBorder="1" applyAlignment="1" applyProtection="1">
      <alignment horizontal="center" vertical="center" wrapText="1" shrinkToFit="1"/>
    </xf>
    <xf numFmtId="0" fontId="1" fillId="7" borderId="13" xfId="0" applyFont="1" applyFill="1" applyBorder="1" applyAlignment="1" applyProtection="1">
      <alignment horizontal="center" vertical="center" wrapText="1" shrinkToFit="1"/>
    </xf>
    <xf numFmtId="0" fontId="1" fillId="7" borderId="14" xfId="0" applyFont="1" applyFill="1" applyBorder="1" applyAlignment="1" applyProtection="1">
      <alignment horizontal="center" vertical="center" wrapText="1" shrinkToFit="1"/>
    </xf>
    <xf numFmtId="0" fontId="1" fillId="0" borderId="11" xfId="0" applyFont="1" applyBorder="1" applyAlignment="1" applyProtection="1">
      <alignment wrapText="1" shrinkToFit="1"/>
    </xf>
    <xf numFmtId="0" fontId="32" fillId="2" borderId="11" xfId="0" applyFont="1" applyFill="1" applyBorder="1" applyAlignment="1" applyProtection="1">
      <alignment wrapText="1" shrinkToFit="1"/>
    </xf>
    <xf numFmtId="0" fontId="7" fillId="15" borderId="1" xfId="0" applyFont="1" applyFill="1" applyBorder="1" applyAlignment="1" applyProtection="1">
      <alignment horizontal="left" vertical="center" wrapText="1"/>
    </xf>
    <xf numFmtId="0" fontId="4" fillId="15" borderId="34" xfId="0" applyFont="1" applyFill="1" applyBorder="1" applyAlignment="1" applyProtection="1">
      <alignment horizontal="left" vertical="center" wrapText="1"/>
    </xf>
    <xf numFmtId="0" fontId="4" fillId="15" borderId="33" xfId="0" applyFont="1" applyFill="1" applyBorder="1" applyAlignment="1" applyProtection="1">
      <alignment horizontal="left" vertical="center" wrapText="1"/>
    </xf>
    <xf numFmtId="0" fontId="4" fillId="15" borderId="31" xfId="0" applyFont="1" applyFill="1" applyBorder="1" applyAlignment="1" applyProtection="1">
      <alignment horizontal="left" vertical="center" wrapText="1"/>
    </xf>
    <xf numFmtId="44" fontId="1" fillId="8" borderId="35" xfId="2" applyFont="1" applyFill="1" applyBorder="1" applyAlignment="1" applyProtection="1">
      <alignment horizontal="center"/>
    </xf>
    <xf numFmtId="44" fontId="1" fillId="8" borderId="36" xfId="2" applyFont="1" applyFill="1" applyBorder="1" applyAlignment="1" applyProtection="1">
      <alignment horizontal="center"/>
    </xf>
    <xf numFmtId="44" fontId="1" fillId="8" borderId="59" xfId="2" applyFont="1" applyFill="1" applyBorder="1" applyAlignment="1" applyProtection="1">
      <alignment horizontal="center"/>
    </xf>
    <xf numFmtId="0" fontId="2" fillId="8" borderId="44" xfId="5" applyFont="1" applyFill="1" applyBorder="1" applyAlignment="1" applyProtection="1">
      <alignment horizontal="center" vertical="center" wrapText="1"/>
    </xf>
    <xf numFmtId="0" fontId="2" fillId="8" borderId="45" xfId="5" applyFont="1" applyFill="1" applyBorder="1" applyAlignment="1" applyProtection="1">
      <alignment horizontal="center" vertical="center" wrapText="1"/>
    </xf>
    <xf numFmtId="0" fontId="2" fillId="8" borderId="46" xfId="5" applyFont="1" applyFill="1" applyBorder="1" applyAlignment="1" applyProtection="1">
      <alignment horizontal="center" vertical="center" wrapText="1"/>
    </xf>
    <xf numFmtId="0" fontId="2" fillId="8" borderId="47" xfId="5" applyFont="1" applyFill="1" applyBorder="1" applyAlignment="1" applyProtection="1">
      <alignment horizontal="center" vertical="center" wrapText="1"/>
    </xf>
    <xf numFmtId="0" fontId="2" fillId="8" borderId="60" xfId="5" applyFont="1" applyFill="1" applyBorder="1" applyAlignment="1" applyProtection="1">
      <alignment horizontal="center" vertical="center" wrapText="1"/>
    </xf>
    <xf numFmtId="0" fontId="2" fillId="8" borderId="61" xfId="5" applyFont="1" applyFill="1" applyBorder="1" applyAlignment="1" applyProtection="1">
      <alignment horizontal="center" vertical="center" wrapText="1"/>
    </xf>
    <xf numFmtId="44" fontId="1" fillId="2" borderId="38" xfId="2" applyFont="1" applyFill="1" applyBorder="1" applyAlignment="1" applyProtection="1">
      <alignment horizontal="center"/>
    </xf>
    <xf numFmtId="44" fontId="1" fillId="2" borderId="39" xfId="2" applyFont="1" applyFill="1" applyBorder="1" applyAlignment="1" applyProtection="1">
      <alignment horizontal="center"/>
    </xf>
    <xf numFmtId="44" fontId="1" fillId="2" borderId="40" xfId="2" applyFont="1" applyFill="1" applyBorder="1" applyAlignment="1" applyProtection="1">
      <alignment horizontal="center"/>
    </xf>
    <xf numFmtId="44" fontId="1" fillId="5" borderId="35" xfId="2" applyFont="1" applyFill="1" applyBorder="1" applyAlignment="1" applyProtection="1">
      <alignment horizontal="center"/>
    </xf>
    <xf numFmtId="44" fontId="1" fillId="5" borderId="36" xfId="2" applyFont="1" applyFill="1" applyBorder="1" applyAlignment="1" applyProtection="1">
      <alignment horizontal="center"/>
    </xf>
    <xf numFmtId="44" fontId="1" fillId="5" borderId="37" xfId="2" applyFont="1" applyFill="1" applyBorder="1" applyAlignment="1" applyProtection="1">
      <alignment horizontal="center"/>
    </xf>
    <xf numFmtId="0" fontId="2" fillId="5" borderId="44" xfId="5" applyFont="1" applyFill="1" applyBorder="1" applyAlignment="1" applyProtection="1">
      <alignment horizontal="center" vertical="center" wrapText="1"/>
    </xf>
    <xf numFmtId="0" fontId="2" fillId="5" borderId="45" xfId="5" applyFont="1" applyFill="1" applyBorder="1" applyAlignment="1" applyProtection="1">
      <alignment horizontal="center" vertical="center" wrapText="1"/>
    </xf>
    <xf numFmtId="0" fontId="2" fillId="5" borderId="46" xfId="5" applyFont="1" applyFill="1" applyBorder="1" applyAlignment="1" applyProtection="1">
      <alignment horizontal="center" vertical="center" wrapText="1"/>
    </xf>
    <xf numFmtId="0" fontId="2" fillId="5" borderId="47" xfId="5"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xf>
    <xf numFmtId="0" fontId="15" fillId="4" borderId="42" xfId="0" applyFont="1" applyFill="1" applyBorder="1" applyAlignment="1" applyProtection="1">
      <alignment horizontal="center" vertical="center"/>
    </xf>
    <xf numFmtId="0" fontId="15" fillId="4" borderId="43" xfId="0" applyFont="1" applyFill="1" applyBorder="1" applyAlignment="1" applyProtection="1">
      <alignment horizontal="center" vertical="center"/>
    </xf>
    <xf numFmtId="0" fontId="15" fillId="4" borderId="30"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18"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2" fillId="13" borderId="24" xfId="5" applyFont="1" applyFill="1" applyBorder="1" applyAlignment="1" applyProtection="1">
      <alignment horizontal="center" vertical="center"/>
    </xf>
    <xf numFmtId="0" fontId="2" fillId="13" borderId="25" xfId="5" applyFont="1" applyFill="1" applyBorder="1" applyAlignment="1" applyProtection="1">
      <alignment horizontal="center" vertical="center"/>
    </xf>
    <xf numFmtId="0" fontId="2" fillId="13" borderId="2" xfId="5" applyFont="1" applyFill="1" applyBorder="1" applyAlignment="1" applyProtection="1">
      <alignment horizontal="center" vertical="center"/>
    </xf>
    <xf numFmtId="0" fontId="2" fillId="13" borderId="0" xfId="5" applyFont="1" applyFill="1" applyBorder="1" applyAlignment="1" applyProtection="1">
      <alignment horizontal="center" vertical="center"/>
    </xf>
    <xf numFmtId="0" fontId="2" fillId="13" borderId="48" xfId="5" applyFont="1" applyFill="1" applyBorder="1" applyAlignment="1" applyProtection="1">
      <alignment horizontal="center" vertical="center"/>
    </xf>
    <xf numFmtId="0" fontId="2" fillId="8" borderId="49" xfId="5" applyFont="1" applyFill="1" applyBorder="1" applyAlignment="1" applyProtection="1">
      <alignment horizontal="center" vertical="center"/>
    </xf>
    <xf numFmtId="0" fontId="2" fillId="8" borderId="25" xfId="5" applyFont="1" applyFill="1" applyBorder="1" applyAlignment="1" applyProtection="1">
      <alignment horizontal="center" vertical="center"/>
    </xf>
    <xf numFmtId="0" fontId="2" fillId="8" borderId="46" xfId="5" applyFont="1" applyFill="1" applyBorder="1" applyAlignment="1" applyProtection="1">
      <alignment horizontal="center" vertical="center"/>
    </xf>
    <xf numFmtId="0" fontId="2" fillId="8" borderId="0" xfId="5" applyFont="1" applyFill="1" applyBorder="1" applyAlignment="1" applyProtection="1">
      <alignment horizontal="center" vertical="center"/>
    </xf>
    <xf numFmtId="0" fontId="2" fillId="8" borderId="50" xfId="5" applyFont="1" applyFill="1" applyBorder="1" applyAlignment="1" applyProtection="1">
      <alignment horizontal="center" vertical="center"/>
    </xf>
    <xf numFmtId="0" fontId="2" fillId="8" borderId="51" xfId="5" applyFont="1" applyFill="1" applyBorder="1" applyAlignment="1" applyProtection="1">
      <alignment horizontal="center" vertical="center"/>
    </xf>
    <xf numFmtId="0" fontId="2" fillId="8" borderId="56" xfId="5" applyFont="1" applyFill="1" applyBorder="1" applyAlignment="1" applyProtection="1">
      <alignment horizontal="center" vertical="center" textRotation="90"/>
    </xf>
    <xf numFmtId="0" fontId="2" fillId="8" borderId="57" xfId="5" applyFont="1" applyFill="1" applyBorder="1" applyAlignment="1" applyProtection="1">
      <alignment horizontal="center" vertical="center" textRotation="90"/>
    </xf>
    <xf numFmtId="0" fontId="2" fillId="8" borderId="58" xfId="5" applyFont="1" applyFill="1" applyBorder="1" applyAlignment="1" applyProtection="1">
      <alignment horizontal="center" vertical="center" textRotation="90"/>
    </xf>
    <xf numFmtId="0" fontId="2" fillId="5" borderId="55" xfId="5" applyFont="1" applyFill="1" applyBorder="1" applyAlignment="1" applyProtection="1">
      <alignment horizontal="center" vertical="center" wrapText="1"/>
    </xf>
    <xf numFmtId="0" fontId="2" fillId="5" borderId="13" xfId="5" applyFont="1" applyFill="1" applyBorder="1" applyAlignment="1" applyProtection="1">
      <alignment horizontal="center" vertical="center" wrapText="1"/>
    </xf>
    <xf numFmtId="0" fontId="2" fillId="5" borderId="33" xfId="5" applyFont="1" applyFill="1" applyBorder="1" applyAlignment="1" applyProtection="1">
      <alignment horizontal="center" vertical="center" wrapText="1"/>
    </xf>
    <xf numFmtId="0" fontId="2" fillId="5" borderId="8" xfId="5" applyFont="1" applyFill="1" applyBorder="1" applyAlignment="1" applyProtection="1">
      <alignment horizontal="center" vertical="center" wrapText="1"/>
    </xf>
    <xf numFmtId="0" fontId="30" fillId="3" borderId="52" xfId="0" applyFont="1" applyFill="1" applyBorder="1" applyAlignment="1" applyProtection="1">
      <alignment horizontal="center" vertical="center" wrapText="1"/>
    </xf>
    <xf numFmtId="0" fontId="30" fillId="3" borderId="53" xfId="0" applyFont="1" applyFill="1" applyBorder="1" applyAlignment="1" applyProtection="1">
      <alignment horizontal="center" vertical="center" wrapText="1"/>
    </xf>
    <xf numFmtId="0" fontId="30" fillId="3" borderId="54" xfId="0" applyFont="1" applyFill="1" applyBorder="1" applyAlignment="1" applyProtection="1">
      <alignment horizontal="center" vertical="center" wrapText="1"/>
    </xf>
    <xf numFmtId="0" fontId="2" fillId="5" borderId="35" xfId="5" applyFont="1" applyFill="1" applyBorder="1" applyAlignment="1" applyProtection="1">
      <alignment horizontal="center" vertical="center" wrapText="1"/>
    </xf>
    <xf numFmtId="0" fontId="2" fillId="5" borderId="36" xfId="5" applyFont="1" applyFill="1" applyBorder="1" applyAlignment="1" applyProtection="1">
      <alignment horizontal="center" vertical="center" wrapText="1"/>
    </xf>
    <xf numFmtId="44" fontId="5" fillId="0" borderId="1" xfId="1" applyFont="1" applyFill="1" applyBorder="1" applyAlignment="1">
      <alignment vertical="center" wrapText="1" shrinkToFit="1"/>
    </xf>
    <xf numFmtId="0" fontId="2" fillId="5" borderId="1" xfId="0" applyFont="1" applyFill="1" applyBorder="1" applyAlignment="1">
      <alignment horizontal="center" vertical="center" wrapText="1" shrinkToFit="1"/>
    </xf>
    <xf numFmtId="0" fontId="15" fillId="4" borderId="1" xfId="0" applyFont="1" applyFill="1" applyBorder="1" applyAlignment="1">
      <alignment horizontal="center" vertical="center" wrapText="1" shrinkToFit="1"/>
    </xf>
    <xf numFmtId="0" fontId="7" fillId="5" borderId="1" xfId="0" applyFont="1" applyFill="1" applyBorder="1" applyAlignment="1">
      <alignment horizontal="center" vertical="center" wrapText="1" shrinkToFit="1"/>
    </xf>
    <xf numFmtId="0" fontId="2" fillId="8" borderId="1" xfId="0" applyFont="1" applyFill="1" applyBorder="1" applyAlignment="1">
      <alignment horizontal="center" vertical="center" wrapText="1" shrinkToFit="1"/>
    </xf>
    <xf numFmtId="0" fontId="2" fillId="5" borderId="18" xfId="0" applyFont="1" applyFill="1" applyBorder="1" applyAlignment="1">
      <alignment horizontal="center" vertical="center" wrapText="1" shrinkToFit="1"/>
    </xf>
    <xf numFmtId="0" fontId="2" fillId="5" borderId="16" xfId="0" applyFont="1" applyFill="1" applyBorder="1" applyAlignment="1">
      <alignment horizontal="center" vertical="center" wrapText="1" shrinkToFit="1"/>
    </xf>
    <xf numFmtId="0" fontId="2" fillId="5" borderId="28" xfId="0" applyFont="1" applyFill="1" applyBorder="1" applyAlignment="1">
      <alignment horizontal="center" vertical="center" wrapText="1" shrinkToFit="1"/>
    </xf>
    <xf numFmtId="0" fontId="2" fillId="8" borderId="7" xfId="0" applyFont="1" applyFill="1" applyBorder="1" applyAlignment="1">
      <alignment horizontal="center" vertical="center" wrapText="1" shrinkToFit="1"/>
    </xf>
    <xf numFmtId="0" fontId="2" fillId="8" borderId="8" xfId="0" applyFont="1" applyFill="1" applyBorder="1" applyAlignment="1">
      <alignment horizontal="center" vertical="center" wrapText="1" shrinkToFit="1"/>
    </xf>
    <xf numFmtId="0" fontId="2" fillId="8" borderId="9" xfId="0" applyFont="1" applyFill="1" applyBorder="1" applyAlignment="1">
      <alignment horizontal="center" vertical="center" wrapText="1" shrinkToFit="1"/>
    </xf>
    <xf numFmtId="0" fontId="2" fillId="8" borderId="10" xfId="0" applyFont="1" applyFill="1" applyBorder="1" applyAlignment="1">
      <alignment horizontal="center" vertical="center" wrapText="1" shrinkToFit="1"/>
    </xf>
    <xf numFmtId="0" fontId="2" fillId="8" borderId="0"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2" fillId="8" borderId="12" xfId="0" applyFont="1" applyFill="1" applyBorder="1" applyAlignment="1">
      <alignment horizontal="center" vertical="center" wrapText="1" shrinkToFit="1"/>
    </xf>
    <xf numFmtId="0" fontId="2" fillId="8" borderId="13" xfId="0" applyFont="1" applyFill="1" applyBorder="1" applyAlignment="1">
      <alignment horizontal="center" vertical="center" wrapText="1" shrinkToFit="1"/>
    </xf>
    <xf numFmtId="0" fontId="2" fillId="8" borderId="14" xfId="0" applyFont="1" applyFill="1" applyBorder="1" applyAlignment="1">
      <alignment horizontal="center" vertical="center" wrapText="1" shrinkToFit="1"/>
    </xf>
    <xf numFmtId="44" fontId="5" fillId="0" borderId="1" xfId="1" applyFont="1" applyFill="1" applyBorder="1" applyAlignment="1">
      <alignment horizontal="left" vertical="center" wrapText="1" shrinkToFit="1"/>
    </xf>
    <xf numFmtId="44" fontId="5" fillId="0" borderId="18" xfId="1" applyFont="1" applyFill="1" applyBorder="1" applyAlignment="1">
      <alignment horizontal="left" vertical="center" wrapText="1" shrinkToFit="1"/>
    </xf>
    <xf numFmtId="44" fontId="5" fillId="0" borderId="16" xfId="1" applyFont="1" applyFill="1" applyBorder="1" applyAlignment="1">
      <alignment horizontal="left" vertical="center" wrapText="1" shrinkToFit="1"/>
    </xf>
    <xf numFmtId="44" fontId="5" fillId="0" borderId="28" xfId="1" applyFont="1" applyFill="1" applyBorder="1" applyAlignment="1">
      <alignment horizontal="left" vertical="center" wrapText="1" shrinkToFit="1"/>
    </xf>
    <xf numFmtId="44" fontId="5" fillId="0" borderId="18" xfId="1" applyFont="1" applyFill="1" applyBorder="1" applyAlignment="1">
      <alignment vertical="center" wrapText="1" shrinkToFit="1"/>
    </xf>
    <xf numFmtId="44" fontId="5" fillId="0" borderId="16" xfId="1" applyFont="1" applyFill="1" applyBorder="1" applyAlignment="1">
      <alignment vertical="center" wrapText="1" shrinkToFit="1"/>
    </xf>
    <xf numFmtId="44" fontId="5" fillId="0" borderId="28" xfId="1" applyFont="1" applyFill="1" applyBorder="1" applyAlignment="1">
      <alignment vertical="center" wrapText="1" shrinkToFit="1"/>
    </xf>
    <xf numFmtId="44" fontId="1" fillId="0" borderId="1" xfId="1" applyFont="1" applyFill="1" applyBorder="1" applyAlignment="1">
      <alignment vertical="center" wrapText="1" shrinkToFit="1"/>
    </xf>
    <xf numFmtId="0" fontId="2" fillId="8" borderId="1" xfId="0" applyFont="1" applyFill="1" applyBorder="1" applyAlignment="1">
      <alignment horizontal="center" vertical="center" textRotation="90" wrapText="1" shrinkToFit="1"/>
    </xf>
    <xf numFmtId="0" fontId="2" fillId="5" borderId="7" xfId="0" applyFont="1" applyFill="1" applyBorder="1" applyAlignment="1">
      <alignment horizontal="center" vertical="center" wrapText="1" shrinkToFit="1"/>
    </xf>
    <xf numFmtId="0" fontId="2" fillId="5" borderId="9" xfId="0" applyFont="1" applyFill="1" applyBorder="1" applyAlignment="1">
      <alignment horizontal="center" vertical="center" wrapText="1" shrinkToFit="1"/>
    </xf>
    <xf numFmtId="0" fontId="2" fillId="5" borderId="10" xfId="0" applyFont="1" applyFill="1" applyBorder="1" applyAlignment="1">
      <alignment horizontal="center" vertical="center" wrapText="1" shrinkToFit="1"/>
    </xf>
    <xf numFmtId="0" fontId="2" fillId="5" borderId="11" xfId="0" applyFont="1" applyFill="1" applyBorder="1" applyAlignment="1">
      <alignment horizontal="center" vertical="center" wrapText="1" shrinkToFit="1"/>
    </xf>
    <xf numFmtId="0" fontId="2" fillId="5" borderId="12" xfId="0" applyFont="1" applyFill="1" applyBorder="1" applyAlignment="1">
      <alignment horizontal="center" vertical="center" wrapText="1" shrinkToFit="1"/>
    </xf>
    <xf numFmtId="0" fontId="2" fillId="5" borderId="14" xfId="0" applyFont="1" applyFill="1" applyBorder="1" applyAlignment="1">
      <alignment horizontal="center" vertical="center" wrapText="1" shrinkToFit="1"/>
    </xf>
    <xf numFmtId="0" fontId="15" fillId="4" borderId="17" xfId="0" applyFont="1" applyFill="1" applyBorder="1" applyAlignment="1" applyProtection="1">
      <alignment horizontal="center" vertical="center"/>
    </xf>
    <xf numFmtId="0" fontId="17" fillId="9" borderId="62" xfId="0" applyFont="1" applyFill="1" applyBorder="1" applyAlignment="1">
      <alignment vertical="center" wrapText="1"/>
    </xf>
    <xf numFmtId="0" fontId="17" fillId="9" borderId="63" xfId="0" applyFont="1" applyFill="1" applyBorder="1" applyAlignment="1">
      <alignment vertical="center" wrapText="1"/>
    </xf>
    <xf numFmtId="0" fontId="17" fillId="9" borderId="64" xfId="0" applyFont="1" applyFill="1" applyBorder="1" applyAlignment="1">
      <alignment vertical="center" wrapText="1"/>
    </xf>
    <xf numFmtId="0" fontId="17" fillId="9" borderId="2" xfId="0" applyFont="1" applyFill="1" applyBorder="1" applyAlignment="1">
      <alignment vertical="center" wrapText="1"/>
    </xf>
    <xf numFmtId="0" fontId="17" fillId="9" borderId="0" xfId="0" applyFont="1" applyFill="1" applyBorder="1" applyAlignment="1">
      <alignment vertical="center" wrapText="1"/>
    </xf>
    <xf numFmtId="0" fontId="17" fillId="9" borderId="3" xfId="0" applyFont="1" applyFill="1" applyBorder="1" applyAlignment="1">
      <alignment vertical="center" wrapText="1"/>
    </xf>
    <xf numFmtId="0" fontId="17" fillId="9" borderId="48" xfId="0" applyFont="1" applyFill="1" applyBorder="1" applyAlignment="1">
      <alignment vertical="center" wrapText="1"/>
    </xf>
    <xf numFmtId="0" fontId="17" fillId="9" borderId="51" xfId="0" applyFont="1" applyFill="1" applyBorder="1" applyAlignment="1">
      <alignment vertical="center" wrapText="1"/>
    </xf>
    <xf numFmtId="0" fontId="17" fillId="9" borderId="65" xfId="0" applyFont="1" applyFill="1" applyBorder="1" applyAlignment="1">
      <alignment vertical="center" wrapText="1"/>
    </xf>
    <xf numFmtId="0" fontId="17" fillId="7" borderId="62" xfId="0" applyFont="1" applyFill="1" applyBorder="1" applyAlignment="1">
      <alignment vertical="center" wrapText="1"/>
    </xf>
    <xf numFmtId="0" fontId="17" fillId="7" borderId="63" xfId="0" applyFont="1" applyFill="1" applyBorder="1" applyAlignment="1">
      <alignment vertical="center" wrapText="1"/>
    </xf>
    <xf numFmtId="0" fontId="17" fillId="7" borderId="64" xfId="0" applyFont="1" applyFill="1" applyBorder="1" applyAlignment="1">
      <alignment vertical="center" wrapText="1"/>
    </xf>
    <xf numFmtId="0" fontId="17" fillId="7" borderId="2" xfId="0" applyFont="1" applyFill="1" applyBorder="1" applyAlignment="1">
      <alignment vertical="center" wrapText="1"/>
    </xf>
    <xf numFmtId="0" fontId="17" fillId="7" borderId="0" xfId="0" applyFont="1" applyFill="1" applyBorder="1" applyAlignment="1">
      <alignment vertical="center" wrapText="1"/>
    </xf>
    <xf numFmtId="0" fontId="17" fillId="7" borderId="3" xfId="0" applyFont="1" applyFill="1" applyBorder="1" applyAlignment="1">
      <alignment vertical="center" wrapText="1"/>
    </xf>
    <xf numFmtId="0" fontId="17" fillId="7" borderId="48" xfId="0" applyFont="1" applyFill="1" applyBorder="1" applyAlignment="1">
      <alignment vertical="center" wrapText="1"/>
    </xf>
    <xf numFmtId="0" fontId="17" fillId="7" borderId="51" xfId="0" applyFont="1" applyFill="1" applyBorder="1" applyAlignment="1">
      <alignment vertical="center" wrapText="1"/>
    </xf>
    <xf numFmtId="0" fontId="17" fillId="7" borderId="65" xfId="0" applyFont="1" applyFill="1" applyBorder="1" applyAlignment="1">
      <alignment vertical="center" wrapText="1"/>
    </xf>
    <xf numFmtId="0" fontId="17" fillId="16" borderId="62" xfId="0" applyFont="1" applyFill="1" applyBorder="1" applyAlignment="1">
      <alignment vertical="center"/>
    </xf>
    <xf numFmtId="0" fontId="17" fillId="16" borderId="63" xfId="0" applyFont="1" applyFill="1" applyBorder="1" applyAlignment="1">
      <alignment vertical="center"/>
    </xf>
    <xf numFmtId="0" fontId="17" fillId="16" borderId="64" xfId="0" applyFont="1" applyFill="1" applyBorder="1" applyAlignment="1">
      <alignment vertical="center"/>
    </xf>
    <xf numFmtId="0" fontId="17" fillId="16" borderId="48" xfId="0" applyFont="1" applyFill="1" applyBorder="1" applyAlignment="1">
      <alignment vertical="center"/>
    </xf>
    <xf numFmtId="0" fontId="17" fillId="16" borderId="51" xfId="0" applyFont="1" applyFill="1" applyBorder="1" applyAlignment="1">
      <alignment vertical="center"/>
    </xf>
    <xf numFmtId="0" fontId="17" fillId="16" borderId="65" xfId="0" applyFont="1" applyFill="1" applyBorder="1" applyAlignment="1">
      <alignment vertical="center"/>
    </xf>
    <xf numFmtId="0" fontId="17" fillId="3" borderId="62" xfId="0" applyFont="1" applyFill="1" applyBorder="1" applyAlignment="1">
      <alignment vertical="center" wrapText="1"/>
    </xf>
    <xf numFmtId="0" fontId="17" fillId="3" borderId="63" xfId="0" applyFont="1" applyFill="1" applyBorder="1" applyAlignment="1">
      <alignment vertical="center" wrapText="1"/>
    </xf>
    <xf numFmtId="0" fontId="17" fillId="3" borderId="64" xfId="0" applyFont="1" applyFill="1" applyBorder="1" applyAlignment="1">
      <alignment vertical="center" wrapText="1"/>
    </xf>
    <xf numFmtId="0" fontId="17" fillId="3" borderId="2" xfId="0" applyFont="1" applyFill="1" applyBorder="1" applyAlignment="1">
      <alignment vertical="center" wrapText="1"/>
    </xf>
    <xf numFmtId="0" fontId="17" fillId="3" borderId="0" xfId="0" applyFont="1" applyFill="1" applyBorder="1" applyAlignment="1">
      <alignment vertical="center" wrapText="1"/>
    </xf>
    <xf numFmtId="0" fontId="17" fillId="3" borderId="3" xfId="0" applyFont="1" applyFill="1" applyBorder="1" applyAlignment="1">
      <alignment vertical="center" wrapText="1"/>
    </xf>
    <xf numFmtId="0" fontId="17" fillId="3" borderId="48" xfId="0" applyFont="1" applyFill="1" applyBorder="1" applyAlignment="1">
      <alignment vertical="center" wrapText="1"/>
    </xf>
    <xf numFmtId="0" fontId="17" fillId="3" borderId="51" xfId="0" applyFont="1" applyFill="1" applyBorder="1" applyAlignment="1">
      <alignment vertical="center" wrapText="1"/>
    </xf>
    <xf numFmtId="0" fontId="17" fillId="3" borderId="65" xfId="0" applyFont="1" applyFill="1" applyBorder="1" applyAlignment="1">
      <alignment vertical="center" wrapText="1"/>
    </xf>
    <xf numFmtId="0" fontId="17" fillId="10" borderId="62" xfId="0" applyFont="1" applyFill="1" applyBorder="1" applyAlignment="1">
      <alignment vertical="center" wrapText="1"/>
    </xf>
    <xf numFmtId="0" fontId="17" fillId="10" borderId="63" xfId="0" applyFont="1" applyFill="1" applyBorder="1" applyAlignment="1">
      <alignment vertical="center" wrapText="1"/>
    </xf>
    <xf numFmtId="0" fontId="17" fillId="10" borderId="64" xfId="0" applyFont="1" applyFill="1" applyBorder="1" applyAlignment="1">
      <alignment vertical="center" wrapText="1"/>
    </xf>
    <xf numFmtId="0" fontId="17" fillId="10" borderId="2" xfId="0" applyFont="1" applyFill="1" applyBorder="1" applyAlignment="1">
      <alignment vertical="center" wrapText="1"/>
    </xf>
    <xf numFmtId="0" fontId="17" fillId="10" borderId="0" xfId="0" applyFont="1" applyFill="1" applyBorder="1" applyAlignment="1">
      <alignment vertical="center" wrapText="1"/>
    </xf>
    <xf numFmtId="0" fontId="17" fillId="10" borderId="3" xfId="0" applyFont="1" applyFill="1" applyBorder="1" applyAlignment="1">
      <alignment vertical="center" wrapText="1"/>
    </xf>
    <xf numFmtId="0" fontId="17" fillId="10" borderId="48" xfId="0" applyFont="1" applyFill="1" applyBorder="1" applyAlignment="1">
      <alignment vertical="center" wrapText="1"/>
    </xf>
    <xf numFmtId="0" fontId="17" fillId="10" borderId="51" xfId="0" applyFont="1" applyFill="1" applyBorder="1" applyAlignment="1">
      <alignment vertical="center" wrapText="1"/>
    </xf>
    <xf numFmtId="0" fontId="17" fillId="10" borderId="65" xfId="0" applyFont="1" applyFill="1" applyBorder="1" applyAlignment="1">
      <alignment vertical="center" wrapText="1"/>
    </xf>
    <xf numFmtId="0" fontId="18" fillId="2" borderId="62"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17" fillId="6" borderId="62" xfId="0" applyFont="1" applyFill="1" applyBorder="1" applyAlignment="1">
      <alignment vertical="center" wrapText="1"/>
    </xf>
    <xf numFmtId="0" fontId="17" fillId="6" borderId="63" xfId="0" applyFont="1" applyFill="1" applyBorder="1" applyAlignment="1">
      <alignment vertical="center" wrapText="1"/>
    </xf>
    <xf numFmtId="0" fontId="17" fillId="6" borderId="64" xfId="0" applyFont="1" applyFill="1" applyBorder="1" applyAlignment="1">
      <alignment vertical="center" wrapText="1"/>
    </xf>
    <xf numFmtId="0" fontId="17" fillId="6" borderId="2" xfId="0" applyFont="1" applyFill="1" applyBorder="1" applyAlignment="1">
      <alignment vertical="center" wrapText="1"/>
    </xf>
    <xf numFmtId="0" fontId="17" fillId="6" borderId="0" xfId="0" applyFont="1" applyFill="1" applyBorder="1" applyAlignment="1">
      <alignment vertical="center" wrapText="1"/>
    </xf>
    <xf numFmtId="0" fontId="17" fillId="6" borderId="3" xfId="0" applyFont="1" applyFill="1" applyBorder="1" applyAlignment="1">
      <alignment vertical="center" wrapText="1"/>
    </xf>
    <xf numFmtId="0" fontId="17" fillId="6" borderId="48" xfId="0" applyFont="1" applyFill="1" applyBorder="1" applyAlignment="1">
      <alignment vertical="center" wrapText="1"/>
    </xf>
    <xf numFmtId="0" fontId="17" fillId="6" borderId="51" xfId="0" applyFont="1" applyFill="1" applyBorder="1" applyAlignment="1">
      <alignment vertical="center" wrapText="1"/>
    </xf>
    <xf numFmtId="0" fontId="17" fillId="6" borderId="65" xfId="0" applyFont="1" applyFill="1" applyBorder="1" applyAlignment="1">
      <alignment vertical="center" wrapText="1"/>
    </xf>
    <xf numFmtId="0" fontId="17" fillId="13" borderId="62" xfId="0" applyFont="1" applyFill="1" applyBorder="1" applyAlignment="1">
      <alignment vertical="center" wrapText="1"/>
    </xf>
    <xf numFmtId="0" fontId="17" fillId="13" borderId="63" xfId="0" applyFont="1" applyFill="1" applyBorder="1" applyAlignment="1">
      <alignment vertical="center" wrapText="1"/>
    </xf>
    <xf numFmtId="0" fontId="17" fillId="13" borderId="64" xfId="0" applyFont="1" applyFill="1" applyBorder="1" applyAlignment="1">
      <alignment vertical="center" wrapText="1"/>
    </xf>
    <xf numFmtId="0" fontId="17" fillId="13" borderId="2" xfId="0" applyFont="1" applyFill="1" applyBorder="1" applyAlignment="1">
      <alignment vertical="center" wrapText="1"/>
    </xf>
    <xf numFmtId="0" fontId="17" fillId="13" borderId="0" xfId="0" applyFont="1" applyFill="1" applyBorder="1" applyAlignment="1">
      <alignment vertical="center" wrapText="1"/>
    </xf>
    <xf numFmtId="0" fontId="17" fillId="13" borderId="3" xfId="0" applyFont="1" applyFill="1" applyBorder="1" applyAlignment="1">
      <alignment vertical="center" wrapText="1"/>
    </xf>
    <xf numFmtId="0" fontId="17" fillId="13" borderId="48" xfId="0" applyFont="1" applyFill="1" applyBorder="1" applyAlignment="1">
      <alignment vertical="center" wrapText="1"/>
    </xf>
    <xf numFmtId="0" fontId="17" fillId="13" borderId="51" xfId="0" applyFont="1" applyFill="1" applyBorder="1" applyAlignment="1">
      <alignment vertical="center" wrapText="1"/>
    </xf>
    <xf numFmtId="0" fontId="17" fillId="13" borderId="65" xfId="0" applyFont="1" applyFill="1" applyBorder="1" applyAlignment="1">
      <alignment vertical="center" wrapText="1"/>
    </xf>
    <xf numFmtId="0" fontId="17" fillId="18" borderId="62" xfId="0" applyFont="1" applyFill="1" applyBorder="1" applyAlignment="1">
      <alignment vertical="center" wrapText="1"/>
    </xf>
    <xf numFmtId="0" fontId="17" fillId="18" borderId="63" xfId="0" applyFont="1" applyFill="1" applyBorder="1" applyAlignment="1">
      <alignment vertical="center" wrapText="1"/>
    </xf>
    <xf numFmtId="0" fontId="17" fillId="18" borderId="64" xfId="0" applyFont="1" applyFill="1" applyBorder="1" applyAlignment="1">
      <alignment vertical="center" wrapText="1"/>
    </xf>
    <xf numFmtId="0" fontId="17" fillId="18" borderId="2" xfId="0" applyFont="1" applyFill="1" applyBorder="1" applyAlignment="1">
      <alignment vertical="center" wrapText="1"/>
    </xf>
    <xf numFmtId="0" fontId="17" fillId="18" borderId="0" xfId="0" applyFont="1" applyFill="1" applyBorder="1" applyAlignment="1">
      <alignment vertical="center" wrapText="1"/>
    </xf>
    <xf numFmtId="0" fontId="17" fillId="18" borderId="3" xfId="0" applyFont="1" applyFill="1" applyBorder="1" applyAlignment="1">
      <alignment vertical="center" wrapText="1"/>
    </xf>
    <xf numFmtId="0" fontId="17" fillId="18" borderId="48" xfId="0" applyFont="1" applyFill="1" applyBorder="1" applyAlignment="1">
      <alignment vertical="center" wrapText="1"/>
    </xf>
    <xf numFmtId="0" fontId="17" fillId="18" borderId="51" xfId="0" applyFont="1" applyFill="1" applyBorder="1" applyAlignment="1">
      <alignment vertical="center" wrapText="1"/>
    </xf>
    <xf numFmtId="0" fontId="17" fillId="18" borderId="65" xfId="0" applyFont="1" applyFill="1" applyBorder="1" applyAlignment="1">
      <alignment vertical="center" wrapText="1"/>
    </xf>
    <xf numFmtId="0" fontId="1" fillId="5" borderId="1" xfId="5" applyFont="1" applyFill="1" applyBorder="1" applyAlignment="1" applyProtection="1">
      <alignment shrinkToFit="1"/>
    </xf>
    <xf numFmtId="0" fontId="21" fillId="4" borderId="2" xfId="5" applyFont="1" applyFill="1" applyBorder="1" applyAlignment="1" applyProtection="1">
      <alignment horizontal="center" vertical="center" wrapText="1"/>
    </xf>
    <xf numFmtId="0" fontId="21" fillId="4"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47"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5" xfId="5" applyFont="1" applyFill="1" applyBorder="1" applyAlignment="1" applyProtection="1">
      <alignment horizontal="center" vertical="center" wrapText="1"/>
    </xf>
    <xf numFmtId="0" fontId="3" fillId="2" borderId="61" xfId="5" applyFont="1" applyFill="1" applyBorder="1" applyAlignment="1" applyProtection="1">
      <alignment horizontal="center" vertical="center" wrapText="1"/>
    </xf>
    <xf numFmtId="0" fontId="3" fillId="2" borderId="46" xfId="5" applyFont="1" applyFill="1" applyBorder="1" applyAlignment="1" applyProtection="1">
      <alignment horizontal="center" vertical="center" wrapText="1"/>
    </xf>
    <xf numFmtId="0" fontId="3" fillId="2" borderId="60" xfId="5" applyFont="1" applyFill="1" applyBorder="1" applyAlignment="1" applyProtection="1">
      <alignment horizontal="center" vertical="center" wrapText="1"/>
    </xf>
    <xf numFmtId="0" fontId="22" fillId="4" borderId="66" xfId="5" applyFont="1" applyFill="1" applyBorder="1" applyAlignment="1" applyProtection="1">
      <alignment horizontal="center" vertical="center" shrinkToFit="1"/>
    </xf>
    <xf numFmtId="0" fontId="22" fillId="4" borderId="67" xfId="5" applyFont="1" applyFill="1" applyBorder="1" applyAlignment="1" applyProtection="1">
      <alignment horizontal="center" vertical="center" shrinkToFit="1"/>
    </xf>
    <xf numFmtId="0" fontId="11" fillId="2" borderId="46"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3" fillId="2" borderId="68" xfId="5" applyFont="1" applyFill="1" applyBorder="1" applyAlignment="1" applyProtection="1">
      <alignment horizontal="center" vertical="center" wrapText="1"/>
    </xf>
    <xf numFmtId="0" fontId="3" fillId="2" borderId="69" xfId="5" applyFont="1" applyFill="1" applyBorder="1" applyAlignment="1" applyProtection="1">
      <alignment horizontal="center" vertical="center" wrapText="1"/>
    </xf>
    <xf numFmtId="0" fontId="24" fillId="4" borderId="24" xfId="5" applyFont="1" applyFill="1" applyBorder="1" applyAlignment="1" applyProtection="1">
      <alignment horizontal="center" vertical="center" wrapText="1"/>
    </xf>
    <xf numFmtId="0" fontId="24" fillId="4" borderId="25" xfId="5" applyFont="1" applyFill="1" applyBorder="1" applyAlignment="1" applyProtection="1">
      <alignment horizontal="center" vertical="center" wrapText="1"/>
    </xf>
    <xf numFmtId="0" fontId="24" fillId="4" borderId="0" xfId="5" applyFont="1" applyFill="1" applyBorder="1" applyAlignment="1" applyProtection="1">
      <alignment horizontal="center" vertical="center" wrapText="1"/>
    </xf>
    <xf numFmtId="0" fontId="1" fillId="5" borderId="1" xfId="5" applyFont="1" applyFill="1" applyBorder="1" applyAlignment="1" applyProtection="1">
      <alignment vertical="center" shrinkToFit="1"/>
    </xf>
    <xf numFmtId="0" fontId="1" fillId="2" borderId="1" xfId="5" applyFont="1" applyFill="1" applyBorder="1" applyAlignment="1" applyProtection="1">
      <alignment shrinkToFit="1"/>
    </xf>
    <xf numFmtId="0" fontId="22" fillId="4" borderId="34" xfId="5" applyFont="1" applyFill="1" applyBorder="1" applyAlignment="1" applyProtection="1">
      <alignment horizontal="center" vertical="center" shrinkToFit="1"/>
    </xf>
    <xf numFmtId="0" fontId="22" fillId="4" borderId="33" xfId="5" applyFont="1" applyFill="1" applyBorder="1" applyAlignment="1" applyProtection="1">
      <alignment horizontal="center" vertical="center" shrinkToFit="1"/>
    </xf>
    <xf numFmtId="0" fontId="22" fillId="4" borderId="31" xfId="5" applyFont="1" applyFill="1" applyBorder="1" applyAlignment="1" applyProtection="1">
      <alignment horizontal="center" vertical="center" shrinkToFit="1"/>
    </xf>
    <xf numFmtId="0" fontId="11" fillId="19" borderId="24" xfId="0" applyFont="1" applyFill="1" applyBorder="1" applyAlignment="1" applyProtection="1">
      <alignment horizontal="center" vertical="center" wrapText="1" shrinkToFit="1"/>
    </xf>
    <xf numFmtId="0" fontId="11" fillId="19" borderId="25" xfId="0" applyFont="1" applyFill="1" applyBorder="1" applyAlignment="1" applyProtection="1">
      <alignment horizontal="center" vertical="center" wrapText="1" shrinkToFit="1"/>
    </xf>
    <xf numFmtId="0" fontId="11" fillId="19" borderId="26" xfId="0" applyFont="1" applyFill="1" applyBorder="1" applyAlignment="1" applyProtection="1">
      <alignment horizontal="center" vertical="center" wrapText="1" shrinkToFit="1"/>
    </xf>
    <xf numFmtId="0" fontId="11" fillId="19" borderId="22" xfId="0" applyFont="1" applyFill="1" applyBorder="1" applyAlignment="1" applyProtection="1">
      <alignment horizontal="center" vertical="center" wrapText="1" shrinkToFit="1"/>
    </xf>
    <xf numFmtId="0" fontId="11" fillId="19" borderId="13" xfId="0" applyFont="1" applyFill="1" applyBorder="1" applyAlignment="1" applyProtection="1">
      <alignment horizontal="center" vertical="center" wrapText="1" shrinkToFit="1"/>
    </xf>
    <xf numFmtId="0" fontId="11" fillId="19" borderId="23" xfId="0" applyFont="1" applyFill="1" applyBorder="1" applyAlignment="1" applyProtection="1">
      <alignment horizontal="center" vertical="center" wrapText="1" shrinkToFit="1"/>
    </xf>
    <xf numFmtId="0" fontId="1" fillId="20" borderId="20" xfId="0" applyFont="1" applyFill="1" applyBorder="1" applyAlignment="1" applyProtection="1">
      <alignment horizontal="left" vertical="top" wrapText="1" shrinkToFit="1"/>
    </xf>
    <xf numFmtId="0" fontId="32" fillId="20" borderId="8" xfId="0" applyFont="1" applyFill="1" applyBorder="1" applyAlignment="1" applyProtection="1">
      <alignment horizontal="left" vertical="top" wrapText="1" shrinkToFit="1"/>
    </xf>
    <xf numFmtId="0" fontId="32" fillId="20" borderId="21" xfId="0" applyFont="1" applyFill="1" applyBorder="1" applyAlignment="1" applyProtection="1">
      <alignment horizontal="left" vertical="top" wrapText="1" shrinkToFit="1"/>
    </xf>
    <xf numFmtId="0" fontId="32" fillId="20" borderId="22" xfId="0" applyFont="1" applyFill="1" applyBorder="1" applyAlignment="1" applyProtection="1">
      <alignment horizontal="left" vertical="top" wrapText="1" shrinkToFit="1"/>
    </xf>
    <xf numFmtId="0" fontId="32" fillId="20" borderId="13" xfId="0" applyFont="1" applyFill="1" applyBorder="1" applyAlignment="1" applyProtection="1">
      <alignment horizontal="left" vertical="top" wrapText="1" shrinkToFit="1"/>
    </xf>
    <xf numFmtId="0" fontId="32" fillId="20" borderId="23" xfId="0" applyFont="1" applyFill="1" applyBorder="1" applyAlignment="1" applyProtection="1">
      <alignment horizontal="left" vertical="top" wrapText="1" shrinkToFit="1"/>
    </xf>
    <xf numFmtId="0" fontId="2" fillId="24" borderId="20" xfId="0" applyFont="1" applyFill="1" applyBorder="1" applyAlignment="1" applyProtection="1">
      <alignment horizontal="left" vertical="top" wrapText="1" shrinkToFit="1"/>
      <protection locked="0"/>
    </xf>
    <xf numFmtId="0" fontId="2" fillId="24" borderId="8" xfId="0" applyFont="1" applyFill="1" applyBorder="1" applyAlignment="1" applyProtection="1">
      <alignment horizontal="left" vertical="top" wrapText="1" shrinkToFit="1"/>
      <protection locked="0"/>
    </xf>
    <xf numFmtId="0" fontId="2" fillId="24" borderId="21" xfId="0" applyFont="1" applyFill="1" applyBorder="1" applyAlignment="1" applyProtection="1">
      <alignment horizontal="left" vertical="top" wrapText="1" shrinkToFit="1"/>
      <protection locked="0"/>
    </xf>
    <xf numFmtId="0" fontId="2" fillId="24" borderId="2" xfId="0" applyFont="1" applyFill="1" applyBorder="1" applyAlignment="1" applyProtection="1">
      <alignment horizontal="left" vertical="top" wrapText="1" shrinkToFit="1"/>
      <protection locked="0"/>
    </xf>
    <xf numFmtId="0" fontId="2" fillId="24" borderId="0" xfId="0" applyFont="1" applyFill="1" applyBorder="1" applyAlignment="1" applyProtection="1">
      <alignment horizontal="left" vertical="top" wrapText="1" shrinkToFit="1"/>
      <protection locked="0"/>
    </xf>
    <xf numFmtId="0" fontId="2" fillId="24" borderId="3" xfId="0" applyFont="1" applyFill="1" applyBorder="1" applyAlignment="1" applyProtection="1">
      <alignment horizontal="left" vertical="top" wrapText="1" shrinkToFit="1"/>
      <protection locked="0"/>
    </xf>
    <xf numFmtId="0" fontId="2" fillId="24" borderId="22" xfId="0" applyFont="1" applyFill="1" applyBorder="1" applyAlignment="1" applyProtection="1">
      <alignment horizontal="left" vertical="top" wrapText="1" shrinkToFit="1"/>
      <protection locked="0"/>
    </xf>
    <xf numFmtId="0" fontId="2" fillId="24" borderId="13" xfId="0" applyFont="1" applyFill="1" applyBorder="1" applyAlignment="1" applyProtection="1">
      <alignment horizontal="left" vertical="top" wrapText="1" shrinkToFit="1"/>
      <protection locked="0"/>
    </xf>
    <xf numFmtId="0" fontId="2" fillId="24" borderId="23" xfId="0" applyFont="1" applyFill="1" applyBorder="1" applyAlignment="1" applyProtection="1">
      <alignment horizontal="left" vertical="top" wrapText="1" shrinkToFit="1"/>
      <protection locked="0"/>
    </xf>
    <xf numFmtId="0" fontId="35" fillId="12" borderId="24" xfId="0" applyFont="1" applyFill="1" applyBorder="1" applyAlignment="1" applyProtection="1">
      <alignment horizontal="center" vertical="center" wrapText="1" shrinkToFit="1"/>
    </xf>
    <xf numFmtId="0" fontId="35" fillId="12" borderId="25" xfId="0" applyFont="1" applyFill="1" applyBorder="1" applyAlignment="1" applyProtection="1">
      <alignment horizontal="center" vertical="center" wrapText="1" shrinkToFit="1"/>
    </xf>
    <xf numFmtId="0" fontId="35" fillId="12" borderId="26" xfId="0" applyFont="1" applyFill="1" applyBorder="1" applyAlignment="1" applyProtection="1">
      <alignment horizontal="center" vertical="center" wrapText="1" shrinkToFit="1"/>
    </xf>
    <xf numFmtId="0" fontId="35" fillId="12" borderId="2" xfId="0" applyFont="1" applyFill="1" applyBorder="1" applyAlignment="1" applyProtection="1">
      <alignment horizontal="center" vertical="center" wrapText="1" shrinkToFit="1"/>
    </xf>
    <xf numFmtId="0" fontId="35" fillId="12" borderId="0" xfId="0" applyFont="1" applyFill="1" applyBorder="1" applyAlignment="1" applyProtection="1">
      <alignment horizontal="center" vertical="center" wrapText="1" shrinkToFit="1"/>
    </xf>
    <xf numFmtId="0" fontId="35" fillId="12" borderId="3" xfId="0" applyFont="1" applyFill="1" applyBorder="1" applyAlignment="1" applyProtection="1">
      <alignment horizontal="center" vertical="center" wrapText="1" shrinkToFit="1"/>
    </xf>
    <xf numFmtId="0" fontId="1" fillId="17" borderId="46" xfId="0" applyFont="1" applyFill="1" applyBorder="1" applyAlignment="1" applyProtection="1">
      <alignment horizontal="left" vertical="top" wrapText="1" shrinkToFit="1"/>
    </xf>
    <xf numFmtId="0" fontId="32" fillId="17" borderId="0" xfId="0" applyFont="1" applyFill="1" applyBorder="1" applyAlignment="1" applyProtection="1">
      <alignment horizontal="left" vertical="top" wrapText="1" shrinkToFit="1"/>
    </xf>
    <xf numFmtId="0" fontId="32" fillId="17" borderId="3" xfId="0" applyFont="1" applyFill="1" applyBorder="1" applyAlignment="1" applyProtection="1">
      <alignment horizontal="left" vertical="top" wrapText="1" shrinkToFit="1"/>
    </xf>
    <xf numFmtId="0" fontId="32" fillId="17" borderId="46" xfId="0" applyFont="1" applyFill="1" applyBorder="1" applyAlignment="1" applyProtection="1">
      <alignment horizontal="left" vertical="top" wrapText="1" shrinkToFit="1"/>
    </xf>
    <xf numFmtId="0" fontId="32" fillId="17" borderId="60" xfId="0" applyFont="1" applyFill="1" applyBorder="1" applyAlignment="1" applyProtection="1">
      <alignment horizontal="left" vertical="top" wrapText="1" shrinkToFit="1"/>
    </xf>
    <xf numFmtId="0" fontId="32" fillId="17" borderId="5" xfId="0" applyFont="1" applyFill="1" applyBorder="1" applyAlignment="1" applyProtection="1">
      <alignment horizontal="left" vertical="top" wrapText="1" shrinkToFit="1"/>
    </xf>
    <xf numFmtId="0" fontId="32" fillId="17" borderId="6" xfId="0" applyFont="1" applyFill="1" applyBorder="1" applyAlignment="1" applyProtection="1">
      <alignment horizontal="left" vertical="top" wrapText="1" shrinkToFit="1"/>
    </xf>
    <xf numFmtId="0" fontId="1" fillId="20" borderId="2" xfId="0" applyFont="1" applyFill="1" applyBorder="1" applyAlignment="1" applyProtection="1">
      <alignment horizontal="left" vertical="top" wrapText="1" shrinkToFit="1"/>
    </xf>
    <xf numFmtId="0" fontId="32" fillId="20" borderId="0" xfId="0" applyFont="1" applyFill="1" applyBorder="1" applyAlignment="1" applyProtection="1">
      <alignment horizontal="left" vertical="top" wrapText="1" shrinkToFit="1"/>
    </xf>
    <xf numFmtId="0" fontId="32" fillId="20" borderId="3" xfId="0" applyFont="1" applyFill="1" applyBorder="1" applyAlignment="1" applyProtection="1">
      <alignment horizontal="left" vertical="top" wrapText="1" shrinkToFit="1"/>
    </xf>
    <xf numFmtId="0" fontId="32" fillId="20" borderId="2" xfId="0" applyFont="1" applyFill="1" applyBorder="1" applyAlignment="1" applyProtection="1">
      <alignment horizontal="left" vertical="top" wrapText="1" shrinkToFit="1"/>
    </xf>
    <xf numFmtId="0" fontId="9" fillId="19" borderId="24" xfId="0" applyFont="1" applyFill="1" applyBorder="1" applyAlignment="1" applyProtection="1">
      <alignment horizontal="center" vertical="center" wrapText="1" shrinkToFit="1"/>
    </xf>
    <xf numFmtId="0" fontId="9" fillId="19" borderId="25" xfId="0" applyFont="1" applyFill="1" applyBorder="1" applyAlignment="1" applyProtection="1">
      <alignment horizontal="center" vertical="center" wrapText="1" shrinkToFit="1"/>
    </xf>
    <xf numFmtId="0" fontId="9" fillId="19" borderId="26" xfId="0" applyFont="1" applyFill="1" applyBorder="1" applyAlignment="1" applyProtection="1">
      <alignment horizontal="center" vertical="center" wrapText="1" shrinkToFit="1"/>
    </xf>
    <xf numFmtId="0" fontId="9" fillId="19" borderId="22" xfId="0" applyFont="1" applyFill="1" applyBorder="1" applyAlignment="1" applyProtection="1">
      <alignment horizontal="center" vertical="center" wrapText="1" shrinkToFit="1"/>
    </xf>
    <xf numFmtId="0" fontId="9" fillId="19" borderId="13" xfId="0" applyFont="1" applyFill="1" applyBorder="1" applyAlignment="1" applyProtection="1">
      <alignment horizontal="center" vertical="center" wrapText="1" shrinkToFit="1"/>
    </xf>
    <xf numFmtId="0" fontId="9" fillId="19" borderId="23" xfId="0" applyFont="1" applyFill="1" applyBorder="1" applyAlignment="1" applyProtection="1">
      <alignment horizontal="center" vertical="center" wrapText="1" shrinkToFit="1"/>
    </xf>
    <xf numFmtId="0" fontId="32" fillId="20" borderId="20" xfId="0" applyFont="1" applyFill="1" applyBorder="1" applyAlignment="1" applyProtection="1">
      <alignment horizontal="left" vertical="top" wrapText="1" shrinkToFit="1"/>
    </xf>
    <xf numFmtId="0" fontId="1" fillId="20" borderId="2" xfId="0" applyFont="1" applyFill="1" applyBorder="1" applyAlignment="1" applyProtection="1">
      <alignment horizontal="left" vertical="top" wrapText="1" indent="6" shrinkToFit="1"/>
    </xf>
    <xf numFmtId="0" fontId="32" fillId="20" borderId="0" xfId="0" applyFont="1" applyFill="1" applyBorder="1" applyAlignment="1" applyProtection="1">
      <alignment horizontal="left" vertical="top" wrapText="1" indent="6" shrinkToFit="1"/>
    </xf>
    <xf numFmtId="0" fontId="32" fillId="20" borderId="3" xfId="0" applyFont="1" applyFill="1" applyBorder="1" applyAlignment="1" applyProtection="1">
      <alignment horizontal="left" vertical="top" wrapText="1" indent="6" shrinkToFit="1"/>
    </xf>
    <xf numFmtId="0" fontId="32" fillId="20" borderId="2" xfId="0" applyFont="1" applyFill="1" applyBorder="1" applyAlignment="1" applyProtection="1">
      <alignment horizontal="left" vertical="top" wrapText="1" indent="6" shrinkToFit="1"/>
    </xf>
    <xf numFmtId="0" fontId="36" fillId="17" borderId="44" xfId="0" applyFont="1" applyFill="1" applyBorder="1" applyAlignment="1" applyProtection="1">
      <alignment horizontal="center" vertical="top" wrapText="1" shrinkToFit="1"/>
    </xf>
    <xf numFmtId="0" fontId="36" fillId="17" borderId="63" xfId="0" applyFont="1" applyFill="1" applyBorder="1" applyAlignment="1" applyProtection="1">
      <alignment horizontal="center" vertical="top" wrapText="1" shrinkToFit="1"/>
    </xf>
    <xf numFmtId="0" fontId="36" fillId="17" borderId="64" xfId="0" applyFont="1" applyFill="1" applyBorder="1" applyAlignment="1" applyProtection="1">
      <alignment horizontal="center" vertical="top" wrapText="1" shrinkToFit="1"/>
    </xf>
    <xf numFmtId="0" fontId="36" fillId="17" borderId="46" xfId="0" applyFont="1" applyFill="1" applyBorder="1" applyAlignment="1" applyProtection="1">
      <alignment horizontal="center" vertical="top" wrapText="1" shrinkToFit="1"/>
    </xf>
    <xf numFmtId="0" fontId="36" fillId="17" borderId="0" xfId="0" applyFont="1" applyFill="1" applyBorder="1" applyAlignment="1" applyProtection="1">
      <alignment horizontal="center" vertical="top" wrapText="1" shrinkToFit="1"/>
    </xf>
    <xf numFmtId="0" fontId="36" fillId="17" borderId="3" xfId="0" applyFont="1" applyFill="1" applyBorder="1" applyAlignment="1" applyProtection="1">
      <alignment horizontal="center" vertical="top" wrapText="1" shrinkToFit="1"/>
    </xf>
    <xf numFmtId="0" fontId="9" fillId="19" borderId="2" xfId="0" applyFont="1" applyFill="1" applyBorder="1" applyAlignment="1" applyProtection="1">
      <alignment horizontal="center" vertical="center" wrapText="1" shrinkToFit="1"/>
    </xf>
    <xf numFmtId="0" fontId="9" fillId="19" borderId="0" xfId="0" applyFont="1" applyFill="1" applyBorder="1" applyAlignment="1" applyProtection="1">
      <alignment horizontal="center" vertical="center" wrapText="1" shrinkToFit="1"/>
    </xf>
    <xf numFmtId="0" fontId="9" fillId="19" borderId="3" xfId="0" applyFont="1" applyFill="1" applyBorder="1" applyAlignment="1" applyProtection="1">
      <alignment horizontal="center" vertical="center" wrapText="1" shrinkToFit="1"/>
    </xf>
    <xf numFmtId="0" fontId="2" fillId="21" borderId="7" xfId="0" applyFont="1" applyFill="1" applyBorder="1" applyAlignment="1" applyProtection="1">
      <alignment horizontal="center" vertical="center" wrapText="1" shrinkToFit="1"/>
    </xf>
    <xf numFmtId="0" fontId="2" fillId="21" borderId="8" xfId="0" applyFont="1" applyFill="1" applyBorder="1" applyAlignment="1" applyProtection="1">
      <alignment horizontal="center" vertical="center" wrapText="1" shrinkToFit="1"/>
    </xf>
    <xf numFmtId="0" fontId="2" fillId="21" borderId="21" xfId="0" applyFont="1" applyFill="1" applyBorder="1" applyAlignment="1" applyProtection="1">
      <alignment horizontal="center" vertical="center" wrapText="1" shrinkToFit="1"/>
    </xf>
    <xf numFmtId="0" fontId="2" fillId="21" borderId="12" xfId="0" applyFont="1" applyFill="1" applyBorder="1" applyAlignment="1" applyProtection="1">
      <alignment horizontal="center" vertical="center" wrapText="1" shrinkToFit="1"/>
    </xf>
    <xf numFmtId="0" fontId="2" fillId="21" borderId="13" xfId="0" applyFont="1" applyFill="1" applyBorder="1" applyAlignment="1" applyProtection="1">
      <alignment horizontal="center" vertical="center" wrapText="1" shrinkToFit="1"/>
    </xf>
    <xf numFmtId="0" fontId="2" fillId="21" borderId="23" xfId="0" applyFont="1" applyFill="1" applyBorder="1" applyAlignment="1" applyProtection="1">
      <alignment horizontal="center" vertical="center" wrapText="1" shrinkToFit="1"/>
    </xf>
    <xf numFmtId="0" fontId="32" fillId="17" borderId="20" xfId="0" applyFont="1" applyFill="1" applyBorder="1" applyAlignment="1" applyProtection="1">
      <alignment horizontal="left" vertical="top" wrapText="1" shrinkToFit="1"/>
    </xf>
    <xf numFmtId="0" fontId="32" fillId="17" borderId="8" xfId="0" applyFont="1" applyFill="1" applyBorder="1" applyAlignment="1" applyProtection="1">
      <alignment horizontal="left" vertical="top" wrapText="1" shrinkToFit="1"/>
    </xf>
    <xf numFmtId="0" fontId="32" fillId="17" borderId="9" xfId="0" applyFont="1" applyFill="1" applyBorder="1" applyAlignment="1" applyProtection="1">
      <alignment horizontal="left" vertical="top" wrapText="1" shrinkToFit="1"/>
    </xf>
    <xf numFmtId="0" fontId="32" fillId="17" borderId="2" xfId="0" applyFont="1" applyFill="1" applyBorder="1" applyAlignment="1" applyProtection="1">
      <alignment horizontal="left" vertical="top" wrapText="1" shrinkToFit="1"/>
    </xf>
    <xf numFmtId="0" fontId="32" fillId="17" borderId="11" xfId="0" applyFont="1" applyFill="1" applyBorder="1" applyAlignment="1" applyProtection="1">
      <alignment horizontal="left" vertical="top" wrapText="1" shrinkToFit="1"/>
    </xf>
    <xf numFmtId="0" fontId="32" fillId="17" borderId="2" xfId="0" applyFont="1" applyFill="1" applyBorder="1" applyAlignment="1" applyProtection="1">
      <alignment horizontal="left" vertical="top" wrapText="1" indent="3" shrinkToFit="1"/>
    </xf>
    <xf numFmtId="0" fontId="32" fillId="17" borderId="0" xfId="0" applyFont="1" applyFill="1" applyBorder="1" applyAlignment="1" applyProtection="1">
      <alignment horizontal="left" vertical="top" wrapText="1" indent="3" shrinkToFit="1"/>
    </xf>
    <xf numFmtId="0" fontId="32" fillId="17" borderId="11" xfId="0" applyFont="1" applyFill="1" applyBorder="1" applyAlignment="1" applyProtection="1">
      <alignment horizontal="left" vertical="top" wrapText="1" indent="3" shrinkToFit="1"/>
    </xf>
    <xf numFmtId="0" fontId="32" fillId="17" borderId="22" xfId="0" applyFont="1" applyFill="1" applyBorder="1" applyAlignment="1" applyProtection="1">
      <alignment horizontal="left" vertical="top" wrapText="1" indent="3" shrinkToFit="1"/>
    </xf>
    <xf numFmtId="0" fontId="32" fillId="17" borderId="13" xfId="0" applyFont="1" applyFill="1" applyBorder="1" applyAlignment="1" applyProtection="1">
      <alignment horizontal="left" vertical="top" wrapText="1" indent="3" shrinkToFit="1"/>
    </xf>
    <xf numFmtId="0" fontId="32" fillId="17" borderId="14" xfId="0" applyFont="1" applyFill="1" applyBorder="1" applyAlignment="1" applyProtection="1">
      <alignment horizontal="left" vertical="top" wrapText="1" indent="3" shrinkToFit="1"/>
    </xf>
    <xf numFmtId="0" fontId="1" fillId="24" borderId="7" xfId="0" applyFont="1" applyFill="1" applyBorder="1" applyAlignment="1" applyProtection="1">
      <alignment horizontal="left" vertical="top" wrapText="1" shrinkToFit="1"/>
      <protection locked="0"/>
    </xf>
    <xf numFmtId="0" fontId="32" fillId="24" borderId="8" xfId="0" applyFont="1" applyFill="1" applyBorder="1" applyAlignment="1" applyProtection="1">
      <alignment horizontal="left" vertical="top" wrapText="1" shrinkToFit="1"/>
      <protection locked="0"/>
    </xf>
    <xf numFmtId="0" fontId="32" fillId="24" borderId="21" xfId="0" applyFont="1" applyFill="1" applyBorder="1" applyAlignment="1" applyProtection="1">
      <alignment horizontal="left" vertical="top" wrapText="1" shrinkToFit="1"/>
      <protection locked="0"/>
    </xf>
    <xf numFmtId="0" fontId="32" fillId="24" borderId="10" xfId="0" applyFont="1" applyFill="1" applyBorder="1" applyAlignment="1" applyProtection="1">
      <alignment horizontal="left" vertical="top" wrapText="1" shrinkToFit="1"/>
      <protection locked="0"/>
    </xf>
    <xf numFmtId="0" fontId="32" fillId="24" borderId="0" xfId="0" applyFont="1" applyFill="1" applyBorder="1" applyAlignment="1" applyProtection="1">
      <alignment horizontal="left" vertical="top" wrapText="1" shrinkToFit="1"/>
      <protection locked="0"/>
    </xf>
    <xf numFmtId="0" fontId="32" fillId="24" borderId="3" xfId="0" applyFont="1" applyFill="1" applyBorder="1" applyAlignment="1" applyProtection="1">
      <alignment horizontal="left" vertical="top" wrapText="1" shrinkToFit="1"/>
      <protection locked="0"/>
    </xf>
    <xf numFmtId="0" fontId="32" fillId="24" borderId="12" xfId="0" applyFont="1" applyFill="1" applyBorder="1" applyAlignment="1" applyProtection="1">
      <alignment horizontal="left" vertical="top" wrapText="1" shrinkToFit="1"/>
      <protection locked="0"/>
    </xf>
    <xf numFmtId="0" fontId="32" fillId="24" borderId="13" xfId="0" applyFont="1" applyFill="1" applyBorder="1" applyAlignment="1" applyProtection="1">
      <alignment horizontal="left" vertical="top" wrapText="1" shrinkToFit="1"/>
      <protection locked="0"/>
    </xf>
    <xf numFmtId="0" fontId="32" fillId="24" borderId="23" xfId="0" applyFont="1" applyFill="1" applyBorder="1" applyAlignment="1" applyProtection="1">
      <alignment horizontal="left" vertical="top" wrapText="1" shrinkToFit="1"/>
      <protection locked="0"/>
    </xf>
    <xf numFmtId="0" fontId="1" fillId="17" borderId="2" xfId="0" applyFont="1" applyFill="1" applyBorder="1" applyAlignment="1" applyProtection="1">
      <alignment horizontal="left" vertical="top" wrapText="1" shrinkToFit="1"/>
    </xf>
    <xf numFmtId="0" fontId="32" fillId="5" borderId="1" xfId="5" applyFont="1" applyFill="1" applyBorder="1" applyAlignment="1" applyProtection="1">
      <alignment vertical="center" shrinkToFit="1"/>
    </xf>
    <xf numFmtId="0" fontId="32" fillId="2" borderId="1" xfId="5" applyFont="1" applyFill="1" applyBorder="1" applyAlignment="1" applyProtection="1">
      <alignment shrinkToFit="1"/>
    </xf>
    <xf numFmtId="0" fontId="32" fillId="5" borderId="1" xfId="5" applyFont="1" applyFill="1" applyBorder="1" applyAlignment="1" applyProtection="1">
      <alignment shrinkToFit="1"/>
    </xf>
    <xf numFmtId="0" fontId="4" fillId="5" borderId="7" xfId="5" applyFont="1" applyFill="1" applyBorder="1" applyAlignment="1" applyProtection="1">
      <alignment horizontal="center" vertical="center" wrapText="1"/>
    </xf>
    <xf numFmtId="0" fontId="4" fillId="5" borderId="8" xfId="5" applyFont="1" applyFill="1" applyBorder="1" applyAlignment="1" applyProtection="1">
      <alignment horizontal="center" vertical="center" wrapText="1"/>
    </xf>
    <xf numFmtId="0" fontId="4" fillId="5" borderId="9" xfId="5" applyFont="1" applyFill="1" applyBorder="1" applyAlignment="1" applyProtection="1">
      <alignment horizontal="center" vertical="center" wrapText="1"/>
    </xf>
    <xf numFmtId="0" fontId="4" fillId="5" borderId="10" xfId="5" applyFont="1" applyFill="1" applyBorder="1" applyAlignment="1" applyProtection="1">
      <alignment horizontal="center" vertical="center" wrapText="1"/>
    </xf>
    <xf numFmtId="0" fontId="4" fillId="5" borderId="0" xfId="5" applyFont="1" applyFill="1" applyBorder="1" applyAlignment="1" applyProtection="1">
      <alignment horizontal="center" vertical="center" wrapText="1"/>
    </xf>
    <xf numFmtId="0" fontId="4" fillId="5" borderId="11" xfId="5" applyFont="1" applyFill="1" applyBorder="1" applyAlignment="1" applyProtection="1">
      <alignment horizontal="center" vertical="center" wrapText="1"/>
    </xf>
    <xf numFmtId="0" fontId="4" fillId="5" borderId="12" xfId="5" applyFont="1" applyFill="1" applyBorder="1" applyAlignment="1" applyProtection="1">
      <alignment horizontal="center" vertical="center" wrapText="1"/>
    </xf>
    <xf numFmtId="0" fontId="4" fillId="5" borderId="13" xfId="5" applyFont="1" applyFill="1" applyBorder="1" applyAlignment="1" applyProtection="1">
      <alignment horizontal="center" vertical="center" wrapText="1"/>
    </xf>
    <xf numFmtId="0" fontId="4" fillId="5" borderId="14" xfId="5" applyFont="1" applyFill="1" applyBorder="1" applyAlignment="1" applyProtection="1">
      <alignment horizontal="center" vertical="center" wrapText="1"/>
    </xf>
    <xf numFmtId="0" fontId="32" fillId="5" borderId="34" xfId="5" applyFont="1" applyFill="1" applyBorder="1" applyAlignment="1" applyProtection="1">
      <alignment shrinkToFit="1"/>
    </xf>
    <xf numFmtId="0" fontId="32" fillId="5" borderId="33" xfId="5" applyFont="1" applyFill="1" applyBorder="1" applyAlignment="1" applyProtection="1">
      <alignment shrinkToFit="1"/>
    </xf>
    <xf numFmtId="0" fontId="32" fillId="5" borderId="31" xfId="5" applyFont="1" applyFill="1" applyBorder="1" applyAlignment="1" applyProtection="1">
      <alignment shrinkToFit="1"/>
    </xf>
    <xf numFmtId="0" fontId="32" fillId="23" borderId="34" xfId="5" applyFont="1" applyFill="1" applyBorder="1" applyAlignment="1" applyProtection="1">
      <alignment horizontal="left" vertical="top" wrapText="1" indent="3" shrinkToFit="1"/>
    </xf>
    <xf numFmtId="0" fontId="32" fillId="23" borderId="33" xfId="5" applyFont="1" applyFill="1" applyBorder="1" applyAlignment="1" applyProtection="1">
      <alignment horizontal="left" vertical="top" wrapText="1" indent="3" shrinkToFit="1"/>
    </xf>
    <xf numFmtId="0" fontId="32" fillId="23" borderId="31" xfId="5" applyFont="1" applyFill="1" applyBorder="1" applyAlignment="1" applyProtection="1">
      <alignment horizontal="left" vertical="top" wrapText="1" indent="3" shrinkToFit="1"/>
    </xf>
    <xf numFmtId="0" fontId="32" fillId="5" borderId="1" xfId="5" applyFont="1" applyFill="1" applyBorder="1" applyAlignment="1" applyProtection="1">
      <alignment vertical="top" shrinkToFit="1"/>
    </xf>
    <xf numFmtId="0" fontId="32" fillId="5" borderId="34" xfId="5" applyFont="1" applyFill="1" applyBorder="1" applyAlignment="1" applyProtection="1">
      <alignment vertical="center" shrinkToFit="1"/>
    </xf>
    <xf numFmtId="0" fontId="32" fillId="5" borderId="33" xfId="5" applyFont="1" applyFill="1" applyBorder="1" applyAlignment="1" applyProtection="1">
      <alignment vertical="center" shrinkToFit="1"/>
    </xf>
    <xf numFmtId="0" fontId="32" fillId="5" borderId="31" xfId="5" applyFont="1" applyFill="1" applyBorder="1" applyAlignment="1" applyProtection="1">
      <alignment vertical="center" shrinkToFit="1"/>
    </xf>
    <xf numFmtId="0" fontId="32" fillId="5" borderId="34" xfId="5" applyFont="1" applyFill="1" applyBorder="1" applyAlignment="1" applyProtection="1">
      <alignment horizontal="left" vertical="top" wrapText="1" shrinkToFit="1"/>
    </xf>
    <xf numFmtId="0" fontId="32" fillId="5" borderId="33" xfId="5" applyFont="1" applyFill="1" applyBorder="1" applyAlignment="1" applyProtection="1">
      <alignment horizontal="left" vertical="top" wrapText="1" shrinkToFit="1"/>
    </xf>
    <xf numFmtId="0" fontId="32" fillId="5" borderId="31" xfId="5" applyFont="1" applyFill="1" applyBorder="1" applyAlignment="1" applyProtection="1">
      <alignment horizontal="left" vertical="top" wrapText="1" shrinkToFit="1"/>
    </xf>
    <xf numFmtId="0" fontId="32" fillId="5" borderId="34" xfId="5" applyFont="1" applyFill="1" applyBorder="1" applyAlignment="1" applyProtection="1">
      <alignment vertical="top" wrapText="1" shrinkToFit="1"/>
    </xf>
    <xf numFmtId="0" fontId="32" fillId="5" borderId="33" xfId="5" applyFont="1" applyFill="1" applyBorder="1" applyAlignment="1" applyProtection="1">
      <alignment vertical="top" wrapText="1" shrinkToFit="1"/>
    </xf>
    <xf numFmtId="0" fontId="32" fillId="5" borderId="31" xfId="5" applyFont="1" applyFill="1" applyBorder="1" applyAlignment="1" applyProtection="1">
      <alignment vertical="top" wrapText="1" shrinkToFit="1"/>
    </xf>
  </cellXfs>
  <cellStyles count="7">
    <cellStyle name="Currency" xfId="1" builtinId="4"/>
    <cellStyle name="Currency 2" xfId="2"/>
    <cellStyle name="Hyperlink" xfId="3" builtinId="8"/>
    <cellStyle name="Hyperlink 2" xfId="6"/>
    <cellStyle name="Normal" xfId="0" builtinId="0"/>
    <cellStyle name="Normal 2" xfId="4"/>
    <cellStyle name="Normal 3" xfId="5"/>
  </cellStyles>
  <dxfs count="74">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s>
  <tableStyles count="0" defaultTableStyle="TableStyleMedium9"/>
  <colors>
    <mruColors>
      <color rgb="FFFFFFCC"/>
      <color rgb="FFD000D5"/>
      <color rgb="FFFD3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141167</xdr:colOff>
      <xdr:row>0</xdr:row>
      <xdr:rowOff>60960</xdr:rowOff>
    </xdr:from>
    <xdr:to>
      <xdr:col>0</xdr:col>
      <xdr:colOff>800100</xdr:colOff>
      <xdr:row>0</xdr:row>
      <xdr:rowOff>786858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1167" y="60960"/>
          <a:ext cx="658933" cy="72589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TAL/Notice%20of%20New%20or%20Expanding%20Charters/New%20or%20Significantly%20Expanding%20Public%20Charter%20School%20Notification%20For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L/School%20Improvement/FFY%202011%20Received%20Applications/Friendship%20PCS/1003(a)_School.Improvement.Application_FFY.2011_Friendship.PCS_05-22-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robin.bessler/Local%20Settings/Temporary%20Internet%20Files/Content.Outlook/LXWHY69F/ConApp_FFY%202011%20Phase%20II%20Application_05-19-11%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App_FFY.2012.Phase.II.Application_08-01-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L/Consolidated%20Application/FFY%202011%20Consolidated%20Apps/Received/Paul%20PCS/FFY.2011.Con.App_Phase.II_Paul.PCS_04-26-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3"/>
      <sheetName val="4"/>
      <sheetName val="5"/>
      <sheetName val="6"/>
      <sheetName val="7"/>
      <sheetName val="Validation"/>
      <sheetName val="OSSE Only"/>
    </sheetNames>
    <sheetDataSet>
      <sheetData sheetId="0"/>
      <sheetData sheetId="1">
        <row r="41">
          <cell r="A41" t="str">
            <v>X</v>
          </cell>
        </row>
      </sheetData>
      <sheetData sheetId="2"/>
      <sheetData sheetId="3"/>
      <sheetData sheetId="4"/>
      <sheetData sheetId="5"/>
      <sheetData sheetId="6"/>
      <sheetData sheetId="7"/>
      <sheetData sheetId="8">
        <row r="6">
          <cell r="A6" t="str">
            <v>X</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a"/>
      <sheetName val="2b"/>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E4" t="str">
            <v>Arts and Technology Public Charter School</v>
          </cell>
        </row>
        <row r="5">
          <cell r="E5" t="str">
            <v>Basis DC Public Charter School</v>
          </cell>
        </row>
        <row r="6">
          <cell r="E6" t="str">
            <v>Booker T. Washington Public Charter School</v>
          </cell>
        </row>
        <row r="7">
          <cell r="E7" t="str">
            <v>Bridges Public Charter School</v>
          </cell>
        </row>
        <row r="8">
          <cell r="E8" t="str">
            <v>Capital City Public Charter School</v>
          </cell>
        </row>
        <row r="9">
          <cell r="E9" t="str">
            <v>Carlos Rosario Public Charter School</v>
          </cell>
        </row>
        <row r="10">
          <cell r="E10" t="str">
            <v>Center City Public Charter School</v>
          </cell>
        </row>
        <row r="11">
          <cell r="E11" t="str">
            <v>Cesar Chavez Public Charter School</v>
          </cell>
        </row>
        <row r="12">
          <cell r="E12" t="str">
            <v>Children's Studio Public Charter School</v>
          </cell>
        </row>
        <row r="13">
          <cell r="E13" t="str">
            <v>City Collegiate Public Charter School</v>
          </cell>
        </row>
        <row r="14">
          <cell r="E14" t="str">
            <v>Community Academy Public Charter School</v>
          </cell>
        </row>
        <row r="15">
          <cell r="E15" t="str">
            <v>Creative Minds Public Charter School</v>
          </cell>
        </row>
        <row r="16">
          <cell r="E16" t="str">
            <v>DC Bilingual Public Charter School</v>
          </cell>
        </row>
        <row r="17">
          <cell r="E17" t="str">
            <v>DC Preparatory Public Charter School</v>
          </cell>
        </row>
        <row r="18">
          <cell r="E18" t="str">
            <v>DC Scholars Public Charter School</v>
          </cell>
        </row>
        <row r="19">
          <cell r="E19" t="str">
            <v>District of Columbia Public Schools (DCPS)</v>
          </cell>
        </row>
        <row r="20">
          <cell r="E20" t="str">
            <v>E.L. Haynes Public Charter School</v>
          </cell>
        </row>
        <row r="21">
          <cell r="E21" t="str">
            <v>Eagle Academy Public Charter School</v>
          </cell>
        </row>
        <row r="22">
          <cell r="E22" t="str">
            <v>Early Childhood Academy Public Charter School</v>
          </cell>
        </row>
        <row r="23">
          <cell r="E23" t="str">
            <v>Education Strengthens Families (ESF) Public Charter School</v>
          </cell>
        </row>
        <row r="24">
          <cell r="E24" t="str">
            <v>Elsie Whitlow Stokes Public Charter School</v>
          </cell>
        </row>
        <row r="25">
          <cell r="E25" t="str">
            <v>Excel Academy Public Charter School</v>
          </cell>
        </row>
        <row r="26">
          <cell r="E26" t="str">
            <v>Friendship Public Charter School</v>
          </cell>
        </row>
        <row r="27">
          <cell r="E27" t="str">
            <v>Hope Community Public Charter School</v>
          </cell>
        </row>
        <row r="28">
          <cell r="E28" t="str">
            <v>Hospitality Public Charter School</v>
          </cell>
        </row>
        <row r="29">
          <cell r="E29" t="str">
            <v>Howard Road Academy Public Charter School</v>
          </cell>
        </row>
        <row r="30">
          <cell r="E30" t="str">
            <v>Howard University Middle School for Math &amp; Science Public Charter School</v>
          </cell>
        </row>
        <row r="31">
          <cell r="E31" t="str">
            <v>Hyde Leadership Academy Public Charter School</v>
          </cell>
        </row>
        <row r="32">
          <cell r="E32" t="str">
            <v>Ideal Academy Public Charter School</v>
          </cell>
        </row>
        <row r="33">
          <cell r="E33" t="str">
            <v>Imagine Southeast Public Charter School</v>
          </cell>
        </row>
        <row r="34">
          <cell r="E34" t="str">
            <v>Inspired Teaching Demonstration Public Charter School</v>
          </cell>
        </row>
        <row r="35">
          <cell r="E35" t="str">
            <v>Integrated Design &amp; Electronics Academy (IDEA) Public Charter School</v>
          </cell>
        </row>
        <row r="36">
          <cell r="E36" t="str">
            <v>Kamit Institute for Magnificent  Achievers Public Charter School</v>
          </cell>
        </row>
        <row r="37">
          <cell r="E37" t="str">
            <v>KIPP DC Public Charter School</v>
          </cell>
        </row>
        <row r="38">
          <cell r="E38" t="str">
            <v>Latin American Montesori Bilingual (LAMB) Public Charter School</v>
          </cell>
        </row>
        <row r="39">
          <cell r="E39" t="str">
            <v>LAYC YouthBuild Public Charter School</v>
          </cell>
        </row>
        <row r="40">
          <cell r="E40" t="str">
            <v>Mary McLeod Bethune Public Charter School</v>
          </cell>
        </row>
        <row r="41">
          <cell r="E41" t="str">
            <v>Maya Angelou Public Charter School</v>
          </cell>
        </row>
        <row r="42">
          <cell r="E42" t="str">
            <v>Meridian Public Charter School</v>
          </cell>
        </row>
        <row r="43">
          <cell r="E43" t="str">
            <v>Mundo Verde Bilingual Public Charter School</v>
          </cell>
        </row>
        <row r="44">
          <cell r="E44" t="str">
            <v>National Collegiate Preparatory Public Charter School</v>
          </cell>
        </row>
        <row r="45">
          <cell r="E45" t="str">
            <v>Next Step Public Charter School</v>
          </cell>
        </row>
        <row r="46">
          <cell r="E46" t="str">
            <v>Nia Community Public Charter School</v>
          </cell>
        </row>
        <row r="47">
          <cell r="E47" t="str">
            <v>Options Public Charter School</v>
          </cell>
        </row>
        <row r="48">
          <cell r="E48" t="str">
            <v>Paul Public Charter School</v>
          </cell>
        </row>
        <row r="49">
          <cell r="E49" t="str">
            <v>Potomac Lighthouse Public Charter School</v>
          </cell>
        </row>
        <row r="50">
          <cell r="E50" t="str">
            <v>Richard Wright Public Charter School</v>
          </cell>
        </row>
        <row r="51">
          <cell r="E51" t="str">
            <v>Roots Public Charter School</v>
          </cell>
        </row>
        <row r="52">
          <cell r="E52" t="str">
            <v>School for Arts in Learning (SAIL) Public Charter School</v>
          </cell>
        </row>
        <row r="53">
          <cell r="E53" t="str">
            <v>SEED Public Charter School</v>
          </cell>
        </row>
        <row r="54">
          <cell r="E54" t="str">
            <v>Septima Clark Public Charter School</v>
          </cell>
        </row>
        <row r="55">
          <cell r="E55" t="str">
            <v>Shining Stars Montessori Public Charter School</v>
          </cell>
        </row>
        <row r="56">
          <cell r="E56" t="str">
            <v>St. Coletta Public Charter School</v>
          </cell>
        </row>
        <row r="57">
          <cell r="E57" t="str">
            <v>Thea Bowman Public Charter School</v>
          </cell>
        </row>
        <row r="58">
          <cell r="E58" t="str">
            <v>Thurgood Marshall Academy Public Charter School</v>
          </cell>
        </row>
        <row r="59">
          <cell r="E59" t="str">
            <v>Tree of Life Public Charter School</v>
          </cell>
        </row>
        <row r="60">
          <cell r="E60" t="str">
            <v>Two Rivers Public Charter School</v>
          </cell>
        </row>
        <row r="61">
          <cell r="E61" t="str">
            <v>Washington Latin Public Charter School</v>
          </cell>
        </row>
        <row r="62">
          <cell r="E62" t="str">
            <v>Washington Math Science &amp; Technology Public Charter School</v>
          </cell>
        </row>
        <row r="63">
          <cell r="E63" t="str">
            <v>Washington Yu Ying Public Charter School</v>
          </cell>
        </row>
        <row r="64">
          <cell r="E64" t="str">
            <v>William E. Doar Jr. Public Charter School</v>
          </cell>
        </row>
        <row r="65">
          <cell r="E65" t="str">
            <v>Young America Works Public Charter School</v>
          </cell>
        </row>
      </sheetData>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5"/>
      <sheetName val="6"/>
      <sheetName val="7"/>
      <sheetName val="9"/>
      <sheetName val="8"/>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0"/>
      <sheetData sheetId="11"/>
      <sheetData sheetId="12"/>
      <sheetData sheetId="13">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4"/>
      <sheetData sheetId="15"/>
      <sheetData sheetId="16"/>
      <sheetData sheetId="17">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8"/>
      <sheetData sheetId="19"/>
      <sheetData sheetId="20">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E4" t="str">
            <v>Arts and Technology Public Charter School</v>
          </cell>
        </row>
        <row r="5">
          <cell r="E5" t="str">
            <v>Booker T. Washington Public Charter School</v>
          </cell>
        </row>
        <row r="6">
          <cell r="E6" t="str">
            <v>Bridges Public Charter School</v>
          </cell>
        </row>
        <row r="7">
          <cell r="E7" t="str">
            <v>Capital City Public Charter School</v>
          </cell>
        </row>
        <row r="8">
          <cell r="E8" t="str">
            <v>Carlos Rosario Public Charter School</v>
          </cell>
        </row>
        <row r="9">
          <cell r="E9" t="str">
            <v>Center City Public Charter School</v>
          </cell>
        </row>
        <row r="10">
          <cell r="E10" t="str">
            <v>Cesar Chavez Public Charter School</v>
          </cell>
        </row>
        <row r="11">
          <cell r="E11" t="str">
            <v>Children's Studio Public Charter School</v>
          </cell>
        </row>
        <row r="12">
          <cell r="E12" t="str">
            <v>City Collegiate Public Charter School</v>
          </cell>
        </row>
        <row r="13">
          <cell r="E13" t="str">
            <v>Community Academy Public Charter School</v>
          </cell>
        </row>
        <row r="14">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69"/>
  <sheetViews>
    <sheetView topLeftCell="A28" workbookViewId="0">
      <selection activeCell="B56" sqref="B56"/>
    </sheetView>
  </sheetViews>
  <sheetFormatPr defaultColWidth="8.85546875" defaultRowHeight="12.75" x14ac:dyDescent="0.2"/>
  <cols>
    <col min="1" max="10" width="15.7109375" style="3" customWidth="1"/>
    <col min="11" max="51" width="4.7109375" style="3" customWidth="1"/>
    <col min="52" max="16384" width="8.85546875" style="3"/>
  </cols>
  <sheetData>
    <row r="1" spans="1:10" x14ac:dyDescent="0.2">
      <c r="A1" s="142" t="s">
        <v>64</v>
      </c>
      <c r="B1" s="143"/>
      <c r="C1" s="143"/>
      <c r="D1" s="143"/>
      <c r="E1" s="143"/>
      <c r="F1" s="143"/>
      <c r="G1" s="143"/>
      <c r="H1" s="143"/>
      <c r="I1" s="143"/>
      <c r="J1" s="144"/>
    </row>
    <row r="2" spans="1:10" x14ac:dyDescent="0.2">
      <c r="A2" s="145"/>
      <c r="B2" s="146"/>
      <c r="C2" s="146"/>
      <c r="D2" s="146"/>
      <c r="E2" s="146"/>
      <c r="F2" s="146"/>
      <c r="G2" s="146"/>
      <c r="H2" s="146"/>
      <c r="I2" s="146"/>
      <c r="J2" s="147"/>
    </row>
    <row r="3" spans="1:10" x14ac:dyDescent="0.2">
      <c r="A3" s="148" t="s">
        <v>92</v>
      </c>
      <c r="B3" s="149"/>
      <c r="C3" s="149"/>
      <c r="D3" s="149"/>
      <c r="E3" s="149"/>
      <c r="F3" s="149"/>
      <c r="G3" s="149"/>
      <c r="H3" s="149"/>
      <c r="I3" s="149"/>
      <c r="J3" s="150"/>
    </row>
    <row r="4" spans="1:10" x14ac:dyDescent="0.2">
      <c r="A4" s="151"/>
      <c r="B4" s="152"/>
      <c r="C4" s="152"/>
      <c r="D4" s="152"/>
      <c r="E4" s="152"/>
      <c r="F4" s="152"/>
      <c r="G4" s="152"/>
      <c r="H4" s="152"/>
      <c r="I4" s="152"/>
      <c r="J4" s="153"/>
    </row>
    <row r="5" spans="1:10" x14ac:dyDescent="0.2">
      <c r="A5" s="16"/>
      <c r="B5" s="17"/>
      <c r="C5" s="17"/>
      <c r="D5" s="17"/>
      <c r="E5" s="17"/>
      <c r="F5" s="17"/>
      <c r="G5" s="17"/>
      <c r="H5" s="17"/>
      <c r="I5" s="17"/>
      <c r="J5" s="18"/>
    </row>
    <row r="6" spans="1:10" ht="18.75" customHeight="1" x14ac:dyDescent="0.25">
      <c r="A6" s="19"/>
      <c r="B6" s="20"/>
      <c r="C6" s="21"/>
      <c r="D6" s="165" t="s">
        <v>61</v>
      </c>
      <c r="E6" s="165"/>
      <c r="F6" s="165"/>
      <c r="G6" s="165"/>
      <c r="H6" s="165"/>
      <c r="I6" s="165"/>
      <c r="J6" s="166"/>
    </row>
    <row r="7" spans="1:10" ht="12.75" customHeight="1" x14ac:dyDescent="0.25">
      <c r="A7" s="19"/>
      <c r="B7" s="21"/>
      <c r="C7" s="21"/>
      <c r="D7" s="165"/>
      <c r="E7" s="165"/>
      <c r="F7" s="165"/>
      <c r="G7" s="165"/>
      <c r="H7" s="165"/>
      <c r="I7" s="165"/>
      <c r="J7" s="166"/>
    </row>
    <row r="8" spans="1:10" ht="13.5" thickBot="1" x14ac:dyDescent="0.25">
      <c r="A8" s="19"/>
      <c r="B8" s="22"/>
      <c r="C8" s="22"/>
      <c r="D8" s="22"/>
      <c r="E8" s="22"/>
      <c r="F8" s="22"/>
      <c r="G8" s="22"/>
      <c r="H8" s="22"/>
      <c r="I8" s="22"/>
      <c r="J8" s="23"/>
    </row>
    <row r="9" spans="1:10" ht="13.5" thickBot="1" x14ac:dyDescent="0.25">
      <c r="A9" s="24" t="s">
        <v>93</v>
      </c>
      <c r="B9" s="62" t="s">
        <v>34</v>
      </c>
      <c r="C9" s="25"/>
      <c r="D9" s="154" t="s">
        <v>62</v>
      </c>
      <c r="E9" s="159"/>
      <c r="F9" s="159"/>
      <c r="G9" s="159"/>
      <c r="H9" s="159"/>
      <c r="I9" s="159"/>
      <c r="J9" s="160"/>
    </row>
    <row r="10" spans="1:10" ht="13.5" thickBot="1" x14ac:dyDescent="0.25">
      <c r="A10" s="24"/>
      <c r="B10" s="27"/>
      <c r="C10" s="25"/>
      <c r="D10" s="25"/>
      <c r="E10" s="25"/>
      <c r="F10" s="25"/>
      <c r="G10" s="25"/>
      <c r="H10" s="25"/>
      <c r="I10" s="25"/>
      <c r="J10" s="28"/>
    </row>
    <row r="11" spans="1:10" ht="12.75" customHeight="1" thickBot="1" x14ac:dyDescent="0.25">
      <c r="A11" s="24" t="s">
        <v>94</v>
      </c>
      <c r="B11" s="62" t="s">
        <v>34</v>
      </c>
      <c r="C11" s="25"/>
      <c r="D11" s="154" t="s">
        <v>136</v>
      </c>
      <c r="E11" s="159"/>
      <c r="F11" s="159"/>
      <c r="G11" s="159"/>
      <c r="H11" s="159"/>
      <c r="I11" s="159"/>
      <c r="J11" s="160"/>
    </row>
    <row r="12" spans="1:10" ht="12.75" customHeight="1" x14ac:dyDescent="0.2">
      <c r="A12" s="24"/>
      <c r="B12" s="29"/>
      <c r="C12" s="25"/>
      <c r="D12" s="159"/>
      <c r="E12" s="159"/>
      <c r="F12" s="159"/>
      <c r="G12" s="159"/>
      <c r="H12" s="159"/>
      <c r="I12" s="159"/>
      <c r="J12" s="160"/>
    </row>
    <row r="13" spans="1:10" ht="13.5" thickBot="1" x14ac:dyDescent="0.25">
      <c r="A13" s="24"/>
      <c r="B13" s="27"/>
      <c r="C13" s="25"/>
      <c r="D13" s="25"/>
      <c r="E13" s="25"/>
      <c r="F13" s="25"/>
      <c r="G13" s="25"/>
      <c r="H13" s="25"/>
      <c r="I13" s="25"/>
      <c r="J13" s="28"/>
    </row>
    <row r="14" spans="1:10" ht="13.5" thickBot="1" x14ac:dyDescent="0.25">
      <c r="A14" s="24" t="s">
        <v>96</v>
      </c>
      <c r="B14" s="62" t="s">
        <v>34</v>
      </c>
      <c r="C14" s="25"/>
      <c r="D14" s="154" t="s">
        <v>133</v>
      </c>
      <c r="E14" s="159"/>
      <c r="F14" s="159"/>
      <c r="G14" s="159"/>
      <c r="H14" s="159"/>
      <c r="I14" s="159"/>
      <c r="J14" s="160"/>
    </row>
    <row r="15" spans="1:10" ht="12.75" customHeight="1" x14ac:dyDescent="0.2">
      <c r="A15" s="24"/>
      <c r="B15" s="29"/>
      <c r="C15" s="25"/>
      <c r="D15" s="159"/>
      <c r="E15" s="159"/>
      <c r="F15" s="159"/>
      <c r="G15" s="159"/>
      <c r="H15" s="159"/>
      <c r="I15" s="159"/>
      <c r="J15" s="160"/>
    </row>
    <row r="16" spans="1:10" ht="12.75" customHeight="1" thickBot="1" x14ac:dyDescent="0.25">
      <c r="A16" s="24"/>
      <c r="B16" s="27"/>
      <c r="C16" s="25"/>
      <c r="D16" s="25"/>
      <c r="E16" s="25"/>
      <c r="F16" s="25"/>
      <c r="G16" s="25"/>
      <c r="H16" s="25"/>
      <c r="I16" s="25"/>
      <c r="J16" s="28"/>
    </row>
    <row r="17" spans="1:10" ht="12.75" customHeight="1" thickBot="1" x14ac:dyDescent="0.25">
      <c r="A17" s="24" t="s">
        <v>95</v>
      </c>
      <c r="B17" s="62" t="s">
        <v>34</v>
      </c>
      <c r="C17" s="25"/>
      <c r="D17" s="154" t="s">
        <v>36</v>
      </c>
      <c r="E17" s="154"/>
      <c r="F17" s="154"/>
      <c r="G17" s="154"/>
      <c r="H17" s="154"/>
      <c r="I17" s="154"/>
      <c r="J17" s="155"/>
    </row>
    <row r="18" spans="1:10" x14ac:dyDescent="0.2">
      <c r="A18" s="24"/>
      <c r="B18" s="49"/>
      <c r="C18" s="25"/>
      <c r="D18" s="154"/>
      <c r="E18" s="154"/>
      <c r="F18" s="154"/>
      <c r="G18" s="154"/>
      <c r="H18" s="154"/>
      <c r="I18" s="154"/>
      <c r="J18" s="155"/>
    </row>
    <row r="19" spans="1:10" ht="13.5" thickBot="1" x14ac:dyDescent="0.25">
      <c r="A19" s="24"/>
      <c r="B19" s="50"/>
      <c r="C19" s="25"/>
      <c r="D19" s="31"/>
      <c r="E19" s="31"/>
      <c r="F19" s="31"/>
      <c r="G19" s="31"/>
      <c r="H19" s="31"/>
      <c r="I19" s="31"/>
      <c r="J19" s="32"/>
    </row>
    <row r="20" spans="1:10" ht="13.5" thickBot="1" x14ac:dyDescent="0.25">
      <c r="A20" s="24" t="s">
        <v>97</v>
      </c>
      <c r="B20" s="63" t="s">
        <v>34</v>
      </c>
      <c r="C20" s="25"/>
      <c r="D20" s="154" t="s">
        <v>148</v>
      </c>
      <c r="E20" s="154"/>
      <c r="F20" s="154"/>
      <c r="G20" s="154"/>
      <c r="H20" s="154"/>
      <c r="I20" s="154"/>
      <c r="J20" s="155"/>
    </row>
    <row r="21" spans="1:10" x14ac:dyDescent="0.2">
      <c r="A21" s="24"/>
      <c r="B21" s="27"/>
      <c r="C21" s="25"/>
      <c r="D21" s="154"/>
      <c r="E21" s="154"/>
      <c r="F21" s="154"/>
      <c r="G21" s="154"/>
      <c r="H21" s="154"/>
      <c r="I21" s="154"/>
      <c r="J21" s="155"/>
    </row>
    <row r="22" spans="1:10" ht="13.5" thickBot="1" x14ac:dyDescent="0.25">
      <c r="A22" s="24"/>
      <c r="B22" s="27"/>
      <c r="C22" s="25"/>
      <c r="D22" s="33"/>
      <c r="E22" s="25"/>
      <c r="F22" s="25"/>
      <c r="G22" s="25"/>
      <c r="H22" s="25"/>
      <c r="I22" s="25"/>
      <c r="J22" s="28"/>
    </row>
    <row r="23" spans="1:10" ht="13.5" customHeight="1" thickBot="1" x14ac:dyDescent="0.25">
      <c r="A23" s="24" t="s">
        <v>98</v>
      </c>
      <c r="B23" s="63" t="s">
        <v>34</v>
      </c>
      <c r="C23" s="25"/>
      <c r="D23" s="154" t="s">
        <v>147</v>
      </c>
      <c r="E23" s="154"/>
      <c r="F23" s="154"/>
      <c r="G23" s="154"/>
      <c r="H23" s="154"/>
      <c r="I23" s="154"/>
      <c r="J23" s="155"/>
    </row>
    <row r="24" spans="1:10" x14ac:dyDescent="0.2">
      <c r="A24" s="24"/>
      <c r="B24" s="27"/>
      <c r="C24" s="25"/>
      <c r="D24" s="154"/>
      <c r="E24" s="154"/>
      <c r="F24" s="154"/>
      <c r="G24" s="154"/>
      <c r="H24" s="154"/>
      <c r="I24" s="154"/>
      <c r="J24" s="155"/>
    </row>
    <row r="25" spans="1:10" ht="13.5" thickBot="1" x14ac:dyDescent="0.25">
      <c r="A25" s="24"/>
      <c r="B25" s="27"/>
      <c r="C25" s="25"/>
      <c r="D25" s="34"/>
      <c r="E25" s="34"/>
      <c r="F25" s="34"/>
      <c r="G25" s="34"/>
      <c r="H25" s="34"/>
      <c r="I25" s="34"/>
      <c r="J25" s="35"/>
    </row>
    <row r="26" spans="1:10" ht="13.5" thickBot="1" x14ac:dyDescent="0.25">
      <c r="A26" s="24" t="s">
        <v>99</v>
      </c>
      <c r="B26" s="63" t="s">
        <v>34</v>
      </c>
      <c r="C26" s="25"/>
      <c r="D26" s="154" t="s">
        <v>137</v>
      </c>
      <c r="E26" s="154"/>
      <c r="F26" s="154"/>
      <c r="G26" s="154"/>
      <c r="H26" s="154"/>
      <c r="I26" s="154"/>
      <c r="J26" s="155"/>
    </row>
    <row r="27" spans="1:10" x14ac:dyDescent="0.2">
      <c r="A27" s="24"/>
      <c r="B27" s="29"/>
      <c r="C27" s="25"/>
      <c r="D27" s="154"/>
      <c r="E27" s="154"/>
      <c r="F27" s="154"/>
      <c r="G27" s="154"/>
      <c r="H27" s="154"/>
      <c r="I27" s="154"/>
      <c r="J27" s="155"/>
    </row>
    <row r="28" spans="1:10" ht="13.5" thickBot="1" x14ac:dyDescent="0.25">
      <c r="A28" s="24"/>
      <c r="B28" s="27"/>
      <c r="C28" s="25"/>
      <c r="D28" s="25"/>
      <c r="E28" s="25"/>
      <c r="F28" s="25"/>
      <c r="G28" s="25"/>
      <c r="H28" s="25"/>
      <c r="I28" s="25"/>
      <c r="J28" s="28"/>
    </row>
    <row r="29" spans="1:10" ht="13.5" thickBot="1" x14ac:dyDescent="0.25">
      <c r="A29" s="24" t="s">
        <v>100</v>
      </c>
      <c r="B29" s="63" t="s">
        <v>34</v>
      </c>
      <c r="C29" s="25"/>
      <c r="D29" s="156" t="s">
        <v>138</v>
      </c>
      <c r="E29" s="157"/>
      <c r="F29" s="157"/>
      <c r="G29" s="157"/>
      <c r="H29" s="157"/>
      <c r="I29" s="157"/>
      <c r="J29" s="158"/>
    </row>
    <row r="30" spans="1:10" x14ac:dyDescent="0.2">
      <c r="A30" s="24"/>
      <c r="B30" s="29"/>
      <c r="C30" s="25"/>
      <c r="D30" s="157"/>
      <c r="E30" s="157"/>
      <c r="F30" s="157"/>
      <c r="G30" s="157"/>
      <c r="H30" s="157"/>
      <c r="I30" s="157"/>
      <c r="J30" s="158"/>
    </row>
    <row r="31" spans="1:10" ht="13.5" thickBot="1" x14ac:dyDescent="0.25">
      <c r="A31" s="24"/>
      <c r="B31" s="27"/>
      <c r="C31" s="25"/>
      <c r="D31" s="36"/>
      <c r="E31" s="36"/>
      <c r="F31" s="36"/>
      <c r="G31" s="36"/>
      <c r="H31" s="36"/>
      <c r="I31" s="36"/>
      <c r="J31" s="37"/>
    </row>
    <row r="32" spans="1:10" ht="13.5" thickBot="1" x14ac:dyDescent="0.25">
      <c r="A32" s="24" t="s">
        <v>101</v>
      </c>
      <c r="B32" s="63" t="s">
        <v>34</v>
      </c>
      <c r="C32" s="25"/>
      <c r="D32" s="154" t="s">
        <v>63</v>
      </c>
      <c r="E32" s="154"/>
      <c r="F32" s="154"/>
      <c r="G32" s="154"/>
      <c r="H32" s="154"/>
      <c r="I32" s="154"/>
      <c r="J32" s="155"/>
    </row>
    <row r="33" spans="1:10" x14ac:dyDescent="0.2">
      <c r="A33" s="24"/>
      <c r="B33" s="29"/>
      <c r="C33" s="25"/>
      <c r="D33" s="154"/>
      <c r="E33" s="154"/>
      <c r="F33" s="154"/>
      <c r="G33" s="154"/>
      <c r="H33" s="154"/>
      <c r="I33" s="154"/>
      <c r="J33" s="155"/>
    </row>
    <row r="34" spans="1:10" ht="13.5" thickBot="1" x14ac:dyDescent="0.25">
      <c r="A34" s="24"/>
      <c r="B34" s="27"/>
      <c r="C34" s="25"/>
      <c r="D34" s="36"/>
      <c r="E34" s="36"/>
      <c r="F34" s="36"/>
      <c r="G34" s="36"/>
      <c r="H34" s="36"/>
      <c r="I34" s="36"/>
      <c r="J34" s="37"/>
    </row>
    <row r="35" spans="1:10" ht="13.5" thickBot="1" x14ac:dyDescent="0.25">
      <c r="A35" s="24" t="s">
        <v>13</v>
      </c>
      <c r="B35" s="63" t="s">
        <v>34</v>
      </c>
      <c r="C35" s="25"/>
      <c r="D35" s="154" t="s">
        <v>65</v>
      </c>
      <c r="E35" s="154"/>
      <c r="F35" s="154"/>
      <c r="G35" s="154"/>
      <c r="H35" s="154"/>
      <c r="I35" s="154"/>
      <c r="J35" s="155"/>
    </row>
    <row r="36" spans="1:10" x14ac:dyDescent="0.2">
      <c r="A36" s="24"/>
      <c r="B36" s="36"/>
      <c r="C36" s="25"/>
      <c r="D36" s="154"/>
      <c r="E36" s="154"/>
      <c r="F36" s="154"/>
      <c r="G36" s="154"/>
      <c r="H36" s="154"/>
      <c r="I36" s="154"/>
      <c r="J36" s="155"/>
    </row>
    <row r="37" spans="1:10" ht="13.5" thickBot="1" x14ac:dyDescent="0.25">
      <c r="A37" s="24"/>
      <c r="B37" s="27"/>
      <c r="C37" s="25"/>
      <c r="D37" s="36"/>
      <c r="E37" s="36"/>
      <c r="F37" s="36"/>
      <c r="G37" s="36"/>
      <c r="H37" s="36"/>
      <c r="I37" s="36"/>
      <c r="J37" s="37"/>
    </row>
    <row r="38" spans="1:10" ht="13.5" thickBot="1" x14ac:dyDescent="0.25">
      <c r="A38" s="24" t="s">
        <v>14</v>
      </c>
      <c r="B38" s="63" t="s">
        <v>34</v>
      </c>
      <c r="C38" s="25"/>
      <c r="D38" s="154" t="s">
        <v>66</v>
      </c>
      <c r="E38" s="154"/>
      <c r="F38" s="154"/>
      <c r="G38" s="154"/>
      <c r="H38" s="154"/>
      <c r="I38" s="154"/>
      <c r="J38" s="155"/>
    </row>
    <row r="39" spans="1:10" x14ac:dyDescent="0.2">
      <c r="A39" s="24"/>
      <c r="B39" s="29"/>
      <c r="C39" s="25"/>
      <c r="D39" s="154"/>
      <c r="E39" s="154"/>
      <c r="F39" s="154"/>
      <c r="G39" s="154"/>
      <c r="H39" s="154"/>
      <c r="I39" s="154"/>
      <c r="J39" s="155"/>
    </row>
    <row r="40" spans="1:10" ht="13.5" thickBot="1" x14ac:dyDescent="0.25">
      <c r="A40" s="24"/>
      <c r="B40" s="29"/>
      <c r="C40" s="25"/>
      <c r="D40" s="26"/>
      <c r="E40" s="26"/>
      <c r="F40" s="26"/>
      <c r="G40" s="26"/>
      <c r="H40" s="26"/>
      <c r="I40" s="26"/>
      <c r="J40" s="30"/>
    </row>
    <row r="41" spans="1:10" ht="13.5" thickBot="1" x14ac:dyDescent="0.25">
      <c r="A41" s="38" t="s">
        <v>70</v>
      </c>
      <c r="B41" s="64" t="s">
        <v>34</v>
      </c>
      <c r="C41" s="14"/>
      <c r="D41" s="161" t="s">
        <v>151</v>
      </c>
      <c r="E41" s="167"/>
      <c r="F41" s="167"/>
      <c r="G41" s="167"/>
      <c r="H41" s="167"/>
      <c r="I41" s="167"/>
      <c r="J41" s="168"/>
    </row>
    <row r="42" spans="1:10" x14ac:dyDescent="0.2">
      <c r="A42" s="38"/>
      <c r="B42" s="29"/>
      <c r="C42" s="14"/>
      <c r="D42" s="167"/>
      <c r="E42" s="167"/>
      <c r="F42" s="167"/>
      <c r="G42" s="167"/>
      <c r="H42" s="167"/>
      <c r="I42" s="167"/>
      <c r="J42" s="168"/>
    </row>
    <row r="43" spans="1:10" x14ac:dyDescent="0.2">
      <c r="A43" s="38"/>
      <c r="B43" s="14"/>
      <c r="C43" s="14"/>
      <c r="D43" s="167"/>
      <c r="E43" s="167"/>
      <c r="F43" s="167"/>
      <c r="G43" s="167"/>
      <c r="H43" s="167"/>
      <c r="I43" s="167"/>
      <c r="J43" s="168"/>
    </row>
    <row r="44" spans="1:10" ht="13.5" thickBot="1" x14ac:dyDescent="0.25">
      <c r="A44" s="38"/>
      <c r="B44" s="39"/>
      <c r="C44" s="14"/>
      <c r="D44" s="14"/>
      <c r="E44" s="14"/>
      <c r="F44" s="14"/>
      <c r="G44" s="14"/>
      <c r="H44" s="14"/>
      <c r="I44" s="14"/>
      <c r="J44" s="40"/>
    </row>
    <row r="45" spans="1:10" ht="13.5" customHeight="1" thickBot="1" x14ac:dyDescent="0.25">
      <c r="A45" s="38" t="s">
        <v>71</v>
      </c>
      <c r="B45" s="64" t="s">
        <v>34</v>
      </c>
      <c r="C45" s="14"/>
      <c r="D45" s="161" t="s">
        <v>152</v>
      </c>
      <c r="E45" s="167"/>
      <c r="F45" s="167"/>
      <c r="G45" s="167"/>
      <c r="H45" s="167"/>
      <c r="I45" s="167"/>
      <c r="J45" s="168"/>
    </row>
    <row r="46" spans="1:10" x14ac:dyDescent="0.2">
      <c r="A46" s="38"/>
      <c r="B46" s="41"/>
      <c r="C46" s="14"/>
      <c r="D46" s="167"/>
      <c r="E46" s="167"/>
      <c r="F46" s="167"/>
      <c r="G46" s="167"/>
      <c r="H46" s="167"/>
      <c r="I46" s="167"/>
      <c r="J46" s="168"/>
    </row>
    <row r="47" spans="1:10" x14ac:dyDescent="0.2">
      <c r="A47" s="38"/>
      <c r="B47" s="41"/>
      <c r="C47" s="14"/>
      <c r="D47" s="167"/>
      <c r="E47" s="167"/>
      <c r="F47" s="167"/>
      <c r="G47" s="167"/>
      <c r="H47" s="167"/>
      <c r="I47" s="167"/>
      <c r="J47" s="168"/>
    </row>
    <row r="48" spans="1:10" ht="13.5" thickBot="1" x14ac:dyDescent="0.25">
      <c r="A48" s="38"/>
      <c r="B48" s="39"/>
      <c r="C48" s="14"/>
      <c r="D48" s="14"/>
      <c r="E48" s="14"/>
      <c r="F48" s="14"/>
      <c r="G48" s="14"/>
      <c r="H48" s="14"/>
      <c r="I48" s="14"/>
      <c r="J48" s="40"/>
    </row>
    <row r="49" spans="1:10" ht="12.75" customHeight="1" thickBot="1" x14ac:dyDescent="0.25">
      <c r="A49" s="38" t="s">
        <v>72</v>
      </c>
      <c r="B49" s="64" t="s">
        <v>34</v>
      </c>
      <c r="C49" s="14"/>
      <c r="D49" s="161" t="s">
        <v>67</v>
      </c>
      <c r="E49" s="161"/>
      <c r="F49" s="161"/>
      <c r="G49" s="161"/>
      <c r="H49" s="161"/>
      <c r="I49" s="161"/>
      <c r="J49" s="162"/>
    </row>
    <row r="50" spans="1:10" ht="12.75" customHeight="1" x14ac:dyDescent="0.2">
      <c r="A50" s="38"/>
      <c r="B50" s="41"/>
      <c r="C50" s="14"/>
      <c r="D50" s="161"/>
      <c r="E50" s="161"/>
      <c r="F50" s="161"/>
      <c r="G50" s="161"/>
      <c r="H50" s="161"/>
      <c r="I50" s="161"/>
      <c r="J50" s="162"/>
    </row>
    <row r="51" spans="1:10" ht="13.5" thickBot="1" x14ac:dyDescent="0.25">
      <c r="A51" s="38"/>
      <c r="B51" s="39"/>
      <c r="C51" s="14"/>
      <c r="D51" s="14"/>
      <c r="E51" s="14"/>
      <c r="F51" s="14"/>
      <c r="G51" s="14"/>
      <c r="H51" s="14"/>
      <c r="I51" s="14"/>
      <c r="J51" s="40"/>
    </row>
    <row r="52" spans="1:10" ht="13.5" customHeight="1" thickBot="1" x14ac:dyDescent="0.25">
      <c r="A52" s="38" t="s">
        <v>73</v>
      </c>
      <c r="B52" s="64" t="s">
        <v>34</v>
      </c>
      <c r="C52" s="14"/>
      <c r="D52" s="161" t="s">
        <v>68</v>
      </c>
      <c r="E52" s="167"/>
      <c r="F52" s="167"/>
      <c r="G52" s="167"/>
      <c r="H52" s="167"/>
      <c r="I52" s="167"/>
      <c r="J52" s="168"/>
    </row>
    <row r="53" spans="1:10" ht="12.75" customHeight="1" x14ac:dyDescent="0.2">
      <c r="A53" s="38"/>
      <c r="B53" s="41"/>
      <c r="C53" s="14"/>
      <c r="D53" s="167"/>
      <c r="E53" s="167"/>
      <c r="F53" s="167"/>
      <c r="G53" s="167"/>
      <c r="H53" s="167"/>
      <c r="I53" s="167"/>
      <c r="J53" s="168"/>
    </row>
    <row r="54" spans="1:10" ht="12.75" customHeight="1" x14ac:dyDescent="0.2">
      <c r="A54" s="38"/>
      <c r="B54" s="41"/>
      <c r="C54" s="14"/>
      <c r="D54" s="167"/>
      <c r="E54" s="167"/>
      <c r="F54" s="167"/>
      <c r="G54" s="167"/>
      <c r="H54" s="167"/>
      <c r="I54" s="167"/>
      <c r="J54" s="168"/>
    </row>
    <row r="55" spans="1:10" ht="13.5" thickBot="1" x14ac:dyDescent="0.25">
      <c r="A55" s="38"/>
      <c r="B55" s="39"/>
      <c r="C55" s="14"/>
      <c r="D55" s="14"/>
      <c r="E55" s="14"/>
      <c r="F55" s="14"/>
      <c r="G55" s="14"/>
      <c r="H55" s="14"/>
      <c r="I55" s="14"/>
      <c r="J55" s="40"/>
    </row>
    <row r="56" spans="1:10" ht="13.5" thickBot="1" x14ac:dyDescent="0.25">
      <c r="A56" s="38" t="s">
        <v>74</v>
      </c>
      <c r="B56" s="64" t="s">
        <v>34</v>
      </c>
      <c r="C56" s="14"/>
      <c r="D56" s="154" t="s">
        <v>69</v>
      </c>
      <c r="E56" s="163"/>
      <c r="F56" s="163"/>
      <c r="G56" s="163"/>
      <c r="H56" s="163"/>
      <c r="I56" s="163"/>
      <c r="J56" s="164"/>
    </row>
    <row r="57" spans="1:10" x14ac:dyDescent="0.2">
      <c r="A57" s="42"/>
      <c r="B57" s="14"/>
      <c r="C57" s="14"/>
      <c r="D57" s="163"/>
      <c r="E57" s="163"/>
      <c r="F57" s="163"/>
      <c r="G57" s="163"/>
      <c r="H57" s="163"/>
      <c r="I57" s="163"/>
      <c r="J57" s="164"/>
    </row>
    <row r="58" spans="1:10" x14ac:dyDescent="0.2">
      <c r="A58" s="43"/>
      <c r="B58" s="44"/>
      <c r="C58" s="44"/>
      <c r="D58" s="44"/>
      <c r="E58" s="44"/>
      <c r="F58" s="44"/>
      <c r="G58" s="44"/>
      <c r="H58" s="44"/>
      <c r="I58" s="44"/>
      <c r="J58" s="45"/>
    </row>
    <row r="59" spans="1:10" x14ac:dyDescent="0.2">
      <c r="A59" s="46"/>
    </row>
    <row r="66" spans="1:1" x14ac:dyDescent="0.2">
      <c r="A66" s="46"/>
    </row>
    <row r="68" spans="1:1" x14ac:dyDescent="0.2">
      <c r="A68" s="47"/>
    </row>
    <row r="69" spans="1:1" x14ac:dyDescent="0.2">
      <c r="A69" s="48"/>
    </row>
  </sheetData>
  <sheetProtection password="E6F6" sheet="1"/>
  <mergeCells count="19">
    <mergeCell ref="D49:J50"/>
    <mergeCell ref="D56:J57"/>
    <mergeCell ref="D6:J7"/>
    <mergeCell ref="D41:J43"/>
    <mergeCell ref="D45:J47"/>
    <mergeCell ref="D52:J54"/>
    <mergeCell ref="D38:J39"/>
    <mergeCell ref="D20:J21"/>
    <mergeCell ref="D23:J24"/>
    <mergeCell ref="D35:J36"/>
    <mergeCell ref="A1:J2"/>
    <mergeCell ref="A3:J4"/>
    <mergeCell ref="D26:J27"/>
    <mergeCell ref="D32:J33"/>
    <mergeCell ref="D29:J30"/>
    <mergeCell ref="D9:J9"/>
    <mergeCell ref="D11:J12"/>
    <mergeCell ref="D14:J15"/>
    <mergeCell ref="D17:J18"/>
  </mergeCells>
  <phoneticPr fontId="16" type="noConversion"/>
  <dataValidations count="1">
    <dataValidation type="list" allowBlank="1" showInputMessage="1" showErrorMessage="1" sqref="B14 B35 B32 B26 B23 B52 B9 B11 B17 B20 B38 B56 B45 B41 B29 B49">
      <formula1>check</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HY80"/>
  <sheetViews>
    <sheetView topLeftCell="A10" workbookViewId="0">
      <selection activeCell="A31" sqref="A31:J36"/>
    </sheetView>
  </sheetViews>
  <sheetFormatPr defaultColWidth="8.85546875" defaultRowHeight="12.75" x14ac:dyDescent="0.2"/>
  <cols>
    <col min="1" max="10" width="15.7109375" style="2" customWidth="1"/>
    <col min="11" max="51" width="4.7109375" style="2" customWidth="1"/>
    <col min="52" max="16384" width="8.85546875" style="2"/>
  </cols>
  <sheetData>
    <row r="1" spans="1:10" s="3" customFormat="1" ht="15" customHeight="1" thickTop="1" x14ac:dyDescent="0.2">
      <c r="A1" s="374" t="s">
        <v>124</v>
      </c>
      <c r="B1" s="375"/>
      <c r="C1" s="375"/>
      <c r="D1" s="375"/>
      <c r="E1" s="375"/>
      <c r="F1" s="375"/>
      <c r="G1" s="375"/>
      <c r="H1" s="375"/>
      <c r="I1" s="375"/>
      <c r="J1" s="376"/>
    </row>
    <row r="2" spans="1:10" s="3" customFormat="1" ht="15" customHeight="1" thickBot="1" x14ac:dyDescent="0.25">
      <c r="A2" s="436"/>
      <c r="B2" s="379"/>
      <c r="C2" s="379"/>
      <c r="D2" s="379"/>
      <c r="E2" s="379"/>
      <c r="F2" s="379"/>
      <c r="G2" s="379"/>
      <c r="H2" s="379"/>
      <c r="I2" s="379"/>
      <c r="J2" s="380"/>
    </row>
    <row r="3" spans="1:10" x14ac:dyDescent="0.2">
      <c r="A3" s="479" t="s">
        <v>219</v>
      </c>
      <c r="B3" s="480"/>
      <c r="C3" s="480"/>
      <c r="D3" s="480"/>
      <c r="E3" s="480"/>
      <c r="F3" s="480"/>
      <c r="G3" s="480"/>
      <c r="H3" s="480"/>
      <c r="I3" s="480"/>
      <c r="J3" s="481"/>
    </row>
    <row r="4" spans="1:10" x14ac:dyDescent="0.2">
      <c r="A4" s="482"/>
      <c r="B4" s="483"/>
      <c r="C4" s="483"/>
      <c r="D4" s="483"/>
      <c r="E4" s="483"/>
      <c r="F4" s="483"/>
      <c r="G4" s="483"/>
      <c r="H4" s="483"/>
      <c r="I4" s="483"/>
      <c r="J4" s="484"/>
    </row>
    <row r="5" spans="1:10" x14ac:dyDescent="0.2">
      <c r="A5" s="482"/>
      <c r="B5" s="483"/>
      <c r="C5" s="483"/>
      <c r="D5" s="483"/>
      <c r="E5" s="483"/>
      <c r="F5" s="483"/>
      <c r="G5" s="483"/>
      <c r="H5" s="483"/>
      <c r="I5" s="483"/>
      <c r="J5" s="484"/>
    </row>
    <row r="6" spans="1:10" x14ac:dyDescent="0.2">
      <c r="A6" s="482"/>
      <c r="B6" s="483"/>
      <c r="C6" s="483"/>
      <c r="D6" s="483"/>
      <c r="E6" s="483"/>
      <c r="F6" s="483"/>
      <c r="G6" s="483"/>
      <c r="H6" s="483"/>
      <c r="I6" s="483"/>
      <c r="J6" s="484"/>
    </row>
    <row r="7" spans="1:10" ht="13.5" thickBot="1" x14ac:dyDescent="0.25">
      <c r="A7" s="485"/>
      <c r="B7" s="486"/>
      <c r="C7" s="486"/>
      <c r="D7" s="486"/>
      <c r="E7" s="486"/>
      <c r="F7" s="486"/>
      <c r="G7" s="486"/>
      <c r="H7" s="486"/>
      <c r="I7" s="486"/>
      <c r="J7" s="487"/>
    </row>
    <row r="8" spans="1:10" ht="12.75" customHeight="1" x14ac:dyDescent="0.2">
      <c r="A8" s="488" t="s">
        <v>220</v>
      </c>
      <c r="B8" s="489"/>
      <c r="C8" s="489"/>
      <c r="D8" s="489"/>
      <c r="E8" s="489"/>
      <c r="F8" s="489"/>
      <c r="G8" s="489"/>
      <c r="H8" s="489"/>
      <c r="I8" s="489"/>
      <c r="J8" s="490"/>
    </row>
    <row r="9" spans="1:10" ht="12.75" customHeight="1" x14ac:dyDescent="0.2">
      <c r="A9" s="491"/>
      <c r="B9" s="492"/>
      <c r="C9" s="492"/>
      <c r="D9" s="492"/>
      <c r="E9" s="492"/>
      <c r="F9" s="492"/>
      <c r="G9" s="492"/>
      <c r="H9" s="492"/>
      <c r="I9" s="492"/>
      <c r="J9" s="493"/>
    </row>
    <row r="10" spans="1:10" ht="12.75" customHeight="1" x14ac:dyDescent="0.2">
      <c r="A10" s="491"/>
      <c r="B10" s="492"/>
      <c r="C10" s="492"/>
      <c r="D10" s="492"/>
      <c r="E10" s="492"/>
      <c r="F10" s="492"/>
      <c r="G10" s="492"/>
      <c r="H10" s="492"/>
      <c r="I10" s="492"/>
      <c r="J10" s="493"/>
    </row>
    <row r="11" spans="1:10" ht="13.5" thickBot="1" x14ac:dyDescent="0.25">
      <c r="A11" s="494"/>
      <c r="B11" s="495"/>
      <c r="C11" s="495"/>
      <c r="D11" s="495"/>
      <c r="E11" s="495"/>
      <c r="F11" s="495"/>
      <c r="G11" s="495"/>
      <c r="H11" s="495"/>
      <c r="I11" s="495"/>
      <c r="J11" s="496"/>
    </row>
    <row r="12" spans="1:10" ht="17.25" thickTop="1" thickBot="1" x14ac:dyDescent="0.25">
      <c r="A12" s="57"/>
      <c r="B12" s="58"/>
      <c r="C12" s="58"/>
      <c r="D12" s="58"/>
      <c r="E12" s="58"/>
      <c r="F12" s="58"/>
      <c r="G12" s="58"/>
      <c r="H12" s="58"/>
      <c r="I12" s="58"/>
      <c r="J12" s="59"/>
    </row>
    <row r="13" spans="1:10" x14ac:dyDescent="0.2">
      <c r="A13" s="437" t="s">
        <v>125</v>
      </c>
      <c r="B13" s="438"/>
      <c r="C13" s="438"/>
      <c r="D13" s="438"/>
      <c r="E13" s="438"/>
      <c r="F13" s="438"/>
      <c r="G13" s="438"/>
      <c r="H13" s="438"/>
      <c r="I13" s="438"/>
      <c r="J13" s="439"/>
    </row>
    <row r="14" spans="1:10" x14ac:dyDescent="0.2">
      <c r="A14" s="440"/>
      <c r="B14" s="441"/>
      <c r="C14" s="441"/>
      <c r="D14" s="441"/>
      <c r="E14" s="441"/>
      <c r="F14" s="441"/>
      <c r="G14" s="441"/>
      <c r="H14" s="441"/>
      <c r="I14" s="441"/>
      <c r="J14" s="442"/>
    </row>
    <row r="15" spans="1:10" ht="13.5" thickBot="1" x14ac:dyDescent="0.25">
      <c r="A15" s="443"/>
      <c r="B15" s="444"/>
      <c r="C15" s="444"/>
      <c r="D15" s="444"/>
      <c r="E15" s="444"/>
      <c r="F15" s="444"/>
      <c r="G15" s="444"/>
      <c r="H15" s="444"/>
      <c r="I15" s="444"/>
      <c r="J15" s="445"/>
    </row>
    <row r="16" spans="1:10" x14ac:dyDescent="0.2">
      <c r="A16" s="446" t="s">
        <v>167</v>
      </c>
      <c r="B16" s="447"/>
      <c r="C16" s="447"/>
      <c r="D16" s="447"/>
      <c r="E16" s="447"/>
      <c r="F16" s="447"/>
      <c r="G16" s="447"/>
      <c r="H16" s="447"/>
      <c r="I16" s="447"/>
      <c r="J16" s="448"/>
    </row>
    <row r="17" spans="1:10" x14ac:dyDescent="0.2">
      <c r="A17" s="449"/>
      <c r="B17" s="450"/>
      <c r="C17" s="450"/>
      <c r="D17" s="450"/>
      <c r="E17" s="450"/>
      <c r="F17" s="450"/>
      <c r="G17" s="450"/>
      <c r="H17" s="450"/>
      <c r="I17" s="450"/>
      <c r="J17" s="451"/>
    </row>
    <row r="18" spans="1:10" ht="13.5" thickBot="1" x14ac:dyDescent="0.25">
      <c r="A18" s="452"/>
      <c r="B18" s="453"/>
      <c r="C18" s="453"/>
      <c r="D18" s="453"/>
      <c r="E18" s="453"/>
      <c r="F18" s="453"/>
      <c r="G18" s="453"/>
      <c r="H18" s="453"/>
      <c r="I18" s="453"/>
      <c r="J18" s="454"/>
    </row>
    <row r="19" spans="1:10" ht="15.75" customHeight="1" x14ac:dyDescent="0.2">
      <c r="A19" s="470" t="s">
        <v>168</v>
      </c>
      <c r="B19" s="471"/>
      <c r="C19" s="471"/>
      <c r="D19" s="471"/>
      <c r="E19" s="471"/>
      <c r="F19" s="471"/>
      <c r="G19" s="471"/>
      <c r="H19" s="471"/>
      <c r="I19" s="471"/>
      <c r="J19" s="472"/>
    </row>
    <row r="20" spans="1:10" ht="15.75" customHeight="1" x14ac:dyDescent="0.2">
      <c r="A20" s="473"/>
      <c r="B20" s="474"/>
      <c r="C20" s="474"/>
      <c r="D20" s="474"/>
      <c r="E20" s="474"/>
      <c r="F20" s="474"/>
      <c r="G20" s="474"/>
      <c r="H20" s="474"/>
      <c r="I20" s="474"/>
      <c r="J20" s="475"/>
    </row>
    <row r="21" spans="1:10" ht="16.5" customHeight="1" thickBot="1" x14ac:dyDescent="0.25">
      <c r="A21" s="476"/>
      <c r="B21" s="477"/>
      <c r="C21" s="477"/>
      <c r="D21" s="477"/>
      <c r="E21" s="477"/>
      <c r="F21" s="477"/>
      <c r="G21" s="477"/>
      <c r="H21" s="477"/>
      <c r="I21" s="477"/>
      <c r="J21" s="478"/>
    </row>
    <row r="22" spans="1:10" x14ac:dyDescent="0.2">
      <c r="A22" s="461" t="s">
        <v>169</v>
      </c>
      <c r="B22" s="462"/>
      <c r="C22" s="462"/>
      <c r="D22" s="462"/>
      <c r="E22" s="462"/>
      <c r="F22" s="462"/>
      <c r="G22" s="462"/>
      <c r="H22" s="462"/>
      <c r="I22" s="462"/>
      <c r="J22" s="463"/>
    </row>
    <row r="23" spans="1:10" x14ac:dyDescent="0.2">
      <c r="A23" s="464"/>
      <c r="B23" s="465"/>
      <c r="C23" s="465"/>
      <c r="D23" s="465"/>
      <c r="E23" s="465"/>
      <c r="F23" s="465"/>
      <c r="G23" s="465"/>
      <c r="H23" s="465"/>
      <c r="I23" s="465"/>
      <c r="J23" s="466"/>
    </row>
    <row r="24" spans="1:10" x14ac:dyDescent="0.2">
      <c r="A24" s="464"/>
      <c r="B24" s="465"/>
      <c r="C24" s="465"/>
      <c r="D24" s="465"/>
      <c r="E24" s="465"/>
      <c r="F24" s="465"/>
      <c r="G24" s="465"/>
      <c r="H24" s="465"/>
      <c r="I24" s="465"/>
      <c r="J24" s="466"/>
    </row>
    <row r="25" spans="1:10" ht="13.5" thickBot="1" x14ac:dyDescent="0.25">
      <c r="A25" s="467"/>
      <c r="B25" s="468"/>
      <c r="C25" s="468"/>
      <c r="D25" s="468"/>
      <c r="E25" s="468"/>
      <c r="F25" s="468"/>
      <c r="G25" s="468"/>
      <c r="H25" s="468"/>
      <c r="I25" s="468"/>
      <c r="J25" s="469"/>
    </row>
    <row r="26" spans="1:10" x14ac:dyDescent="0.2">
      <c r="A26" s="461" t="s">
        <v>170</v>
      </c>
      <c r="B26" s="462"/>
      <c r="C26" s="462"/>
      <c r="D26" s="462"/>
      <c r="E26" s="462"/>
      <c r="F26" s="462"/>
      <c r="G26" s="462"/>
      <c r="H26" s="462"/>
      <c r="I26" s="462"/>
      <c r="J26" s="463"/>
    </row>
    <row r="27" spans="1:10" x14ac:dyDescent="0.2">
      <c r="A27" s="464"/>
      <c r="B27" s="465"/>
      <c r="C27" s="465"/>
      <c r="D27" s="465"/>
      <c r="E27" s="465"/>
      <c r="F27" s="465"/>
      <c r="G27" s="465"/>
      <c r="H27" s="465"/>
      <c r="I27" s="465"/>
      <c r="J27" s="466"/>
    </row>
    <row r="28" spans="1:10" x14ac:dyDescent="0.2">
      <c r="A28" s="464"/>
      <c r="B28" s="465"/>
      <c r="C28" s="465"/>
      <c r="D28" s="465"/>
      <c r="E28" s="465"/>
      <c r="F28" s="465"/>
      <c r="G28" s="465"/>
      <c r="H28" s="465"/>
      <c r="I28" s="465"/>
      <c r="J28" s="466"/>
    </row>
    <row r="29" spans="1:10" x14ac:dyDescent="0.2">
      <c r="A29" s="464"/>
      <c r="B29" s="465"/>
      <c r="C29" s="465"/>
      <c r="D29" s="465"/>
      <c r="E29" s="465"/>
      <c r="F29" s="465"/>
      <c r="G29" s="465"/>
      <c r="H29" s="465"/>
      <c r="I29" s="465"/>
      <c r="J29" s="466"/>
    </row>
    <row r="30" spans="1:10" ht="13.5" thickBot="1" x14ac:dyDescent="0.25">
      <c r="A30" s="467"/>
      <c r="B30" s="468"/>
      <c r="C30" s="468"/>
      <c r="D30" s="468"/>
      <c r="E30" s="468"/>
      <c r="F30" s="468"/>
      <c r="G30" s="468"/>
      <c r="H30" s="468"/>
      <c r="I30" s="468"/>
      <c r="J30" s="469"/>
    </row>
    <row r="31" spans="1:10" x14ac:dyDescent="0.2">
      <c r="A31" s="461" t="s">
        <v>224</v>
      </c>
      <c r="B31" s="462"/>
      <c r="C31" s="462"/>
      <c r="D31" s="462"/>
      <c r="E31" s="462"/>
      <c r="F31" s="462"/>
      <c r="G31" s="462"/>
      <c r="H31" s="462"/>
      <c r="I31" s="462"/>
      <c r="J31" s="463"/>
    </row>
    <row r="32" spans="1:10" x14ac:dyDescent="0.2">
      <c r="A32" s="464"/>
      <c r="B32" s="465"/>
      <c r="C32" s="465"/>
      <c r="D32" s="465"/>
      <c r="E32" s="465"/>
      <c r="F32" s="465"/>
      <c r="G32" s="465"/>
      <c r="H32" s="465"/>
      <c r="I32" s="465"/>
      <c r="J32" s="466"/>
    </row>
    <row r="33" spans="1:10" x14ac:dyDescent="0.2">
      <c r="A33" s="464"/>
      <c r="B33" s="465"/>
      <c r="C33" s="465"/>
      <c r="D33" s="465"/>
      <c r="E33" s="465"/>
      <c r="F33" s="465"/>
      <c r="G33" s="465"/>
      <c r="H33" s="465"/>
      <c r="I33" s="465"/>
      <c r="J33" s="466"/>
    </row>
    <row r="34" spans="1:10" x14ac:dyDescent="0.2">
      <c r="A34" s="464"/>
      <c r="B34" s="465"/>
      <c r="C34" s="465"/>
      <c r="D34" s="465"/>
      <c r="E34" s="465"/>
      <c r="F34" s="465"/>
      <c r="G34" s="465"/>
      <c r="H34" s="465"/>
      <c r="I34" s="465"/>
      <c r="J34" s="466"/>
    </row>
    <row r="35" spans="1:10" x14ac:dyDescent="0.2">
      <c r="A35" s="464"/>
      <c r="B35" s="465"/>
      <c r="C35" s="465"/>
      <c r="D35" s="465"/>
      <c r="E35" s="465"/>
      <c r="F35" s="465"/>
      <c r="G35" s="465"/>
      <c r="H35" s="465"/>
      <c r="I35" s="465"/>
      <c r="J35" s="466"/>
    </row>
    <row r="36" spans="1:10" ht="13.5" thickBot="1" x14ac:dyDescent="0.25">
      <c r="A36" s="467"/>
      <c r="B36" s="468"/>
      <c r="C36" s="468"/>
      <c r="D36" s="468"/>
      <c r="E36" s="468"/>
      <c r="F36" s="468"/>
      <c r="G36" s="468"/>
      <c r="H36" s="468"/>
      <c r="I36" s="468"/>
      <c r="J36" s="469"/>
    </row>
    <row r="37" spans="1:10" x14ac:dyDescent="0.2">
      <c r="A37" s="497" t="s">
        <v>171</v>
      </c>
      <c r="B37" s="498"/>
      <c r="C37" s="498"/>
      <c r="D37" s="498"/>
      <c r="E37" s="498"/>
      <c r="F37" s="498"/>
      <c r="G37" s="498"/>
      <c r="H37" s="498"/>
      <c r="I37" s="498"/>
      <c r="J37" s="499"/>
    </row>
    <row r="38" spans="1:10" x14ac:dyDescent="0.2">
      <c r="A38" s="500"/>
      <c r="B38" s="501"/>
      <c r="C38" s="501"/>
      <c r="D38" s="501"/>
      <c r="E38" s="501"/>
      <c r="F38" s="501"/>
      <c r="G38" s="501"/>
      <c r="H38" s="501"/>
      <c r="I38" s="501"/>
      <c r="J38" s="502"/>
    </row>
    <row r="39" spans="1:10" x14ac:dyDescent="0.2">
      <c r="A39" s="500"/>
      <c r="B39" s="501"/>
      <c r="C39" s="501"/>
      <c r="D39" s="501"/>
      <c r="E39" s="501"/>
      <c r="F39" s="501"/>
      <c r="G39" s="501"/>
      <c r="H39" s="501"/>
      <c r="I39" s="501"/>
      <c r="J39" s="502"/>
    </row>
    <row r="40" spans="1:10" ht="13.5" thickBot="1" x14ac:dyDescent="0.25">
      <c r="A40" s="503"/>
      <c r="B40" s="504"/>
      <c r="C40" s="504"/>
      <c r="D40" s="504"/>
      <c r="E40" s="504"/>
      <c r="F40" s="504"/>
      <c r="G40" s="504"/>
      <c r="H40" s="504"/>
      <c r="I40" s="504"/>
      <c r="J40" s="505"/>
    </row>
    <row r="41" spans="1:10" x14ac:dyDescent="0.2">
      <c r="A41" s="497" t="s">
        <v>172</v>
      </c>
      <c r="B41" s="498"/>
      <c r="C41" s="498"/>
      <c r="D41" s="498"/>
      <c r="E41" s="498"/>
      <c r="F41" s="498"/>
      <c r="G41" s="498"/>
      <c r="H41" s="498"/>
      <c r="I41" s="498"/>
      <c r="J41" s="499"/>
    </row>
    <row r="42" spans="1:10" x14ac:dyDescent="0.2">
      <c r="A42" s="500"/>
      <c r="B42" s="501"/>
      <c r="C42" s="501"/>
      <c r="D42" s="501"/>
      <c r="E42" s="501"/>
      <c r="F42" s="501"/>
      <c r="G42" s="501"/>
      <c r="H42" s="501"/>
      <c r="I42" s="501"/>
      <c r="J42" s="502"/>
    </row>
    <row r="43" spans="1:10" x14ac:dyDescent="0.2">
      <c r="A43" s="500"/>
      <c r="B43" s="501"/>
      <c r="C43" s="501"/>
      <c r="D43" s="501"/>
      <c r="E43" s="501"/>
      <c r="F43" s="501"/>
      <c r="G43" s="501"/>
      <c r="H43" s="501"/>
      <c r="I43" s="501"/>
      <c r="J43" s="502"/>
    </row>
    <row r="44" spans="1:10" x14ac:dyDescent="0.2">
      <c r="A44" s="500"/>
      <c r="B44" s="501"/>
      <c r="C44" s="501"/>
      <c r="D44" s="501"/>
      <c r="E44" s="501"/>
      <c r="F44" s="501"/>
      <c r="G44" s="501"/>
      <c r="H44" s="501"/>
      <c r="I44" s="501"/>
      <c r="J44" s="502"/>
    </row>
    <row r="45" spans="1:10" ht="13.5" thickBot="1" x14ac:dyDescent="0.25">
      <c r="A45" s="503"/>
      <c r="B45" s="504"/>
      <c r="C45" s="504"/>
      <c r="D45" s="504"/>
      <c r="E45" s="504"/>
      <c r="F45" s="504"/>
      <c r="G45" s="504"/>
      <c r="H45" s="504"/>
      <c r="I45" s="504"/>
      <c r="J45" s="505"/>
    </row>
    <row r="46" spans="1:10" x14ac:dyDescent="0.2">
      <c r="A46" s="497" t="s">
        <v>223</v>
      </c>
      <c r="B46" s="498"/>
      <c r="C46" s="498"/>
      <c r="D46" s="498"/>
      <c r="E46" s="498"/>
      <c r="F46" s="498"/>
      <c r="G46" s="498"/>
      <c r="H46" s="498"/>
      <c r="I46" s="498"/>
      <c r="J46" s="499"/>
    </row>
    <row r="47" spans="1:10" x14ac:dyDescent="0.2">
      <c r="A47" s="500"/>
      <c r="B47" s="501"/>
      <c r="C47" s="501"/>
      <c r="D47" s="501"/>
      <c r="E47" s="501"/>
      <c r="F47" s="501"/>
      <c r="G47" s="501"/>
      <c r="H47" s="501"/>
      <c r="I47" s="501"/>
      <c r="J47" s="502"/>
    </row>
    <row r="48" spans="1:10" x14ac:dyDescent="0.2">
      <c r="A48" s="500"/>
      <c r="B48" s="501"/>
      <c r="C48" s="501"/>
      <c r="D48" s="501"/>
      <c r="E48" s="501"/>
      <c r="F48" s="501"/>
      <c r="G48" s="501"/>
      <c r="H48" s="501"/>
      <c r="I48" s="501"/>
      <c r="J48" s="502"/>
    </row>
    <row r="49" spans="1:10" x14ac:dyDescent="0.2">
      <c r="A49" s="500"/>
      <c r="B49" s="501"/>
      <c r="C49" s="501"/>
      <c r="D49" s="501"/>
      <c r="E49" s="501"/>
      <c r="F49" s="501"/>
      <c r="G49" s="501"/>
      <c r="H49" s="501"/>
      <c r="I49" s="501"/>
      <c r="J49" s="502"/>
    </row>
    <row r="50" spans="1:10" x14ac:dyDescent="0.2">
      <c r="A50" s="500"/>
      <c r="B50" s="501"/>
      <c r="C50" s="501"/>
      <c r="D50" s="501"/>
      <c r="E50" s="501"/>
      <c r="F50" s="501"/>
      <c r="G50" s="501"/>
      <c r="H50" s="501"/>
      <c r="I50" s="501"/>
      <c r="J50" s="502"/>
    </row>
    <row r="51" spans="1:10" ht="13.5" thickBot="1" x14ac:dyDescent="0.25">
      <c r="A51" s="503"/>
      <c r="B51" s="504"/>
      <c r="C51" s="504"/>
      <c r="D51" s="504"/>
      <c r="E51" s="504"/>
      <c r="F51" s="504"/>
      <c r="G51" s="504"/>
      <c r="H51" s="504"/>
      <c r="I51" s="504"/>
      <c r="J51" s="505"/>
    </row>
    <row r="52" spans="1:10" x14ac:dyDescent="0.2">
      <c r="A52" s="506" t="s">
        <v>175</v>
      </c>
      <c r="B52" s="507"/>
      <c r="C52" s="507"/>
      <c r="D52" s="507"/>
      <c r="E52" s="507"/>
      <c r="F52" s="507"/>
      <c r="G52" s="507"/>
      <c r="H52" s="507"/>
      <c r="I52" s="507"/>
      <c r="J52" s="508"/>
    </row>
    <row r="53" spans="1:10" x14ac:dyDescent="0.2">
      <c r="A53" s="509"/>
      <c r="B53" s="510"/>
      <c r="C53" s="510"/>
      <c r="D53" s="510"/>
      <c r="E53" s="510"/>
      <c r="F53" s="510"/>
      <c r="G53" s="510"/>
      <c r="H53" s="510"/>
      <c r="I53" s="510"/>
      <c r="J53" s="511"/>
    </row>
    <row r="54" spans="1:10" x14ac:dyDescent="0.2">
      <c r="A54" s="509"/>
      <c r="B54" s="510"/>
      <c r="C54" s="510"/>
      <c r="D54" s="510"/>
      <c r="E54" s="510"/>
      <c r="F54" s="510"/>
      <c r="G54" s="510"/>
      <c r="H54" s="510"/>
      <c r="I54" s="510"/>
      <c r="J54" s="511"/>
    </row>
    <row r="55" spans="1:10" ht="13.5" thickBot="1" x14ac:dyDescent="0.25">
      <c r="A55" s="512"/>
      <c r="B55" s="513"/>
      <c r="C55" s="513"/>
      <c r="D55" s="513"/>
      <c r="E55" s="513"/>
      <c r="F55" s="513"/>
      <c r="G55" s="513"/>
      <c r="H55" s="513"/>
      <c r="I55" s="513"/>
      <c r="J55" s="514"/>
    </row>
    <row r="56" spans="1:10" x14ac:dyDescent="0.2">
      <c r="A56" s="506" t="s">
        <v>176</v>
      </c>
      <c r="B56" s="507"/>
      <c r="C56" s="507"/>
      <c r="D56" s="507"/>
      <c r="E56" s="507"/>
      <c r="F56" s="507"/>
      <c r="G56" s="507"/>
      <c r="H56" s="507"/>
      <c r="I56" s="507"/>
      <c r="J56" s="508"/>
    </row>
    <row r="57" spans="1:10" x14ac:dyDescent="0.2">
      <c r="A57" s="509"/>
      <c r="B57" s="510"/>
      <c r="C57" s="510"/>
      <c r="D57" s="510"/>
      <c r="E57" s="510"/>
      <c r="F57" s="510"/>
      <c r="G57" s="510"/>
      <c r="H57" s="510"/>
      <c r="I57" s="510"/>
      <c r="J57" s="511"/>
    </row>
    <row r="58" spans="1:10" x14ac:dyDescent="0.2">
      <c r="A58" s="509"/>
      <c r="B58" s="510"/>
      <c r="C58" s="510"/>
      <c r="D58" s="510"/>
      <c r="E58" s="510"/>
      <c r="F58" s="510"/>
      <c r="G58" s="510"/>
      <c r="H58" s="510"/>
      <c r="I58" s="510"/>
      <c r="J58" s="511"/>
    </row>
    <row r="59" spans="1:10" x14ac:dyDescent="0.2">
      <c r="A59" s="509"/>
      <c r="B59" s="510"/>
      <c r="C59" s="510"/>
      <c r="D59" s="510"/>
      <c r="E59" s="510"/>
      <c r="F59" s="510"/>
      <c r="G59" s="510"/>
      <c r="H59" s="510"/>
      <c r="I59" s="510"/>
      <c r="J59" s="511"/>
    </row>
    <row r="60" spans="1:10" ht="13.5" thickBot="1" x14ac:dyDescent="0.25">
      <c r="A60" s="512"/>
      <c r="B60" s="513"/>
      <c r="C60" s="513"/>
      <c r="D60" s="513"/>
      <c r="E60" s="513"/>
      <c r="F60" s="513"/>
      <c r="G60" s="513"/>
      <c r="H60" s="513"/>
      <c r="I60" s="513"/>
      <c r="J60" s="514"/>
    </row>
    <row r="61" spans="1:10" x14ac:dyDescent="0.2">
      <c r="A61" s="506" t="s">
        <v>222</v>
      </c>
      <c r="B61" s="507"/>
      <c r="C61" s="507"/>
      <c r="D61" s="507"/>
      <c r="E61" s="507"/>
      <c r="F61" s="507"/>
      <c r="G61" s="507"/>
      <c r="H61" s="507"/>
      <c r="I61" s="507"/>
      <c r="J61" s="508"/>
    </row>
    <row r="62" spans="1:10" x14ac:dyDescent="0.2">
      <c r="A62" s="509"/>
      <c r="B62" s="510"/>
      <c r="C62" s="510"/>
      <c r="D62" s="510"/>
      <c r="E62" s="510"/>
      <c r="F62" s="510"/>
      <c r="G62" s="510"/>
      <c r="H62" s="510"/>
      <c r="I62" s="510"/>
      <c r="J62" s="511"/>
    </row>
    <row r="63" spans="1:10" x14ac:dyDescent="0.2">
      <c r="A63" s="509"/>
      <c r="B63" s="510"/>
      <c r="C63" s="510"/>
      <c r="D63" s="510"/>
      <c r="E63" s="510"/>
      <c r="F63" s="510"/>
      <c r="G63" s="510"/>
      <c r="H63" s="510"/>
      <c r="I63" s="510"/>
      <c r="J63" s="511"/>
    </row>
    <row r="64" spans="1:10" x14ac:dyDescent="0.2">
      <c r="A64" s="509"/>
      <c r="B64" s="510"/>
      <c r="C64" s="510"/>
      <c r="D64" s="510"/>
      <c r="E64" s="510"/>
      <c r="F64" s="510"/>
      <c r="G64" s="510"/>
      <c r="H64" s="510"/>
      <c r="I64" s="510"/>
      <c r="J64" s="511"/>
    </row>
    <row r="65" spans="1:233" x14ac:dyDescent="0.2">
      <c r="A65" s="509"/>
      <c r="B65" s="510"/>
      <c r="C65" s="510"/>
      <c r="D65" s="510"/>
      <c r="E65" s="510"/>
      <c r="F65" s="510"/>
      <c r="G65" s="510"/>
      <c r="H65" s="510"/>
      <c r="I65" s="510"/>
      <c r="J65" s="511"/>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row>
    <row r="66" spans="1:233" ht="13.5" thickBot="1" x14ac:dyDescent="0.25">
      <c r="A66" s="512"/>
      <c r="B66" s="513"/>
      <c r="C66" s="513"/>
      <c r="D66" s="513"/>
      <c r="E66" s="513"/>
      <c r="F66" s="513"/>
      <c r="G66" s="513"/>
      <c r="H66" s="513"/>
      <c r="I66" s="513"/>
      <c r="J66" s="514"/>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row>
    <row r="67" spans="1:233" s="78" customFormat="1" x14ac:dyDescent="0.2">
      <c r="A67" s="455" t="s">
        <v>173</v>
      </c>
      <c r="B67" s="456"/>
      <c r="C67" s="456"/>
      <c r="D67" s="456"/>
      <c r="E67" s="456"/>
      <c r="F67" s="456"/>
      <c r="G67" s="456"/>
      <c r="H67" s="456"/>
      <c r="I67" s="456"/>
      <c r="J67" s="457"/>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row>
    <row r="68" spans="1:233" s="78" customFormat="1" ht="13.5" thickBot="1" x14ac:dyDescent="0.25">
      <c r="A68" s="458"/>
      <c r="B68" s="459"/>
      <c r="C68" s="459"/>
      <c r="D68" s="459"/>
      <c r="E68" s="459"/>
      <c r="F68" s="459"/>
      <c r="G68" s="459"/>
      <c r="H68" s="459"/>
      <c r="I68" s="459"/>
      <c r="J68" s="460"/>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row>
    <row r="69" spans="1:233" x14ac:dyDescent="0.2">
      <c r="A69" s="515" t="s">
        <v>174</v>
      </c>
      <c r="B69" s="516"/>
      <c r="C69" s="516"/>
      <c r="D69" s="516"/>
      <c r="E69" s="516"/>
      <c r="F69" s="516"/>
      <c r="G69" s="516"/>
      <c r="H69" s="516"/>
      <c r="I69" s="516"/>
      <c r="J69" s="517"/>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row>
    <row r="70" spans="1:233" x14ac:dyDescent="0.2">
      <c r="A70" s="518"/>
      <c r="B70" s="519"/>
      <c r="C70" s="519"/>
      <c r="D70" s="519"/>
      <c r="E70" s="519"/>
      <c r="F70" s="519"/>
      <c r="G70" s="519"/>
      <c r="H70" s="519"/>
      <c r="I70" s="519"/>
      <c r="J70" s="520"/>
    </row>
    <row r="71" spans="1:233" x14ac:dyDescent="0.2">
      <c r="A71" s="518"/>
      <c r="B71" s="519"/>
      <c r="C71" s="519"/>
      <c r="D71" s="519"/>
      <c r="E71" s="519"/>
      <c r="F71" s="519"/>
      <c r="G71" s="519"/>
      <c r="H71" s="519"/>
      <c r="I71" s="519"/>
      <c r="J71" s="520"/>
    </row>
    <row r="72" spans="1:233" x14ac:dyDescent="0.2">
      <c r="A72" s="518"/>
      <c r="B72" s="519"/>
      <c r="C72" s="519"/>
      <c r="D72" s="519"/>
      <c r="E72" s="519"/>
      <c r="F72" s="519"/>
      <c r="G72" s="519"/>
      <c r="H72" s="519"/>
      <c r="I72" s="519"/>
      <c r="J72" s="520"/>
    </row>
    <row r="73" spans="1:233" x14ac:dyDescent="0.2">
      <c r="A73" s="518"/>
      <c r="B73" s="519"/>
      <c r="C73" s="519"/>
      <c r="D73" s="519"/>
      <c r="E73" s="519"/>
      <c r="F73" s="519"/>
      <c r="G73" s="519"/>
      <c r="H73" s="519"/>
      <c r="I73" s="519"/>
      <c r="J73" s="520"/>
    </row>
    <row r="74" spans="1:233" ht="13.5" thickBot="1" x14ac:dyDescent="0.25">
      <c r="A74" s="521"/>
      <c r="B74" s="522"/>
      <c r="C74" s="522"/>
      <c r="D74" s="522"/>
      <c r="E74" s="522"/>
      <c r="F74" s="522"/>
      <c r="G74" s="522"/>
      <c r="H74" s="522"/>
      <c r="I74" s="522"/>
      <c r="J74" s="523"/>
    </row>
    <row r="75" spans="1:233" ht="16.5" thickBot="1" x14ac:dyDescent="0.25">
      <c r="A75" s="57"/>
      <c r="B75" s="58"/>
      <c r="C75" s="58"/>
      <c r="D75" s="58"/>
      <c r="E75" s="58"/>
      <c r="F75" s="58"/>
      <c r="G75" s="58"/>
      <c r="H75" s="58"/>
      <c r="I75" s="58"/>
      <c r="J75" s="59"/>
    </row>
    <row r="76" spans="1:233" x14ac:dyDescent="0.2">
      <c r="A76" s="479" t="s">
        <v>221</v>
      </c>
      <c r="B76" s="480"/>
      <c r="C76" s="480"/>
      <c r="D76" s="480"/>
      <c r="E76" s="480"/>
      <c r="F76" s="480"/>
      <c r="G76" s="480"/>
      <c r="H76" s="480"/>
      <c r="I76" s="480"/>
      <c r="J76" s="481"/>
    </row>
    <row r="77" spans="1:233" x14ac:dyDescent="0.2">
      <c r="A77" s="482"/>
      <c r="B77" s="483"/>
      <c r="C77" s="483"/>
      <c r="D77" s="483"/>
      <c r="E77" s="483"/>
      <c r="F77" s="483"/>
      <c r="G77" s="483"/>
      <c r="H77" s="483"/>
      <c r="I77" s="483"/>
      <c r="J77" s="484"/>
    </row>
    <row r="78" spans="1:233" x14ac:dyDescent="0.2">
      <c r="A78" s="482"/>
      <c r="B78" s="483"/>
      <c r="C78" s="483"/>
      <c r="D78" s="483"/>
      <c r="E78" s="483"/>
      <c r="F78" s="483"/>
      <c r="G78" s="483"/>
      <c r="H78" s="483"/>
      <c r="I78" s="483"/>
      <c r="J78" s="484"/>
    </row>
    <row r="79" spans="1:233" x14ac:dyDescent="0.2">
      <c r="A79" s="482"/>
      <c r="B79" s="483"/>
      <c r="C79" s="483"/>
      <c r="D79" s="483"/>
      <c r="E79" s="483"/>
      <c r="F79" s="483"/>
      <c r="G79" s="483"/>
      <c r="H79" s="483"/>
      <c r="I79" s="483"/>
      <c r="J79" s="484"/>
    </row>
    <row r="80" spans="1:233" ht="13.5" thickBot="1" x14ac:dyDescent="0.25">
      <c r="A80" s="485"/>
      <c r="B80" s="486"/>
      <c r="C80" s="486"/>
      <c r="D80" s="486"/>
      <c r="E80" s="486"/>
      <c r="F80" s="486"/>
      <c r="G80" s="486"/>
      <c r="H80" s="486"/>
      <c r="I80" s="486"/>
      <c r="J80" s="487"/>
    </row>
  </sheetData>
  <mergeCells count="18">
    <mergeCell ref="A76:J80"/>
    <mergeCell ref="A52:J55"/>
    <mergeCell ref="A56:J60"/>
    <mergeCell ref="A61:J66"/>
    <mergeCell ref="A69:J74"/>
    <mergeCell ref="A1:J2"/>
    <mergeCell ref="A13:J15"/>
    <mergeCell ref="A16:J18"/>
    <mergeCell ref="A67:J68"/>
    <mergeCell ref="A22:J25"/>
    <mergeCell ref="A26:J30"/>
    <mergeCell ref="A19:J21"/>
    <mergeCell ref="A3:J7"/>
    <mergeCell ref="A8:J11"/>
    <mergeCell ref="A31:J36"/>
    <mergeCell ref="A37:J40"/>
    <mergeCell ref="A41:J45"/>
    <mergeCell ref="A46:J51"/>
  </mergeCells>
  <phoneticPr fontId="16" type="noConversion"/>
  <pageMargins left="0.75" right="0.75" top="1" bottom="1" header="0.5" footer="0.5"/>
  <headerFooter alignWithMargins="0">
    <oddHeader>&amp;LTab &amp;A: Page &amp;P of &amp;N</oddHeader>
  </headerFooter>
  <rowBreaks count="1" manualBreakCount="1">
    <brk id="36" max="16383" man="1"/>
  </row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J35"/>
  <sheetViews>
    <sheetView topLeftCell="B1" workbookViewId="0">
      <selection activeCell="G7" sqref="G7"/>
    </sheetView>
  </sheetViews>
  <sheetFormatPr defaultColWidth="8.85546875" defaultRowHeight="12.75" x14ac:dyDescent="0.2"/>
  <cols>
    <col min="1" max="1" width="47" customWidth="1"/>
    <col min="2" max="9" width="15.7109375" customWidth="1"/>
    <col min="10" max="10" width="30.7109375" customWidth="1"/>
  </cols>
  <sheetData>
    <row r="1" spans="1:10" s="70" customFormat="1" ht="51" x14ac:dyDescent="0.2">
      <c r="A1" s="67" t="s">
        <v>60</v>
      </c>
      <c r="B1" s="68" t="s">
        <v>181</v>
      </c>
      <c r="C1" s="69" t="s">
        <v>182</v>
      </c>
      <c r="D1" s="68" t="s">
        <v>183</v>
      </c>
      <c r="E1" s="69" t="s">
        <v>184</v>
      </c>
      <c r="F1" s="69" t="s">
        <v>185</v>
      </c>
      <c r="G1" s="69" t="s">
        <v>228</v>
      </c>
      <c r="H1" s="69" t="s">
        <v>186</v>
      </c>
      <c r="I1" s="69" t="s">
        <v>242</v>
      </c>
      <c r="J1" s="69" t="s">
        <v>187</v>
      </c>
    </row>
    <row r="2" spans="1:10" x14ac:dyDescent="0.2">
      <c r="A2" s="71" t="s">
        <v>188</v>
      </c>
      <c r="B2" s="72">
        <v>25496.29</v>
      </c>
      <c r="C2" s="72">
        <v>0</v>
      </c>
      <c r="D2" s="72">
        <v>25064.34</v>
      </c>
      <c r="E2" s="72">
        <v>0</v>
      </c>
      <c r="F2" s="72">
        <v>0</v>
      </c>
      <c r="G2" s="80">
        <v>40256</v>
      </c>
      <c r="H2" s="72">
        <v>0</v>
      </c>
      <c r="I2" s="80">
        <v>40360</v>
      </c>
      <c r="J2" s="72">
        <v>0</v>
      </c>
    </row>
    <row r="3" spans="1:10" x14ac:dyDescent="0.2">
      <c r="A3" s="73" t="s">
        <v>189</v>
      </c>
      <c r="B3" s="72">
        <v>0</v>
      </c>
      <c r="C3" s="72">
        <v>0</v>
      </c>
      <c r="D3" s="72">
        <v>0</v>
      </c>
      <c r="E3" s="72">
        <v>0</v>
      </c>
      <c r="F3" s="72">
        <v>0</v>
      </c>
      <c r="G3" s="72"/>
      <c r="H3" s="72">
        <v>20290.444365689043</v>
      </c>
      <c r="I3" s="80">
        <v>40360</v>
      </c>
      <c r="J3" s="72">
        <v>20290.444365689043</v>
      </c>
    </row>
    <row r="4" spans="1:10" x14ac:dyDescent="0.2">
      <c r="A4" s="73" t="s">
        <v>190</v>
      </c>
      <c r="B4" s="72">
        <v>0</v>
      </c>
      <c r="C4" s="72">
        <v>0</v>
      </c>
      <c r="D4" s="72">
        <v>0</v>
      </c>
      <c r="E4" s="72">
        <v>0</v>
      </c>
      <c r="F4" s="72">
        <v>0</v>
      </c>
      <c r="G4" s="72"/>
      <c r="H4" s="72">
        <v>21177.722467051171</v>
      </c>
      <c r="I4" s="80">
        <v>40360</v>
      </c>
      <c r="J4" s="72">
        <v>21177.722467051171</v>
      </c>
    </row>
    <row r="5" spans="1:10" x14ac:dyDescent="0.2">
      <c r="A5" s="73" t="s">
        <v>191</v>
      </c>
      <c r="B5" s="72">
        <v>27218.1</v>
      </c>
      <c r="C5" s="72">
        <v>5918.0875413133563</v>
      </c>
      <c r="D5" s="72">
        <v>25287.58</v>
      </c>
      <c r="E5" s="72">
        <v>7168.6221461212699</v>
      </c>
      <c r="F5" s="72">
        <v>13086.709687434626</v>
      </c>
      <c r="G5" s="80">
        <v>40256</v>
      </c>
      <c r="H5" s="72">
        <v>35773.628819241625</v>
      </c>
      <c r="I5" s="80">
        <v>40360</v>
      </c>
      <c r="J5" s="72">
        <v>48860.338506676249</v>
      </c>
    </row>
    <row r="6" spans="1:10" x14ac:dyDescent="0.2">
      <c r="A6" s="73" t="s">
        <v>192</v>
      </c>
      <c r="B6" s="72">
        <v>0</v>
      </c>
      <c r="C6" s="72">
        <v>0</v>
      </c>
      <c r="D6" s="72">
        <v>0</v>
      </c>
      <c r="E6" s="72">
        <v>0</v>
      </c>
      <c r="F6" s="72">
        <v>0</v>
      </c>
      <c r="G6" s="72"/>
      <c r="H6" s="72">
        <v>69298.156601300769</v>
      </c>
      <c r="I6" s="80">
        <v>40360</v>
      </c>
      <c r="J6" s="72">
        <v>69298.156601300769</v>
      </c>
    </row>
    <row r="7" spans="1:10" x14ac:dyDescent="0.2">
      <c r="A7" s="73" t="s">
        <v>193</v>
      </c>
      <c r="B7" s="72">
        <v>65746.16</v>
      </c>
      <c r="C7" s="72">
        <v>14295.322979384842</v>
      </c>
      <c r="D7" s="72">
        <v>56393.24</v>
      </c>
      <c r="E7" s="72">
        <v>15986.576380797682</v>
      </c>
      <c r="F7" s="72">
        <v>30281.899360182524</v>
      </c>
      <c r="G7" s="80">
        <v>40252</v>
      </c>
      <c r="H7" s="72">
        <v>58727.241722910781</v>
      </c>
      <c r="I7" s="80">
        <v>40360</v>
      </c>
      <c r="J7" s="72">
        <v>89009.141083093302</v>
      </c>
    </row>
    <row r="8" spans="1:10" x14ac:dyDescent="0.2">
      <c r="A8" s="73" t="s">
        <v>194</v>
      </c>
      <c r="B8" s="72">
        <v>25526.67</v>
      </c>
      <c r="C8" s="72">
        <v>0</v>
      </c>
      <c r="D8" s="72">
        <v>25068.28</v>
      </c>
      <c r="E8" s="72">
        <v>0</v>
      </c>
      <c r="F8" s="72">
        <v>0</v>
      </c>
      <c r="G8" s="80">
        <v>40256</v>
      </c>
      <c r="H8" s="72">
        <v>0</v>
      </c>
      <c r="I8" s="80">
        <v>40360</v>
      </c>
      <c r="J8" s="72">
        <v>0</v>
      </c>
    </row>
    <row r="9" spans="1:10" x14ac:dyDescent="0.2">
      <c r="A9" s="73" t="s">
        <v>195</v>
      </c>
      <c r="B9" s="72">
        <v>61218.8</v>
      </c>
      <c r="C9" s="72">
        <v>13310.929770048391</v>
      </c>
      <c r="D9" s="72">
        <v>55806.27</v>
      </c>
      <c r="E9" s="72">
        <v>15820.179827979704</v>
      </c>
      <c r="F9" s="72">
        <v>29131.109598028095</v>
      </c>
      <c r="G9" s="80">
        <v>40256</v>
      </c>
      <c r="H9" s="72">
        <v>53072.249112283716</v>
      </c>
      <c r="I9" s="80">
        <v>40360</v>
      </c>
      <c r="J9" s="72">
        <v>82203.358710311819</v>
      </c>
    </row>
    <row r="10" spans="1:10" x14ac:dyDescent="0.2">
      <c r="A10" s="73" t="s">
        <v>196</v>
      </c>
      <c r="B10" s="72">
        <v>0</v>
      </c>
      <c r="C10" s="72">
        <v>0</v>
      </c>
      <c r="D10" s="72">
        <v>0</v>
      </c>
      <c r="E10" s="72">
        <v>0</v>
      </c>
      <c r="F10" s="72">
        <v>0</v>
      </c>
      <c r="G10" s="72"/>
      <c r="H10" s="72">
        <v>17640.902373297336</v>
      </c>
      <c r="I10" s="80">
        <v>40361</v>
      </c>
      <c r="J10" s="72">
        <v>17640.902373297336</v>
      </c>
    </row>
    <row r="11" spans="1:10" x14ac:dyDescent="0.2">
      <c r="A11" s="71" t="s">
        <v>197</v>
      </c>
      <c r="B11" s="72">
        <v>54051.33</v>
      </c>
      <c r="C11" s="72">
        <v>11752.492005849668</v>
      </c>
      <c r="D11" s="72">
        <v>50525.26</v>
      </c>
      <c r="E11" s="72">
        <v>14323.098444949463</v>
      </c>
      <c r="F11" s="72">
        <v>26075.590450799129</v>
      </c>
      <c r="G11" s="80">
        <v>40256</v>
      </c>
      <c r="H11" s="72">
        <v>40182.941239415879</v>
      </c>
      <c r="I11" s="80">
        <v>40360</v>
      </c>
      <c r="J11" s="72">
        <v>66258.531690215008</v>
      </c>
    </row>
    <row r="12" spans="1:10" x14ac:dyDescent="0.2">
      <c r="A12" s="71" t="s">
        <v>198</v>
      </c>
      <c r="B12" s="72">
        <v>716989.94</v>
      </c>
      <c r="C12" s="72">
        <v>155896.59936443067</v>
      </c>
      <c r="D12" s="72">
        <v>397580.37</v>
      </c>
      <c r="E12" s="72">
        <v>112707.63929348275</v>
      </c>
      <c r="F12" s="72">
        <v>268604.2386579134</v>
      </c>
      <c r="G12" s="80">
        <v>40254</v>
      </c>
      <c r="H12" s="72">
        <v>875143.17743232287</v>
      </c>
      <c r="I12" s="80">
        <v>40360</v>
      </c>
      <c r="J12" s="72">
        <v>1143747.4160902363</v>
      </c>
    </row>
    <row r="13" spans="1:10" x14ac:dyDescent="0.2">
      <c r="A13" s="71" t="s">
        <v>199</v>
      </c>
      <c r="B13" s="72">
        <v>27380.16</v>
      </c>
      <c r="C13" s="72">
        <v>5953.3245808916245</v>
      </c>
      <c r="D13" s="72">
        <v>25308.59</v>
      </c>
      <c r="E13" s="72">
        <v>7174.5781431478745</v>
      </c>
      <c r="F13" s="72">
        <v>13127.902724039499</v>
      </c>
      <c r="G13" s="80">
        <v>40252</v>
      </c>
      <c r="H13" s="72">
        <v>23906.355265185914</v>
      </c>
      <c r="I13" s="80">
        <v>40360</v>
      </c>
      <c r="J13" s="72">
        <v>37034.257989225414</v>
      </c>
    </row>
    <row r="14" spans="1:10" x14ac:dyDescent="0.2">
      <c r="A14" s="71" t="s">
        <v>200</v>
      </c>
      <c r="B14" s="72">
        <v>27400.41</v>
      </c>
      <c r="C14" s="72">
        <v>5957.7275800984607</v>
      </c>
      <c r="D14" s="72">
        <v>25311.21</v>
      </c>
      <c r="E14" s="72">
        <v>7175.3208710017379</v>
      </c>
      <c r="F14" s="72">
        <v>13133.0484511002</v>
      </c>
      <c r="G14" s="80">
        <v>40256</v>
      </c>
      <c r="H14" s="72">
        <v>22443.175358939749</v>
      </c>
      <c r="I14" s="80">
        <v>40360</v>
      </c>
      <c r="J14" s="72">
        <v>35576.223810039948</v>
      </c>
    </row>
    <row r="15" spans="1:10" x14ac:dyDescent="0.2">
      <c r="A15" s="71" t="s">
        <v>201</v>
      </c>
      <c r="B15" s="72">
        <v>87873.17</v>
      </c>
      <c r="C15" s="72">
        <v>19106.444336405209</v>
      </c>
      <c r="D15" s="72">
        <v>63613.77</v>
      </c>
      <c r="E15" s="72">
        <v>18033.480484105825</v>
      </c>
      <c r="F15" s="72">
        <v>37139.924820511034</v>
      </c>
      <c r="G15" s="80">
        <v>40256</v>
      </c>
      <c r="H15" s="72">
        <v>87694.249326297693</v>
      </c>
      <c r="I15" s="80">
        <v>40360</v>
      </c>
      <c r="J15" s="72">
        <v>124834.17414680873</v>
      </c>
    </row>
    <row r="16" spans="1:10" x14ac:dyDescent="0.2">
      <c r="A16" s="71" t="s">
        <v>202</v>
      </c>
      <c r="B16" s="72">
        <v>0</v>
      </c>
      <c r="C16" s="72">
        <v>0</v>
      </c>
      <c r="D16" s="72">
        <v>0</v>
      </c>
      <c r="E16" s="72">
        <v>0</v>
      </c>
      <c r="F16" s="72">
        <v>0</v>
      </c>
      <c r="G16" s="80"/>
      <c r="H16" s="72">
        <v>35971.355833599213</v>
      </c>
      <c r="I16" s="80">
        <v>40361</v>
      </c>
      <c r="J16" s="72">
        <v>35971.355833599213</v>
      </c>
    </row>
    <row r="17" spans="1:10" x14ac:dyDescent="0.2">
      <c r="A17" s="73" t="s">
        <v>203</v>
      </c>
      <c r="B17" s="72">
        <v>31326.81</v>
      </c>
      <c r="C17" s="72">
        <v>6811.4528188995801</v>
      </c>
      <c r="D17" s="72">
        <v>30172.02</v>
      </c>
      <c r="E17" s="72">
        <v>8553.2823134999035</v>
      </c>
      <c r="F17" s="72">
        <v>15364.735132399484</v>
      </c>
      <c r="G17" s="80">
        <v>40256</v>
      </c>
      <c r="H17" s="72">
        <v>19892.496873726839</v>
      </c>
      <c r="I17" s="80">
        <v>40361</v>
      </c>
      <c r="J17" s="72">
        <v>35257.232006126324</v>
      </c>
    </row>
    <row r="18" spans="1:10" x14ac:dyDescent="0.2">
      <c r="A18" s="73" t="s">
        <v>204</v>
      </c>
      <c r="B18" s="72">
        <v>31502.39</v>
      </c>
      <c r="C18" s="72">
        <v>6849.6295399235969</v>
      </c>
      <c r="D18" s="72">
        <v>25843.040000000001</v>
      </c>
      <c r="E18" s="72">
        <v>7326.086120818909</v>
      </c>
      <c r="F18" s="72">
        <v>14175.715660742506</v>
      </c>
      <c r="G18" s="80">
        <v>40256</v>
      </c>
      <c r="H18" s="72">
        <v>37002.02977150571</v>
      </c>
      <c r="I18" s="80">
        <v>40360</v>
      </c>
      <c r="J18" s="72">
        <v>51177.745432248215</v>
      </c>
    </row>
    <row r="19" spans="1:10" x14ac:dyDescent="0.2">
      <c r="A19" s="73" t="s">
        <v>205</v>
      </c>
      <c r="B19" s="72">
        <v>64922.37</v>
      </c>
      <c r="C19" s="72">
        <v>14116.204623009542</v>
      </c>
      <c r="D19" s="72">
        <v>60638.19</v>
      </c>
      <c r="E19" s="72">
        <v>17189.951420211397</v>
      </c>
      <c r="F19" s="72">
        <v>31306.156043220937</v>
      </c>
      <c r="G19" s="80">
        <v>40256</v>
      </c>
      <c r="H19" s="72">
        <v>28493.621998281997</v>
      </c>
      <c r="I19" s="80">
        <v>40360</v>
      </c>
      <c r="J19" s="72">
        <v>59799.778041502934</v>
      </c>
    </row>
    <row r="20" spans="1:10" x14ac:dyDescent="0.2">
      <c r="A20" s="73" t="s">
        <v>206</v>
      </c>
      <c r="B20" s="72">
        <v>32694.14</v>
      </c>
      <c r="C20" s="72">
        <v>7108.7541969481572</v>
      </c>
      <c r="D20" s="72">
        <v>30349.3</v>
      </c>
      <c r="E20" s="72">
        <v>8603.5383417186731</v>
      </c>
      <c r="F20" s="72">
        <v>15712.29253866683</v>
      </c>
      <c r="G20" s="80">
        <v>40256</v>
      </c>
      <c r="H20" s="72">
        <v>28776.585974229965</v>
      </c>
      <c r="I20" s="80">
        <v>40361</v>
      </c>
      <c r="J20" s="72">
        <v>44488.878512896794</v>
      </c>
    </row>
    <row r="21" spans="1:10" x14ac:dyDescent="0.2">
      <c r="A21" s="73" t="s">
        <v>207</v>
      </c>
      <c r="B21" s="72">
        <v>0</v>
      </c>
      <c r="C21" s="72">
        <v>0</v>
      </c>
      <c r="D21" s="72">
        <v>0</v>
      </c>
      <c r="E21" s="72">
        <v>0</v>
      </c>
      <c r="F21" s="72">
        <v>0</v>
      </c>
      <c r="G21" s="72"/>
      <c r="H21" s="72">
        <v>17502.493463247025</v>
      </c>
      <c r="I21" s="80">
        <v>40361</v>
      </c>
      <c r="J21" s="72">
        <v>17502.493463247025</v>
      </c>
    </row>
    <row r="22" spans="1:10" x14ac:dyDescent="0.2">
      <c r="A22" s="71" t="s">
        <v>208</v>
      </c>
      <c r="B22" s="72">
        <v>33585.43</v>
      </c>
      <c r="C22" s="72">
        <v>7302.5492173462453</v>
      </c>
      <c r="D22" s="72">
        <v>30464.85</v>
      </c>
      <c r="E22" s="72">
        <v>8636.2949079454247</v>
      </c>
      <c r="F22" s="72">
        <v>15938.844125291671</v>
      </c>
      <c r="G22" s="80">
        <v>40256</v>
      </c>
      <c r="H22" s="72">
        <v>24341.354696772611</v>
      </c>
      <c r="I22" s="80">
        <v>40360</v>
      </c>
      <c r="J22" s="72">
        <v>40280.198822064282</v>
      </c>
    </row>
    <row r="23" spans="1:10" x14ac:dyDescent="0.2">
      <c r="A23" s="71" t="s">
        <v>209</v>
      </c>
      <c r="B23" s="72">
        <v>37366.69</v>
      </c>
      <c r="C23" s="72">
        <v>8124.7163670174768</v>
      </c>
      <c r="D23" s="72">
        <v>26603.35</v>
      </c>
      <c r="E23" s="72">
        <v>7541.6217752357197</v>
      </c>
      <c r="F23" s="72">
        <v>15666.338142253197</v>
      </c>
      <c r="G23" s="80">
        <v>40256</v>
      </c>
      <c r="H23" s="72">
        <v>63136.554143085043</v>
      </c>
      <c r="I23" s="80">
        <v>40360</v>
      </c>
      <c r="J23" s="72">
        <v>78802.892285338239</v>
      </c>
    </row>
    <row r="24" spans="1:10" x14ac:dyDescent="0.2">
      <c r="A24" s="71" t="s">
        <v>210</v>
      </c>
      <c r="B24" s="72">
        <v>0</v>
      </c>
      <c r="C24" s="72">
        <v>0</v>
      </c>
      <c r="D24" s="72">
        <v>0</v>
      </c>
      <c r="E24" s="72">
        <v>0</v>
      </c>
      <c r="F24" s="72">
        <v>0</v>
      </c>
      <c r="G24" s="80"/>
      <c r="H24" s="72">
        <v>16672.040002945148</v>
      </c>
      <c r="I24" s="80">
        <v>40360</v>
      </c>
      <c r="J24" s="72">
        <v>16672.040002945148</v>
      </c>
    </row>
    <row r="25" spans="1:10" x14ac:dyDescent="0.2">
      <c r="A25" s="71" t="s">
        <v>211</v>
      </c>
      <c r="B25" s="72">
        <v>0</v>
      </c>
      <c r="C25" s="72">
        <v>0</v>
      </c>
      <c r="D25" s="72">
        <v>0</v>
      </c>
      <c r="E25" s="72">
        <v>0</v>
      </c>
      <c r="F25" s="72">
        <v>0</v>
      </c>
      <c r="G25" s="72"/>
      <c r="H25" s="72">
        <v>45736.576879617132</v>
      </c>
      <c r="I25" s="80">
        <v>40360</v>
      </c>
      <c r="J25" s="72">
        <v>45736.576879617132</v>
      </c>
    </row>
    <row r="26" spans="1:10" x14ac:dyDescent="0.2">
      <c r="A26" s="73" t="s">
        <v>212</v>
      </c>
      <c r="B26" s="72">
        <v>33322.089999999997</v>
      </c>
      <c r="C26" s="72">
        <v>7245.2906587720063</v>
      </c>
      <c r="D26" s="72">
        <v>30430.71</v>
      </c>
      <c r="E26" s="72">
        <v>8626.6167671320854</v>
      </c>
      <c r="F26" s="72">
        <v>15871.907425904092</v>
      </c>
      <c r="G26" s="80">
        <v>40256</v>
      </c>
      <c r="H26" s="72">
        <v>24618.172516873237</v>
      </c>
      <c r="I26" s="80">
        <v>40360</v>
      </c>
      <c r="J26" s="72">
        <v>40490.079942777331</v>
      </c>
    </row>
    <row r="27" spans="1:10" x14ac:dyDescent="0.2">
      <c r="A27" s="73" t="s">
        <v>213</v>
      </c>
      <c r="B27" s="72">
        <v>33129.65</v>
      </c>
      <c r="C27" s="72">
        <v>7203.4480332231878</v>
      </c>
      <c r="D27" s="72">
        <v>30405.759999999998</v>
      </c>
      <c r="E27" s="72">
        <v>8619.5438434855459</v>
      </c>
      <c r="F27" s="72">
        <v>15822.991876708733</v>
      </c>
      <c r="G27" s="80">
        <v>40256</v>
      </c>
      <c r="H27" s="72">
        <v>0</v>
      </c>
      <c r="I27" s="80">
        <v>40360</v>
      </c>
      <c r="J27" s="72">
        <v>15822.991876708733</v>
      </c>
    </row>
    <row r="28" spans="1:10" x14ac:dyDescent="0.2">
      <c r="A28" s="73" t="s">
        <v>214</v>
      </c>
      <c r="B28" s="72">
        <v>34122.230000000003</v>
      </c>
      <c r="C28" s="72">
        <v>7419.2667469378421</v>
      </c>
      <c r="D28" s="72">
        <v>30534.45</v>
      </c>
      <c r="E28" s="72">
        <v>8656.025388338172</v>
      </c>
      <c r="F28" s="72">
        <v>16075.292135276013</v>
      </c>
      <c r="G28" s="80">
        <v>40256</v>
      </c>
      <c r="H28" s="72">
        <v>23728.400952264081</v>
      </c>
      <c r="I28" s="80">
        <v>40360</v>
      </c>
      <c r="J28" s="72">
        <v>39803.693087540094</v>
      </c>
    </row>
    <row r="29" spans="1:10" x14ac:dyDescent="0.2">
      <c r="A29" s="73" t="s">
        <v>215</v>
      </c>
      <c r="B29" s="72">
        <v>0</v>
      </c>
      <c r="C29" s="72">
        <v>0</v>
      </c>
      <c r="D29" s="72">
        <v>0</v>
      </c>
      <c r="E29" s="72">
        <v>0</v>
      </c>
      <c r="F29" s="72">
        <v>0</v>
      </c>
      <c r="G29" s="72"/>
      <c r="H29" s="72">
        <v>15544.996021106885</v>
      </c>
      <c r="I29" s="80">
        <v>40360</v>
      </c>
      <c r="J29" s="72">
        <v>15544.996021106885</v>
      </c>
    </row>
    <row r="30" spans="1:10" x14ac:dyDescent="0.2">
      <c r="A30" s="71" t="s">
        <v>216</v>
      </c>
      <c r="B30" s="72">
        <v>31093.86</v>
      </c>
      <c r="C30" s="72">
        <v>0</v>
      </c>
      <c r="D30" s="72">
        <v>30141.82</v>
      </c>
      <c r="E30" s="72">
        <v>0</v>
      </c>
      <c r="F30" s="72">
        <v>0</v>
      </c>
      <c r="G30" s="80">
        <v>40256</v>
      </c>
      <c r="H30" s="72">
        <v>0</v>
      </c>
      <c r="I30" s="80">
        <v>40360</v>
      </c>
      <c r="J30" s="72">
        <v>0</v>
      </c>
    </row>
    <row r="31" spans="1:10" x14ac:dyDescent="0.2">
      <c r="A31" s="71" t="s">
        <v>217</v>
      </c>
      <c r="B31" s="72">
        <v>32582.720000000001</v>
      </c>
      <c r="C31" s="72">
        <v>7084.5279168678762</v>
      </c>
      <c r="D31" s="72">
        <v>30334.85</v>
      </c>
      <c r="E31" s="72">
        <v>8599.4419991658669</v>
      </c>
      <c r="F31" s="72">
        <v>15683.969916033744</v>
      </c>
      <c r="G31" s="80">
        <v>40256</v>
      </c>
      <c r="H31" s="72">
        <v>22640.902373297336</v>
      </c>
      <c r="I31" s="80">
        <v>40361</v>
      </c>
      <c r="J31" s="72">
        <v>38324.872289331077</v>
      </c>
    </row>
    <row r="32" spans="1:10" x14ac:dyDescent="0.2">
      <c r="A32" s="71" t="s">
        <v>229</v>
      </c>
      <c r="B32" s="72">
        <v>26093.86</v>
      </c>
      <c r="C32" s="72">
        <v>5673.6417226321801</v>
      </c>
      <c r="D32" s="72">
        <v>25141.82</v>
      </c>
      <c r="E32" s="72">
        <v>7127.3015308619752</v>
      </c>
      <c r="F32" s="72">
        <v>12800.943253494155</v>
      </c>
      <c r="G32" s="80">
        <v>40256</v>
      </c>
      <c r="H32" s="72">
        <v>0</v>
      </c>
      <c r="I32" s="80">
        <v>40360</v>
      </c>
      <c r="J32" s="72">
        <v>12800.943253494155</v>
      </c>
    </row>
    <row r="33" spans="1:10" x14ac:dyDescent="0.2">
      <c r="A33" s="71" t="s">
        <v>230</v>
      </c>
      <c r="B33" s="72">
        <v>0</v>
      </c>
      <c r="C33" s="72">
        <v>0</v>
      </c>
      <c r="D33" s="72">
        <v>0</v>
      </c>
      <c r="E33" s="72">
        <v>0</v>
      </c>
      <c r="F33" s="72">
        <v>0</v>
      </c>
      <c r="G33" s="72"/>
      <c r="H33" s="72">
        <v>18550.446639342252</v>
      </c>
      <c r="I33" s="80">
        <v>40361</v>
      </c>
      <c r="J33" s="72">
        <v>18550.446639342252</v>
      </c>
    </row>
    <row r="34" spans="1:10" x14ac:dyDescent="0.2">
      <c r="A34" s="74" t="s">
        <v>231</v>
      </c>
      <c r="B34" s="72">
        <v>0</v>
      </c>
      <c r="C34" s="72">
        <v>0</v>
      </c>
      <c r="D34" s="72">
        <v>0</v>
      </c>
      <c r="E34" s="72">
        <v>0</v>
      </c>
      <c r="F34" s="72">
        <v>0</v>
      </c>
      <c r="G34" s="72"/>
      <c r="H34" s="72">
        <v>17680.447776168854</v>
      </c>
      <c r="I34" s="80">
        <v>40360</v>
      </c>
      <c r="J34" s="72">
        <v>17680.447776168854</v>
      </c>
    </row>
    <row r="35" spans="1:10" x14ac:dyDescent="0.2">
      <c r="A35" s="75" t="s">
        <v>232</v>
      </c>
      <c r="B35" s="76">
        <v>1540643.27</v>
      </c>
      <c r="C35" s="77">
        <v>317130.4099999998</v>
      </c>
      <c r="D35" s="76">
        <v>1131019.07</v>
      </c>
      <c r="E35" s="77">
        <v>297869.2</v>
      </c>
      <c r="F35" s="77">
        <v>614999.60999999975</v>
      </c>
      <c r="G35" s="77"/>
      <c r="H35" s="77">
        <v>1765638.7199999995</v>
      </c>
      <c r="I35" s="77"/>
      <c r="J35" s="77">
        <v>2380638.3300000005</v>
      </c>
    </row>
  </sheetData>
  <phoneticPr fontId="28" type="noConversion"/>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L43"/>
  <sheetViews>
    <sheetView zoomScale="90" zoomScaleNormal="90" zoomScalePageLayoutView="90" workbookViewId="0">
      <selection activeCell="D30" sqref="D30"/>
    </sheetView>
  </sheetViews>
  <sheetFormatPr defaultColWidth="8.85546875" defaultRowHeight="12.75" x14ac:dyDescent="0.2"/>
  <cols>
    <col min="1" max="3" width="15.7109375" style="10" customWidth="1"/>
    <col min="4" max="4" width="15.7109375" style="11" customWidth="1"/>
    <col min="5" max="5" width="15.7109375" style="10" customWidth="1"/>
    <col min="6" max="6" width="15.7109375" style="8" customWidth="1"/>
    <col min="7" max="7" width="15.7109375" style="9" customWidth="1"/>
    <col min="8" max="9" width="15.7109375" style="10" customWidth="1"/>
    <col min="10" max="10" width="15.85546875" style="10" customWidth="1"/>
    <col min="11" max="12" width="9.140625" style="10" hidden="1" customWidth="1"/>
    <col min="13" max="16384" width="8.85546875" style="10"/>
  </cols>
  <sheetData>
    <row r="1" spans="1:11" ht="30" customHeight="1" x14ac:dyDescent="0.2">
      <c r="A1" s="525" t="s">
        <v>117</v>
      </c>
      <c r="B1" s="526"/>
      <c r="C1" s="526"/>
      <c r="D1" s="526"/>
      <c r="E1" s="526"/>
      <c r="F1" s="526"/>
      <c r="G1" s="526"/>
      <c r="H1" s="526"/>
      <c r="I1" s="526"/>
      <c r="J1" s="526"/>
    </row>
    <row r="2" spans="1:11" s="3" customFormat="1" ht="12.75" customHeight="1" x14ac:dyDescent="0.2">
      <c r="A2" s="252" t="s">
        <v>112</v>
      </c>
      <c r="B2" s="253"/>
      <c r="C2" s="253"/>
      <c r="D2" s="253"/>
      <c r="E2" s="253"/>
      <c r="F2" s="253"/>
      <c r="G2" s="253"/>
      <c r="H2" s="253"/>
      <c r="I2" s="253"/>
      <c r="J2" s="254"/>
    </row>
    <row r="3" spans="1:11" s="3" customFormat="1" ht="12.75" customHeight="1" x14ac:dyDescent="0.2">
      <c r="A3" s="255"/>
      <c r="B3" s="256"/>
      <c r="C3" s="256"/>
      <c r="D3" s="256"/>
      <c r="E3" s="256"/>
      <c r="F3" s="256"/>
      <c r="G3" s="256"/>
      <c r="H3" s="256"/>
      <c r="I3" s="256"/>
      <c r="J3" s="257"/>
    </row>
    <row r="4" spans="1:11" s="3" customFormat="1" ht="12.75" customHeight="1" x14ac:dyDescent="0.2">
      <c r="A4" s="255"/>
      <c r="B4" s="256"/>
      <c r="C4" s="256"/>
      <c r="D4" s="256"/>
      <c r="E4" s="256"/>
      <c r="F4" s="256"/>
      <c r="G4" s="256"/>
      <c r="H4" s="256"/>
      <c r="I4" s="256"/>
      <c r="J4" s="257"/>
    </row>
    <row r="5" spans="1:11" s="3" customFormat="1" ht="13.5" thickBot="1" x14ac:dyDescent="0.25">
      <c r="A5" s="225"/>
      <c r="B5" s="226"/>
      <c r="C5" s="226"/>
      <c r="D5" s="226"/>
      <c r="E5" s="226"/>
      <c r="F5" s="226"/>
      <c r="G5" s="226"/>
      <c r="H5" s="226"/>
      <c r="I5" s="226"/>
      <c r="J5" s="227"/>
    </row>
    <row r="6" spans="1:11" ht="24.95" customHeight="1" thickTop="1" x14ac:dyDescent="0.2">
      <c r="A6" s="541" t="s">
        <v>81</v>
      </c>
      <c r="B6" s="542"/>
      <c r="C6" s="542"/>
      <c r="D6" s="542"/>
      <c r="E6" s="542"/>
      <c r="F6" s="542"/>
      <c r="G6" s="542"/>
      <c r="H6" s="542"/>
      <c r="I6" s="542"/>
      <c r="J6" s="542"/>
    </row>
    <row r="7" spans="1:11" ht="50.1" customHeight="1" thickBot="1" x14ac:dyDescent="0.25">
      <c r="A7" s="537" t="e">
        <f>IF(K43=27,"Validation Successful: You may now submit the application to the OSSE.","Validation Failed: You are not ready to submit the application to the OSSE.  See below for details.")</f>
        <v>#REF!</v>
      </c>
      <c r="B7" s="538"/>
      <c r="C7" s="538"/>
      <c r="D7" s="538"/>
      <c r="E7" s="538"/>
      <c r="F7" s="538"/>
      <c r="G7" s="538"/>
      <c r="H7" s="538"/>
      <c r="I7" s="538"/>
      <c r="J7" s="538"/>
    </row>
    <row r="8" spans="1:11" ht="24.95" customHeight="1" thickTop="1" x14ac:dyDescent="0.2">
      <c r="A8" s="541" t="s">
        <v>82</v>
      </c>
      <c r="B8" s="543"/>
      <c r="C8" s="543"/>
      <c r="D8" s="543"/>
      <c r="E8" s="543"/>
      <c r="F8" s="543"/>
      <c r="G8" s="543"/>
      <c r="H8" s="543"/>
      <c r="I8" s="543"/>
      <c r="J8" s="543"/>
    </row>
    <row r="9" spans="1:11" ht="15" customHeight="1" x14ac:dyDescent="0.2">
      <c r="A9" s="527" t="s">
        <v>114</v>
      </c>
      <c r="B9" s="528"/>
      <c r="C9" s="529"/>
      <c r="D9" s="539" t="s">
        <v>113</v>
      </c>
      <c r="E9" s="533" t="s">
        <v>115</v>
      </c>
      <c r="F9" s="528"/>
      <c r="G9" s="528"/>
      <c r="H9" s="528"/>
      <c r="I9" s="528"/>
      <c r="J9" s="529"/>
    </row>
    <row r="10" spans="1:11" ht="15" customHeight="1" thickBot="1" x14ac:dyDescent="0.25">
      <c r="A10" s="530"/>
      <c r="B10" s="531"/>
      <c r="C10" s="532"/>
      <c r="D10" s="540"/>
      <c r="E10" s="534"/>
      <c r="F10" s="531"/>
      <c r="G10" s="531"/>
      <c r="H10" s="531"/>
      <c r="I10" s="531"/>
      <c r="J10" s="532"/>
    </row>
    <row r="11" spans="1:11" ht="24.95" customHeight="1" thickTop="1" x14ac:dyDescent="0.2">
      <c r="A11" s="535" t="s">
        <v>80</v>
      </c>
      <c r="B11" s="536"/>
      <c r="C11" s="536"/>
      <c r="D11" s="536"/>
      <c r="E11" s="536"/>
      <c r="F11" s="536"/>
      <c r="G11" s="536"/>
      <c r="H11" s="536"/>
      <c r="I11" s="536"/>
      <c r="J11" s="536"/>
    </row>
    <row r="12" spans="1:11" ht="15" customHeight="1" x14ac:dyDescent="0.2">
      <c r="A12" s="544" t="s">
        <v>103</v>
      </c>
      <c r="B12" s="544"/>
      <c r="C12" s="544"/>
      <c r="D12" s="12" t="e">
        <f>IF(LEN(#REF!)&gt;7,"Yes","No")</f>
        <v>#REF!</v>
      </c>
      <c r="E12" s="545" t="e">
        <f>IF(D12="No","Input the full legal name of the local educational agency.","")</f>
        <v>#REF!</v>
      </c>
      <c r="F12" s="545"/>
      <c r="G12" s="545"/>
      <c r="H12" s="545"/>
      <c r="I12" s="545"/>
      <c r="J12" s="545"/>
      <c r="K12" s="10" t="e">
        <f>IF(D12="Yes",1,0)</f>
        <v>#REF!</v>
      </c>
    </row>
    <row r="13" spans="1:11" ht="15" customHeight="1" x14ac:dyDescent="0.2">
      <c r="A13" s="524" t="s">
        <v>104</v>
      </c>
      <c r="B13" s="524"/>
      <c r="C13" s="524"/>
      <c r="D13" s="12" t="e">
        <f>IF(LEN(#REF!)&gt;Validation!A10,"Yes","No")</f>
        <v>#REF!</v>
      </c>
      <c r="E13" s="545" t="e">
        <f>IF(D13="No","Input the mailing address of the local educational agency.","")</f>
        <v>#REF!</v>
      </c>
      <c r="F13" s="545"/>
      <c r="G13" s="545"/>
      <c r="H13" s="545"/>
      <c r="I13" s="545"/>
      <c r="J13" s="545"/>
      <c r="K13" s="10" t="e">
        <f t="shared" ref="K13:K24" si="0">IF(D13="Yes",1,0)</f>
        <v>#REF!</v>
      </c>
    </row>
    <row r="14" spans="1:11" ht="15" customHeight="1" x14ac:dyDescent="0.2">
      <c r="A14" s="524" t="s">
        <v>105</v>
      </c>
      <c r="B14" s="524"/>
      <c r="C14" s="524"/>
      <c r="D14" s="12" t="e">
        <f>IF(LEN(#REF!)&gt;6,"Yes","No")</f>
        <v>#REF!</v>
      </c>
      <c r="E14" s="545" t="e">
        <f>IF(D14="No","Input the main telephone number of the local educational agency.","")</f>
        <v>#REF!</v>
      </c>
      <c r="F14" s="545"/>
      <c r="G14" s="545"/>
      <c r="H14" s="545"/>
      <c r="I14" s="545"/>
      <c r="J14" s="545"/>
      <c r="K14" s="10" t="e">
        <f t="shared" si="0"/>
        <v>#REF!</v>
      </c>
    </row>
    <row r="15" spans="1:11" ht="15" customHeight="1" x14ac:dyDescent="0.2">
      <c r="A15" s="524" t="s">
        <v>106</v>
      </c>
      <c r="B15" s="524"/>
      <c r="C15" s="524"/>
      <c r="D15" s="12" t="e">
        <f>IF(LEN(#REF!)=9,"Yes","No")</f>
        <v>#REF!</v>
      </c>
      <c r="E15" s="545" t="e">
        <f>IF(D15="No","Input the LEA's DUNS number in Worksheet 1.  The DUNS number must be 9 digits.","")</f>
        <v>#REF!</v>
      </c>
      <c r="F15" s="545"/>
      <c r="G15" s="545"/>
      <c r="H15" s="545"/>
      <c r="I15" s="545"/>
      <c r="J15" s="545"/>
      <c r="K15" s="10" t="e">
        <f t="shared" si="0"/>
        <v>#REF!</v>
      </c>
    </row>
    <row r="16" spans="1:11" ht="15" customHeight="1" x14ac:dyDescent="0.2">
      <c r="A16" s="524" t="s">
        <v>107</v>
      </c>
      <c r="B16" s="524"/>
      <c r="C16" s="524"/>
      <c r="D16" s="12" t="e">
        <f>IF(LEN(#REF!)&gt;7,"Yes","No")</f>
        <v>#REF!</v>
      </c>
      <c r="E16" s="545" t="e">
        <f>IF(D16="No","Input the name of the individual to whom the LEA designated responsibility for the 1003(a) application.","")</f>
        <v>#REF!</v>
      </c>
      <c r="F16" s="545"/>
      <c r="G16" s="545"/>
      <c r="H16" s="545"/>
      <c r="I16" s="545"/>
      <c r="J16" s="545"/>
      <c r="K16" s="10" t="e">
        <f t="shared" si="0"/>
        <v>#REF!</v>
      </c>
    </row>
    <row r="17" spans="1:11" ht="15" customHeight="1" x14ac:dyDescent="0.2">
      <c r="A17" s="524" t="s">
        <v>108</v>
      </c>
      <c r="B17" s="524"/>
      <c r="C17" s="524"/>
      <c r="D17" s="12" t="e">
        <f>IF(LEN(#REF!)&gt;2,"Yes","No")</f>
        <v>#REF!</v>
      </c>
      <c r="E17" s="545" t="e">
        <f>IF(D17="No","Input the position title of the individual to whom the LEA designated responsibility for the 1003(a) application.","")</f>
        <v>#REF!</v>
      </c>
      <c r="F17" s="545"/>
      <c r="G17" s="545"/>
      <c r="H17" s="545"/>
      <c r="I17" s="545"/>
      <c r="J17" s="545"/>
      <c r="K17" s="10" t="e">
        <f t="shared" si="0"/>
        <v>#REF!</v>
      </c>
    </row>
    <row r="18" spans="1:11" ht="15" customHeight="1" x14ac:dyDescent="0.2">
      <c r="A18" s="524" t="s">
        <v>109</v>
      </c>
      <c r="B18" s="524"/>
      <c r="C18" s="524"/>
      <c r="D18" s="12" t="e">
        <f>IF(LEN(#REF!)&gt;6,"Yes","No")</f>
        <v>#REF!</v>
      </c>
      <c r="E18" s="545" t="e">
        <f>IF(D18="No","Input the email address of the individual to whom the LEA designated responsibility for the 1003(a) application.","")</f>
        <v>#REF!</v>
      </c>
      <c r="F18" s="545"/>
      <c r="G18" s="545"/>
      <c r="H18" s="545"/>
      <c r="I18" s="545"/>
      <c r="J18" s="545"/>
      <c r="K18" s="10" t="e">
        <f t="shared" si="0"/>
        <v>#REF!</v>
      </c>
    </row>
    <row r="19" spans="1:11" ht="15" customHeight="1" x14ac:dyDescent="0.2">
      <c r="A19" s="524" t="s">
        <v>110</v>
      </c>
      <c r="B19" s="524"/>
      <c r="C19" s="524"/>
      <c r="D19" s="12" t="e">
        <f>IF(LEN(#REF!)&gt;6,"Yes","No")</f>
        <v>#REF!</v>
      </c>
      <c r="E19" s="545" t="e">
        <f>IF(D19="No","Input the telephone number of the individual to whom the LEA designated responsibility for the 1003(a) application.","")</f>
        <v>#REF!</v>
      </c>
      <c r="F19" s="545"/>
      <c r="G19" s="545"/>
      <c r="H19" s="545"/>
      <c r="I19" s="545"/>
      <c r="J19" s="545"/>
      <c r="K19" s="10" t="e">
        <f t="shared" si="0"/>
        <v>#REF!</v>
      </c>
    </row>
    <row r="20" spans="1:11" ht="15" customHeight="1" x14ac:dyDescent="0.2">
      <c r="A20" s="524" t="s">
        <v>111</v>
      </c>
      <c r="B20" s="524"/>
      <c r="C20" s="524"/>
      <c r="D20" s="12" t="e">
        <f>IF(#REF!="Yes","Yes","No")</f>
        <v>#REF!</v>
      </c>
      <c r="E20" s="545" t="e">
        <f>IF(D20="No","Confirm that the LEA has registered with CCR.  This is a pre-condition of receiving any ARRA funds.","")</f>
        <v>#REF!</v>
      </c>
      <c r="F20" s="545"/>
      <c r="G20" s="545"/>
      <c r="H20" s="545"/>
      <c r="I20" s="545"/>
      <c r="J20" s="545"/>
      <c r="K20" s="10" t="e">
        <f t="shared" si="0"/>
        <v>#REF!</v>
      </c>
    </row>
    <row r="21" spans="1:11" ht="15" customHeight="1" x14ac:dyDescent="0.2">
      <c r="A21" s="524" t="s">
        <v>84</v>
      </c>
      <c r="B21" s="524"/>
      <c r="C21" s="524"/>
      <c r="D21" s="12" t="e">
        <f>IF(LEN(#REF!)&gt;2,"Yes","No")</f>
        <v>#REF!</v>
      </c>
      <c r="E21" s="545" t="e">
        <f>IF(D21="No","Input the LEA's Annual FFY 2009 allocation for ESEA Section 1003(a) school improvement funds.","")</f>
        <v>#REF!</v>
      </c>
      <c r="F21" s="545"/>
      <c r="G21" s="545"/>
      <c r="H21" s="545"/>
      <c r="I21" s="545"/>
      <c r="J21" s="545"/>
      <c r="K21" s="10" t="e">
        <f t="shared" si="0"/>
        <v>#REF!</v>
      </c>
    </row>
    <row r="22" spans="1:11" ht="15" customHeight="1" x14ac:dyDescent="0.2">
      <c r="A22" s="524" t="s">
        <v>83</v>
      </c>
      <c r="B22" s="524"/>
      <c r="C22" s="524"/>
      <c r="D22" s="12" t="e">
        <f>IF(LEN(#REF!)&gt;2,"Yes","No")</f>
        <v>#REF!</v>
      </c>
      <c r="E22" s="545" t="e">
        <f>IF(D22="No","Input the LEA's ARRA FFY 2009 allocation for ESEA Section 1003(a) school improvement funds.","")</f>
        <v>#REF!</v>
      </c>
      <c r="F22" s="545"/>
      <c r="G22" s="545"/>
      <c r="H22" s="545"/>
      <c r="I22" s="545"/>
      <c r="J22" s="545"/>
      <c r="K22" s="10" t="e">
        <f t="shared" si="0"/>
        <v>#REF!</v>
      </c>
    </row>
    <row r="23" spans="1:11" ht="15" customHeight="1" x14ac:dyDescent="0.2">
      <c r="A23" s="524" t="s">
        <v>86</v>
      </c>
      <c r="B23" s="524"/>
      <c r="C23" s="524"/>
      <c r="D23" s="12" t="e">
        <f>IF(LEN(#REF!)&gt;6,"Yes","No")</f>
        <v>#REF!</v>
      </c>
      <c r="E23" s="545" t="e">
        <f>IF(D23="No","Input the name of the board member or designee who is certifying the application for the LEA.","")</f>
        <v>#REF!</v>
      </c>
      <c r="F23" s="545"/>
      <c r="G23" s="545"/>
      <c r="H23" s="545"/>
      <c r="I23" s="545"/>
      <c r="J23" s="545"/>
      <c r="K23" s="10" t="e">
        <f t="shared" si="0"/>
        <v>#REF!</v>
      </c>
    </row>
    <row r="24" spans="1:11" ht="15" customHeight="1" x14ac:dyDescent="0.2">
      <c r="A24" s="524" t="s">
        <v>85</v>
      </c>
      <c r="B24" s="524"/>
      <c r="C24" s="524"/>
      <c r="D24" s="12" t="e">
        <f>IF(LEN(#REF!)&gt;6,"Yes","No")</f>
        <v>#REF!</v>
      </c>
      <c r="E24" s="545" t="e">
        <f>IF(D24="No","Input the position title of the individual who is certifying the application for the LEA.","")</f>
        <v>#REF!</v>
      </c>
      <c r="F24" s="545"/>
      <c r="G24" s="545"/>
      <c r="H24" s="545"/>
      <c r="I24" s="545"/>
      <c r="J24" s="545"/>
      <c r="K24" s="10" t="e">
        <f t="shared" si="0"/>
        <v>#REF!</v>
      </c>
    </row>
    <row r="25" spans="1:11" ht="24.95" customHeight="1" x14ac:dyDescent="0.2">
      <c r="A25" s="546" t="s">
        <v>178</v>
      </c>
      <c r="B25" s="547"/>
      <c r="C25" s="547"/>
      <c r="D25" s="547"/>
      <c r="E25" s="547"/>
      <c r="F25" s="547"/>
      <c r="G25" s="547"/>
      <c r="H25" s="547"/>
      <c r="I25" s="547"/>
      <c r="J25" s="548"/>
    </row>
    <row r="26" spans="1:11" ht="15" customHeight="1" x14ac:dyDescent="0.2">
      <c r="A26" s="544" t="s">
        <v>1</v>
      </c>
      <c r="B26" s="544"/>
      <c r="C26" s="544"/>
      <c r="D26" s="12" t="e">
        <f>IF(#REF!=25,"Yes","No")</f>
        <v>#REF!</v>
      </c>
      <c r="E26" s="545" t="e">
        <f>IF(D26="No","Check that all columns in Category 1 are complete if any funds are being used for salaries and benefits.","")</f>
        <v>#REF!</v>
      </c>
      <c r="F26" s="545"/>
      <c r="G26" s="545"/>
      <c r="H26" s="545"/>
      <c r="I26" s="545"/>
      <c r="J26" s="545"/>
      <c r="K26" s="10" t="e">
        <f t="shared" ref="K26:K31" si="1">IF(D26="Yes",1,0)</f>
        <v>#REF!</v>
      </c>
    </row>
    <row r="27" spans="1:11" ht="15" customHeight="1" x14ac:dyDescent="0.2">
      <c r="A27" s="544" t="s">
        <v>2</v>
      </c>
      <c r="B27" s="544"/>
      <c r="C27" s="544"/>
      <c r="D27" s="12" t="e">
        <f>IF(#REF!=25,"Yes","No")</f>
        <v>#REF!</v>
      </c>
      <c r="E27" s="545" t="e">
        <f>IF(D27="No","Check that all columns in Category 2 are complete if any funds are being used for supplies and materials.","")</f>
        <v>#REF!</v>
      </c>
      <c r="F27" s="545"/>
      <c r="G27" s="545"/>
      <c r="H27" s="545"/>
      <c r="I27" s="545"/>
      <c r="J27" s="545"/>
      <c r="K27" s="10" t="e">
        <f t="shared" si="1"/>
        <v>#REF!</v>
      </c>
    </row>
    <row r="28" spans="1:11" ht="15" customHeight="1" x14ac:dyDescent="0.2">
      <c r="A28" s="544" t="s">
        <v>161</v>
      </c>
      <c r="B28" s="544"/>
      <c r="C28" s="544"/>
      <c r="D28" s="12" t="e">
        <f>IF(#REF!=25,"Yes","No")</f>
        <v>#REF!</v>
      </c>
      <c r="E28" s="545" t="e">
        <f>IF(D28="No","Check that all columns in Category 3 are complete if any funds are being used for fixed property costs.","")</f>
        <v>#REF!</v>
      </c>
      <c r="F28" s="545"/>
      <c r="G28" s="545"/>
      <c r="H28" s="545"/>
      <c r="I28" s="545"/>
      <c r="J28" s="545"/>
      <c r="K28" s="10" t="e">
        <f t="shared" si="1"/>
        <v>#REF!</v>
      </c>
    </row>
    <row r="29" spans="1:11" ht="15" customHeight="1" x14ac:dyDescent="0.2">
      <c r="A29" s="544" t="s">
        <v>162</v>
      </c>
      <c r="B29" s="544"/>
      <c r="C29" s="544"/>
      <c r="D29" s="12" t="e">
        <f>IF(#REF!=25,"Yes","No")</f>
        <v>#REF!</v>
      </c>
      <c r="E29" s="545" t="e">
        <f>IF(D29="No","Check that all columns in Category 4 are complete if any funds are being used for contractual services.","")</f>
        <v>#REF!</v>
      </c>
      <c r="F29" s="545"/>
      <c r="G29" s="545"/>
      <c r="H29" s="545"/>
      <c r="I29" s="545"/>
      <c r="J29" s="545"/>
      <c r="K29" s="10" t="e">
        <f t="shared" si="1"/>
        <v>#REF!</v>
      </c>
    </row>
    <row r="30" spans="1:11" ht="15" customHeight="1" x14ac:dyDescent="0.2">
      <c r="A30" s="544" t="s">
        <v>4</v>
      </c>
      <c r="B30" s="544"/>
      <c r="C30" s="544"/>
      <c r="D30" s="12" t="e">
        <f>IF(#REF!=25,"Yes","No")</f>
        <v>#REF!</v>
      </c>
      <c r="E30" s="545" t="e">
        <f>IF(D30="No","Check that all columns in Category 5 are complete if any funds are being used for equipment.","")</f>
        <v>#REF!</v>
      </c>
      <c r="F30" s="545"/>
      <c r="G30" s="545"/>
      <c r="H30" s="545"/>
      <c r="I30" s="545"/>
      <c r="J30" s="545"/>
      <c r="K30" s="10" t="e">
        <f t="shared" si="1"/>
        <v>#REF!</v>
      </c>
    </row>
    <row r="31" spans="1:11" ht="15" customHeight="1" x14ac:dyDescent="0.2">
      <c r="A31" s="544" t="s">
        <v>48</v>
      </c>
      <c r="B31" s="544"/>
      <c r="C31" s="544"/>
      <c r="D31" s="12" t="e">
        <f>IF(#REF!=25,"Yes","No")</f>
        <v>#REF!</v>
      </c>
      <c r="E31" s="545" t="e">
        <f>IF(D31="No","Check that all columns in Category 6 are complete if any funds are being used for other costs.","")</f>
        <v>#REF!</v>
      </c>
      <c r="F31" s="545"/>
      <c r="G31" s="545"/>
      <c r="H31" s="545"/>
      <c r="I31" s="545"/>
      <c r="J31" s="545"/>
      <c r="K31" s="10" t="e">
        <f t="shared" si="1"/>
        <v>#REF!</v>
      </c>
    </row>
    <row r="32" spans="1:11" ht="24.95" customHeight="1" x14ac:dyDescent="0.2">
      <c r="A32" s="546" t="s">
        <v>225</v>
      </c>
      <c r="B32" s="547"/>
      <c r="C32" s="547"/>
      <c r="D32" s="547"/>
      <c r="E32" s="547"/>
      <c r="F32" s="547"/>
      <c r="G32" s="547"/>
      <c r="H32" s="547"/>
      <c r="I32" s="547"/>
      <c r="J32" s="548"/>
    </row>
    <row r="33" spans="1:11" ht="15" customHeight="1" x14ac:dyDescent="0.2">
      <c r="A33" s="544" t="s">
        <v>177</v>
      </c>
      <c r="B33" s="544"/>
      <c r="C33" s="544"/>
      <c r="D33" s="12" t="e">
        <f>IF(#REF!="Your budget is now complete.","Yes","No")</f>
        <v>#REF!</v>
      </c>
      <c r="E33" s="545" t="e">
        <f>IF(D33="No","Revise the data provided on Tab 6 to ensure that the budget covers the total amount of funds that are being consolidated.","")</f>
        <v>#REF!</v>
      </c>
      <c r="F33" s="545"/>
      <c r="G33" s="545"/>
      <c r="H33" s="545"/>
      <c r="I33" s="545"/>
      <c r="J33" s="545"/>
      <c r="K33" s="10" t="e">
        <f>IF(D33="Yes",1,0)</f>
        <v>#REF!</v>
      </c>
    </row>
    <row r="34" spans="1:11" ht="24.95" customHeight="1" x14ac:dyDescent="0.2">
      <c r="A34" s="546" t="s">
        <v>179</v>
      </c>
      <c r="B34" s="547"/>
      <c r="C34" s="547"/>
      <c r="D34" s="547"/>
      <c r="E34" s="547"/>
      <c r="F34" s="547"/>
      <c r="G34" s="547"/>
      <c r="H34" s="547"/>
      <c r="I34" s="547"/>
      <c r="J34" s="548"/>
    </row>
    <row r="35" spans="1:11" ht="15" customHeight="1" x14ac:dyDescent="0.2">
      <c r="A35" s="544" t="s">
        <v>1</v>
      </c>
      <c r="B35" s="544"/>
      <c r="C35" s="544"/>
      <c r="D35" s="12" t="e">
        <f>IF(#REF!=25,"Yes","No")</f>
        <v>#REF!</v>
      </c>
      <c r="E35" s="545" t="e">
        <f>IF(D35="No","Check that all columns in Category 1 are complete if any funds are being used for salaries and benefits.","")</f>
        <v>#REF!</v>
      </c>
      <c r="F35" s="545"/>
      <c r="G35" s="545"/>
      <c r="H35" s="545"/>
      <c r="I35" s="545"/>
      <c r="J35" s="545"/>
      <c r="K35" s="10" t="e">
        <f t="shared" ref="K35:K40" si="2">IF(D35="Yes",1,0)</f>
        <v>#REF!</v>
      </c>
    </row>
    <row r="36" spans="1:11" ht="15" customHeight="1" x14ac:dyDescent="0.2">
      <c r="A36" s="544" t="s">
        <v>2</v>
      </c>
      <c r="B36" s="544"/>
      <c r="C36" s="544"/>
      <c r="D36" s="12" t="e">
        <f>IF(#REF!=25,"Yes","No")</f>
        <v>#REF!</v>
      </c>
      <c r="E36" s="545" t="e">
        <f>IF(D36="No","Check that all columns in Category 2 are complete if any funds are being used for supplies and materials.","")</f>
        <v>#REF!</v>
      </c>
      <c r="F36" s="545"/>
      <c r="G36" s="545"/>
      <c r="H36" s="545"/>
      <c r="I36" s="545"/>
      <c r="J36" s="545"/>
      <c r="K36" s="10" t="e">
        <f t="shared" si="2"/>
        <v>#REF!</v>
      </c>
    </row>
    <row r="37" spans="1:11" ht="15" customHeight="1" x14ac:dyDescent="0.2">
      <c r="A37" s="544" t="s">
        <v>161</v>
      </c>
      <c r="B37" s="544"/>
      <c r="C37" s="544"/>
      <c r="D37" s="12" t="e">
        <f>IF(#REF!=25,"Yes","No")</f>
        <v>#REF!</v>
      </c>
      <c r="E37" s="545" t="e">
        <f>IF(D37="No","Check that all columns in Category 3 are complete if any funds are being used for fixed property costs.","")</f>
        <v>#REF!</v>
      </c>
      <c r="F37" s="545"/>
      <c r="G37" s="545"/>
      <c r="H37" s="545"/>
      <c r="I37" s="545"/>
      <c r="J37" s="545"/>
      <c r="K37" s="10" t="e">
        <f t="shared" si="2"/>
        <v>#REF!</v>
      </c>
    </row>
    <row r="38" spans="1:11" ht="15" customHeight="1" x14ac:dyDescent="0.2">
      <c r="A38" s="544" t="s">
        <v>162</v>
      </c>
      <c r="B38" s="544"/>
      <c r="C38" s="544"/>
      <c r="D38" s="12" t="e">
        <f>IF(#REF!=25,"Yes","No")</f>
        <v>#REF!</v>
      </c>
      <c r="E38" s="545" t="e">
        <f>IF(D38="No","Check that all columns in Category 4 are complete if any funds are being used for contractual services.","")</f>
        <v>#REF!</v>
      </c>
      <c r="F38" s="545"/>
      <c r="G38" s="545"/>
      <c r="H38" s="545"/>
      <c r="I38" s="545"/>
      <c r="J38" s="545"/>
      <c r="K38" s="10" t="e">
        <f t="shared" si="2"/>
        <v>#REF!</v>
      </c>
    </row>
    <row r="39" spans="1:11" ht="15" customHeight="1" x14ac:dyDescent="0.2">
      <c r="A39" s="544" t="s">
        <v>4</v>
      </c>
      <c r="B39" s="544"/>
      <c r="C39" s="544"/>
      <c r="D39" s="12" t="e">
        <f>IF(#REF!=25,"Yes","No")</f>
        <v>#REF!</v>
      </c>
      <c r="E39" s="545" t="e">
        <f>IF(D39="No","Check that all columns in Category 5 are complete if any funds are being used for equipment.","")</f>
        <v>#REF!</v>
      </c>
      <c r="F39" s="545"/>
      <c r="G39" s="545"/>
      <c r="H39" s="545"/>
      <c r="I39" s="545"/>
      <c r="J39" s="545"/>
      <c r="K39" s="10" t="e">
        <f t="shared" si="2"/>
        <v>#REF!</v>
      </c>
    </row>
    <row r="40" spans="1:11" ht="15" customHeight="1" x14ac:dyDescent="0.2">
      <c r="A40" s="544" t="s">
        <v>48</v>
      </c>
      <c r="B40" s="544"/>
      <c r="C40" s="544"/>
      <c r="D40" s="12" t="e">
        <f>IF(#REF!=25,"Yes","No")</f>
        <v>#REF!</v>
      </c>
      <c r="E40" s="545" t="e">
        <f>IF(D40="No","Check that all columns in Category 6 are complete if any funds are being used for other costs.","")</f>
        <v>#REF!</v>
      </c>
      <c r="F40" s="545"/>
      <c r="G40" s="545"/>
      <c r="H40" s="545"/>
      <c r="I40" s="545"/>
      <c r="J40" s="545"/>
      <c r="K40" s="10" t="e">
        <f t="shared" si="2"/>
        <v>#REF!</v>
      </c>
    </row>
    <row r="41" spans="1:11" ht="24.95" customHeight="1" x14ac:dyDescent="0.2">
      <c r="A41" s="546" t="s">
        <v>180</v>
      </c>
      <c r="B41" s="547"/>
      <c r="C41" s="547"/>
      <c r="D41" s="547"/>
      <c r="E41" s="547"/>
      <c r="F41" s="547"/>
      <c r="G41" s="547"/>
      <c r="H41" s="547"/>
      <c r="I41" s="547"/>
      <c r="J41" s="548"/>
    </row>
    <row r="42" spans="1:11" ht="15" customHeight="1" x14ac:dyDescent="0.2">
      <c r="A42" s="544" t="s">
        <v>177</v>
      </c>
      <c r="B42" s="544"/>
      <c r="C42" s="544"/>
      <c r="D42" s="12" t="e">
        <f>IF(#REF!="Your budget is now complete.","Yes","No")</f>
        <v>#REF!</v>
      </c>
      <c r="E42" s="545" t="e">
        <f>IF(D42="No","Revise the data provided on Tab 6 to ensure that the budget covers the total amount of funds that are being consolidated.","")</f>
        <v>#REF!</v>
      </c>
      <c r="F42" s="545"/>
      <c r="G42" s="545"/>
      <c r="H42" s="545"/>
      <c r="I42" s="545"/>
      <c r="J42" s="545"/>
      <c r="K42" s="10" t="e">
        <f>IF(D42="Yes",1,0)</f>
        <v>#REF!</v>
      </c>
    </row>
    <row r="43" spans="1:11" x14ac:dyDescent="0.2">
      <c r="K43" s="10" t="e">
        <f>SUM(K1:K42)</f>
        <v>#REF!</v>
      </c>
    </row>
  </sheetData>
  <mergeCells count="67">
    <mergeCell ref="E42:J42"/>
    <mergeCell ref="A38:C38"/>
    <mergeCell ref="E38:J38"/>
    <mergeCell ref="A39:C39"/>
    <mergeCell ref="A40:C40"/>
    <mergeCell ref="A41:J41"/>
    <mergeCell ref="A42:C42"/>
    <mergeCell ref="A35:C35"/>
    <mergeCell ref="E35:J35"/>
    <mergeCell ref="A36:C36"/>
    <mergeCell ref="E36:J36"/>
    <mergeCell ref="E40:J40"/>
    <mergeCell ref="E39:J39"/>
    <mergeCell ref="A37:C37"/>
    <mergeCell ref="E37:J37"/>
    <mergeCell ref="A34:J34"/>
    <mergeCell ref="A33:C33"/>
    <mergeCell ref="E33:J33"/>
    <mergeCell ref="A28:C28"/>
    <mergeCell ref="E28:J28"/>
    <mergeCell ref="A30:C30"/>
    <mergeCell ref="E30:J30"/>
    <mergeCell ref="A32:J32"/>
    <mergeCell ref="A31:C31"/>
    <mergeCell ref="E31:J31"/>
    <mergeCell ref="A29:C29"/>
    <mergeCell ref="E29:J29"/>
    <mergeCell ref="A13:C13"/>
    <mergeCell ref="A21:C21"/>
    <mergeCell ref="E13:J13"/>
    <mergeCell ref="E18:J18"/>
    <mergeCell ref="E27:J27"/>
    <mergeCell ref="A27:C27"/>
    <mergeCell ref="A26:C26"/>
    <mergeCell ref="E26:J26"/>
    <mergeCell ref="E14:J14"/>
    <mergeCell ref="E15:J15"/>
    <mergeCell ref="A15:C15"/>
    <mergeCell ref="A25:J25"/>
    <mergeCell ref="E16:J16"/>
    <mergeCell ref="E19:J19"/>
    <mergeCell ref="E17:J17"/>
    <mergeCell ref="A23:C23"/>
    <mergeCell ref="E23:J23"/>
    <mergeCell ref="A20:C20"/>
    <mergeCell ref="E20:J20"/>
    <mergeCell ref="E21:J21"/>
    <mergeCell ref="A18:C18"/>
    <mergeCell ref="A19:C19"/>
    <mergeCell ref="A22:C22"/>
    <mergeCell ref="E22:J22"/>
    <mergeCell ref="A24:C24"/>
    <mergeCell ref="A1:J1"/>
    <mergeCell ref="A9:C10"/>
    <mergeCell ref="E9:J10"/>
    <mergeCell ref="A11:J11"/>
    <mergeCell ref="A7:J7"/>
    <mergeCell ref="A14:C14"/>
    <mergeCell ref="A17:C17"/>
    <mergeCell ref="A16:C16"/>
    <mergeCell ref="A2:J5"/>
    <mergeCell ref="D9:D10"/>
    <mergeCell ref="A6:J6"/>
    <mergeCell ref="A8:J8"/>
    <mergeCell ref="A12:C12"/>
    <mergeCell ref="E12:J12"/>
    <mergeCell ref="E24:J24"/>
  </mergeCells>
  <phoneticPr fontId="28" type="noConversion"/>
  <conditionalFormatting sqref="D33:D42 D12:D31">
    <cfRule type="cellIs" dxfId="71" priority="65" stopIfTrue="1" operator="equal">
      <formula>"No"</formula>
    </cfRule>
  </conditionalFormatting>
  <conditionalFormatting sqref="D33:D42 D12:D31">
    <cfRule type="cellIs" dxfId="70" priority="64" stopIfTrue="1" operator="equal">
      <formula>"N/A"</formula>
    </cfRule>
  </conditionalFormatting>
  <conditionalFormatting sqref="D42 D35:D40 D26:D31 D33 D12:D24">
    <cfRule type="cellIs" dxfId="69" priority="55" stopIfTrue="1" operator="equal">
      <formula>"No"</formula>
    </cfRule>
  </conditionalFormatting>
  <conditionalFormatting sqref="A7">
    <cfRule type="expression" dxfId="68" priority="56" stopIfTrue="1">
      <formula>NOT(ISERROR(SEARCH("Successful",A7)))</formula>
    </cfRule>
    <cfRule type="expression" dxfId="67" priority="57" stopIfTrue="1">
      <formula>NOT(ISERROR(SEARCH("Failed",A7)))</formula>
    </cfRule>
  </conditionalFormatting>
  <conditionalFormatting sqref="D26:D31">
    <cfRule type="cellIs" dxfId="66" priority="33" stopIfTrue="1" operator="equal">
      <formula>"""No"""</formula>
    </cfRule>
  </conditionalFormatting>
  <conditionalFormatting sqref="D33">
    <cfRule type="cellIs" dxfId="65" priority="28" stopIfTrue="1" operator="equal">
      <formula>"""No"""</formula>
    </cfRule>
  </conditionalFormatting>
  <conditionalFormatting sqref="D42">
    <cfRule type="cellIs" dxfId="64" priority="24" stopIfTrue="1" operator="equal">
      <formula>"""No"""</formula>
    </cfRule>
  </conditionalFormatting>
  <conditionalFormatting sqref="D35:D40">
    <cfRule type="cellIs" dxfId="63" priority="15" stopIfTrue="1" operator="equal">
      <formula>"""No"""</formula>
    </cfRule>
  </conditionalFormatting>
  <conditionalFormatting sqref="D33:D42 D12:D31">
    <cfRule type="cellIs" dxfId="62" priority="553" stopIfTrue="1" operator="equal">
      <formula>"""No"""</formula>
    </cfRule>
  </conditionalFormatting>
  <pageMargins left="0.75" right="0.75" top="1" bottom="1" header="0.5" footer="0.5"/>
  <headerFooter alignWithMargins="0">
    <oddHeader>&amp;L&amp;A Tab: Page &amp;P of &amp;N</oddHeader>
  </headerFooter>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8"/>
  </sheetPr>
  <dimension ref="A3:A30"/>
  <sheetViews>
    <sheetView workbookViewId="0">
      <selection activeCell="G30" sqref="G30"/>
    </sheetView>
  </sheetViews>
  <sheetFormatPr defaultColWidth="8.85546875" defaultRowHeight="12.75" x14ac:dyDescent="0.2"/>
  <cols>
    <col min="1" max="1" width="40" customWidth="1"/>
  </cols>
  <sheetData>
    <row r="3" spans="1:1" x14ac:dyDescent="0.2">
      <c r="A3" s="1" t="s">
        <v>32</v>
      </c>
    </row>
    <row r="4" spans="1:1" x14ac:dyDescent="0.2">
      <c r="A4" s="1" t="s">
        <v>33</v>
      </c>
    </row>
    <row r="6" spans="1:1" x14ac:dyDescent="0.2">
      <c r="A6" s="1" t="s">
        <v>34</v>
      </c>
    </row>
    <row r="7" spans="1:1" x14ac:dyDescent="0.2">
      <c r="A7" s="1"/>
    </row>
    <row r="9" spans="1:1" x14ac:dyDescent="0.2">
      <c r="A9" s="6" t="s">
        <v>77</v>
      </c>
    </row>
    <row r="10" spans="1:1" x14ac:dyDescent="0.2">
      <c r="A10" s="6" t="s">
        <v>78</v>
      </c>
    </row>
    <row r="11" spans="1:1" x14ac:dyDescent="0.2">
      <c r="A11" s="7" t="s">
        <v>79</v>
      </c>
    </row>
    <row r="12" spans="1:1" x14ac:dyDescent="0.2">
      <c r="A12" s="7" t="s">
        <v>46</v>
      </c>
    </row>
    <row r="13" spans="1:1" x14ac:dyDescent="0.2">
      <c r="A13" s="7" t="s">
        <v>47</v>
      </c>
    </row>
    <row r="14" spans="1:1" x14ac:dyDescent="0.2">
      <c r="A14" s="7" t="s">
        <v>48</v>
      </c>
    </row>
    <row r="16" spans="1:1" x14ac:dyDescent="0.2">
      <c r="A16" s="7" t="s">
        <v>50</v>
      </c>
    </row>
    <row r="17" spans="1:1" x14ac:dyDescent="0.2">
      <c r="A17" s="7" t="s">
        <v>51</v>
      </c>
    </row>
    <row r="18" spans="1:1" x14ac:dyDescent="0.2">
      <c r="A18" s="7" t="s">
        <v>118</v>
      </c>
    </row>
    <row r="21" spans="1:1" x14ac:dyDescent="0.2">
      <c r="A21" s="7" t="s">
        <v>28</v>
      </c>
    </row>
    <row r="22" spans="1:1" x14ac:dyDescent="0.2">
      <c r="A22" s="7" t="s">
        <v>29</v>
      </c>
    </row>
    <row r="23" spans="1:1" x14ac:dyDescent="0.2">
      <c r="A23" s="7" t="s">
        <v>90</v>
      </c>
    </row>
    <row r="24" spans="1:1" x14ac:dyDescent="0.2">
      <c r="A24" s="7" t="s">
        <v>91</v>
      </c>
    </row>
    <row r="25" spans="1:1" x14ac:dyDescent="0.2">
      <c r="A25" s="7" t="s">
        <v>31</v>
      </c>
    </row>
    <row r="26" spans="1:1" x14ac:dyDescent="0.2">
      <c r="A26" s="7" t="s">
        <v>48</v>
      </c>
    </row>
    <row r="28" spans="1:1" x14ac:dyDescent="0.2">
      <c r="A28" s="7" t="s">
        <v>130</v>
      </c>
    </row>
    <row r="29" spans="1:1" x14ac:dyDescent="0.2">
      <c r="A29" s="7" t="s">
        <v>131</v>
      </c>
    </row>
    <row r="30" spans="1:1" x14ac:dyDescent="0.2">
      <c r="A30" s="7" t="s">
        <v>132</v>
      </c>
    </row>
  </sheetData>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tabSelected="1" topLeftCell="A294" workbookViewId="0">
      <selection activeCell="A291" sqref="A291:J305"/>
    </sheetView>
  </sheetViews>
  <sheetFormatPr defaultColWidth="0" defaultRowHeight="12.75" zeroHeight="1" x14ac:dyDescent="0.2"/>
  <cols>
    <col min="1" max="10" width="15.7109375" style="114" customWidth="1"/>
    <col min="11" max="12" width="9.140625" style="114" hidden="1" customWidth="1"/>
    <col min="13" max="15" width="0" style="114" hidden="1" customWidth="1"/>
    <col min="16" max="16384" width="9.140625" style="114" hidden="1"/>
  </cols>
  <sheetData>
    <row r="1" spans="1:15" ht="13.5" thickTop="1" x14ac:dyDescent="0.2">
      <c r="A1" s="570" t="s">
        <v>367</v>
      </c>
      <c r="B1" s="571"/>
      <c r="C1" s="571"/>
      <c r="D1" s="571"/>
      <c r="E1" s="571"/>
      <c r="F1" s="571"/>
      <c r="G1" s="571"/>
      <c r="H1" s="571"/>
      <c r="I1" s="571"/>
      <c r="J1" s="572"/>
    </row>
    <row r="2" spans="1:15" x14ac:dyDescent="0.2">
      <c r="A2" s="573"/>
      <c r="B2" s="574"/>
      <c r="C2" s="574"/>
      <c r="D2" s="574"/>
      <c r="E2" s="574"/>
      <c r="F2" s="574"/>
      <c r="G2" s="574"/>
      <c r="H2" s="574"/>
      <c r="I2" s="574"/>
      <c r="J2" s="575"/>
    </row>
    <row r="3" spans="1:15" ht="13.5" thickBot="1" x14ac:dyDescent="0.25">
      <c r="A3" s="573"/>
      <c r="B3" s="574"/>
      <c r="C3" s="574"/>
      <c r="D3" s="574"/>
      <c r="E3" s="574"/>
      <c r="F3" s="574"/>
      <c r="G3" s="574"/>
      <c r="H3" s="574"/>
      <c r="I3" s="574"/>
      <c r="J3" s="575"/>
    </row>
    <row r="4" spans="1:15" ht="12.75" customHeight="1" x14ac:dyDescent="0.2">
      <c r="A4" s="598" t="s">
        <v>274</v>
      </c>
      <c r="B4" s="599"/>
      <c r="C4" s="599"/>
      <c r="D4" s="599"/>
      <c r="E4" s="599"/>
      <c r="F4" s="599"/>
      <c r="G4" s="599"/>
      <c r="H4" s="599"/>
      <c r="I4" s="599"/>
      <c r="J4" s="600"/>
    </row>
    <row r="5" spans="1:15" x14ac:dyDescent="0.2">
      <c r="A5" s="601"/>
      <c r="B5" s="602"/>
      <c r="C5" s="602"/>
      <c r="D5" s="602"/>
      <c r="E5" s="602"/>
      <c r="F5" s="602"/>
      <c r="G5" s="602"/>
      <c r="H5" s="602"/>
      <c r="I5" s="602"/>
      <c r="J5" s="603"/>
    </row>
    <row r="6" spans="1:15" x14ac:dyDescent="0.2">
      <c r="A6" s="576" t="s">
        <v>373</v>
      </c>
      <c r="B6" s="577"/>
      <c r="C6" s="577"/>
      <c r="D6" s="577"/>
      <c r="E6" s="577"/>
      <c r="F6" s="577"/>
      <c r="G6" s="577"/>
      <c r="H6" s="577"/>
      <c r="I6" s="577"/>
      <c r="J6" s="578"/>
    </row>
    <row r="7" spans="1:15" x14ac:dyDescent="0.2">
      <c r="A7" s="579"/>
      <c r="B7" s="577"/>
      <c r="C7" s="577"/>
      <c r="D7" s="577"/>
      <c r="E7" s="577"/>
      <c r="F7" s="577"/>
      <c r="G7" s="577"/>
      <c r="H7" s="577"/>
      <c r="I7" s="577"/>
      <c r="J7" s="578"/>
    </row>
    <row r="8" spans="1:15" x14ac:dyDescent="0.2">
      <c r="A8" s="579"/>
      <c r="B8" s="577"/>
      <c r="C8" s="577"/>
      <c r="D8" s="577"/>
      <c r="E8" s="577"/>
      <c r="F8" s="577"/>
      <c r="G8" s="577"/>
      <c r="H8" s="577"/>
      <c r="I8" s="577"/>
      <c r="J8" s="578"/>
    </row>
    <row r="9" spans="1:15" ht="12.75" customHeight="1" x14ac:dyDescent="0.2">
      <c r="A9" s="579"/>
      <c r="B9" s="577"/>
      <c r="C9" s="577"/>
      <c r="D9" s="577"/>
      <c r="E9" s="577"/>
      <c r="F9" s="577"/>
      <c r="G9" s="577"/>
      <c r="H9" s="577"/>
      <c r="I9" s="577"/>
      <c r="J9" s="578"/>
    </row>
    <row r="10" spans="1:15" x14ac:dyDescent="0.2">
      <c r="A10" s="579"/>
      <c r="B10" s="577"/>
      <c r="C10" s="577"/>
      <c r="D10" s="577"/>
      <c r="E10" s="577"/>
      <c r="F10" s="577"/>
      <c r="G10" s="577"/>
      <c r="H10" s="577"/>
      <c r="I10" s="577"/>
      <c r="J10" s="578"/>
    </row>
    <row r="11" spans="1:15" x14ac:dyDescent="0.2">
      <c r="A11" s="579"/>
      <c r="B11" s="577"/>
      <c r="C11" s="577"/>
      <c r="D11" s="577"/>
      <c r="E11" s="577"/>
      <c r="F11" s="577"/>
      <c r="G11" s="577"/>
      <c r="H11" s="577"/>
      <c r="I11" s="577"/>
      <c r="J11" s="578"/>
    </row>
    <row r="12" spans="1:15" x14ac:dyDescent="0.2">
      <c r="A12" s="579"/>
      <c r="B12" s="577"/>
      <c r="C12" s="577"/>
      <c r="D12" s="577"/>
      <c r="E12" s="577"/>
      <c r="F12" s="577"/>
      <c r="G12" s="577"/>
      <c r="H12" s="577"/>
      <c r="I12" s="577"/>
      <c r="J12" s="578"/>
    </row>
    <row r="13" spans="1:15" x14ac:dyDescent="0.2">
      <c r="A13" s="579"/>
      <c r="B13" s="577"/>
      <c r="C13" s="577"/>
      <c r="D13" s="577"/>
      <c r="E13" s="577"/>
      <c r="F13" s="577"/>
      <c r="G13" s="577"/>
      <c r="H13" s="577"/>
      <c r="I13" s="577"/>
      <c r="J13" s="578"/>
    </row>
    <row r="14" spans="1:15" x14ac:dyDescent="0.2">
      <c r="A14" s="579"/>
      <c r="B14" s="577"/>
      <c r="C14" s="577"/>
      <c r="D14" s="577"/>
      <c r="E14" s="577"/>
      <c r="F14" s="577"/>
      <c r="G14" s="577"/>
      <c r="H14" s="577"/>
      <c r="I14" s="577"/>
      <c r="J14" s="578"/>
    </row>
    <row r="15" spans="1:15" ht="13.5" thickBot="1" x14ac:dyDescent="0.25">
      <c r="A15" s="579"/>
      <c r="B15" s="577"/>
      <c r="C15" s="577"/>
      <c r="D15" s="577"/>
      <c r="E15" s="577"/>
      <c r="F15" s="577"/>
      <c r="G15" s="577"/>
      <c r="H15" s="577"/>
      <c r="I15" s="577"/>
      <c r="J15" s="578"/>
    </row>
    <row r="16" spans="1:15" ht="13.5" thickBot="1" x14ac:dyDescent="0.25">
      <c r="A16" s="579"/>
      <c r="B16" s="577"/>
      <c r="C16" s="577"/>
      <c r="D16" s="577"/>
      <c r="E16" s="577"/>
      <c r="F16" s="577"/>
      <c r="G16" s="577"/>
      <c r="H16" s="577"/>
      <c r="I16" s="577"/>
      <c r="J16" s="578"/>
      <c r="O16" s="122"/>
    </row>
    <row r="17" spans="1:10" ht="13.5" thickBot="1" x14ac:dyDescent="0.25">
      <c r="A17" s="580"/>
      <c r="B17" s="581"/>
      <c r="C17" s="581"/>
      <c r="D17" s="581"/>
      <c r="E17" s="581"/>
      <c r="F17" s="581"/>
      <c r="G17" s="581"/>
      <c r="H17" s="581"/>
      <c r="I17" s="581"/>
      <c r="J17" s="582"/>
    </row>
    <row r="18" spans="1:10" ht="13.5" customHeight="1" thickTop="1" x14ac:dyDescent="0.2">
      <c r="A18" s="587" t="s">
        <v>272</v>
      </c>
      <c r="B18" s="588"/>
      <c r="C18" s="588"/>
      <c r="D18" s="588"/>
      <c r="E18" s="588"/>
      <c r="F18" s="588"/>
      <c r="G18" s="588"/>
      <c r="H18" s="588"/>
      <c r="I18" s="588"/>
      <c r="J18" s="589"/>
    </row>
    <row r="19" spans="1:10" ht="12.75" customHeight="1" x14ac:dyDescent="0.2">
      <c r="A19" s="590"/>
      <c r="B19" s="591"/>
      <c r="C19" s="591"/>
      <c r="D19" s="591"/>
      <c r="E19" s="591"/>
      <c r="F19" s="591"/>
      <c r="G19" s="591"/>
      <c r="H19" s="591"/>
      <c r="I19" s="591"/>
      <c r="J19" s="592"/>
    </row>
    <row r="20" spans="1:10" x14ac:dyDescent="0.2">
      <c r="A20" s="593" t="s">
        <v>273</v>
      </c>
      <c r="B20" s="556"/>
      <c r="C20" s="556"/>
      <c r="D20" s="556"/>
      <c r="E20" s="556"/>
      <c r="F20" s="556"/>
      <c r="G20" s="556"/>
      <c r="H20" s="556"/>
      <c r="I20" s="556"/>
      <c r="J20" s="557"/>
    </row>
    <row r="21" spans="1:10" x14ac:dyDescent="0.2">
      <c r="A21" s="586"/>
      <c r="B21" s="584"/>
      <c r="C21" s="584"/>
      <c r="D21" s="584"/>
      <c r="E21" s="584"/>
      <c r="F21" s="584"/>
      <c r="G21" s="584"/>
      <c r="H21" s="584"/>
      <c r="I21" s="584"/>
      <c r="J21" s="585"/>
    </row>
    <row r="22" spans="1:10" x14ac:dyDescent="0.2">
      <c r="A22" s="558"/>
      <c r="B22" s="559"/>
      <c r="C22" s="559"/>
      <c r="D22" s="559"/>
      <c r="E22" s="559"/>
      <c r="F22" s="559"/>
      <c r="G22" s="559"/>
      <c r="H22" s="559"/>
      <c r="I22" s="559"/>
      <c r="J22" s="560"/>
    </row>
    <row r="23" spans="1:10" x14ac:dyDescent="0.2">
      <c r="A23" s="561" t="s">
        <v>404</v>
      </c>
      <c r="B23" s="562"/>
      <c r="C23" s="562"/>
      <c r="D23" s="562"/>
      <c r="E23" s="562"/>
      <c r="F23" s="562"/>
      <c r="G23" s="562"/>
      <c r="H23" s="562"/>
      <c r="I23" s="562"/>
      <c r="J23" s="563"/>
    </row>
    <row r="24" spans="1:10" x14ac:dyDescent="0.2">
      <c r="A24" s="564"/>
      <c r="B24" s="565"/>
      <c r="C24" s="565"/>
      <c r="D24" s="565"/>
      <c r="E24" s="565"/>
      <c r="F24" s="565"/>
      <c r="G24" s="565"/>
      <c r="H24" s="565"/>
      <c r="I24" s="565"/>
      <c r="J24" s="566"/>
    </row>
    <row r="25" spans="1:10" x14ac:dyDescent="0.2">
      <c r="A25" s="564"/>
      <c r="B25" s="565"/>
      <c r="C25" s="565"/>
      <c r="D25" s="565"/>
      <c r="E25" s="565"/>
      <c r="F25" s="565"/>
      <c r="G25" s="565"/>
      <c r="H25" s="565"/>
      <c r="I25" s="565"/>
      <c r="J25" s="566"/>
    </row>
    <row r="26" spans="1:10" x14ac:dyDescent="0.2">
      <c r="A26" s="564"/>
      <c r="B26" s="565"/>
      <c r="C26" s="565"/>
      <c r="D26" s="565"/>
      <c r="E26" s="565"/>
      <c r="F26" s="565"/>
      <c r="G26" s="565"/>
      <c r="H26" s="565"/>
      <c r="I26" s="565"/>
      <c r="J26" s="566"/>
    </row>
    <row r="27" spans="1:10" x14ac:dyDescent="0.2">
      <c r="A27" s="564"/>
      <c r="B27" s="565"/>
      <c r="C27" s="565"/>
      <c r="D27" s="565"/>
      <c r="E27" s="565"/>
      <c r="F27" s="565"/>
      <c r="G27" s="565"/>
      <c r="H27" s="565"/>
      <c r="I27" s="565"/>
      <c r="J27" s="566"/>
    </row>
    <row r="28" spans="1:10" x14ac:dyDescent="0.2">
      <c r="A28" s="564"/>
      <c r="B28" s="565"/>
      <c r="C28" s="565"/>
      <c r="D28" s="565"/>
      <c r="E28" s="565"/>
      <c r="F28" s="565"/>
      <c r="G28" s="565"/>
      <c r="H28" s="565"/>
      <c r="I28" s="565"/>
      <c r="J28" s="566"/>
    </row>
    <row r="29" spans="1:10" x14ac:dyDescent="0.2">
      <c r="A29" s="564"/>
      <c r="B29" s="565"/>
      <c r="C29" s="565"/>
      <c r="D29" s="565"/>
      <c r="E29" s="565"/>
      <c r="F29" s="565"/>
      <c r="G29" s="565"/>
      <c r="H29" s="565"/>
      <c r="I29" s="565"/>
      <c r="J29" s="566"/>
    </row>
    <row r="30" spans="1:10" x14ac:dyDescent="0.2">
      <c r="A30" s="564"/>
      <c r="B30" s="565"/>
      <c r="C30" s="565"/>
      <c r="D30" s="565"/>
      <c r="E30" s="565"/>
      <c r="F30" s="565"/>
      <c r="G30" s="565"/>
      <c r="H30" s="565"/>
      <c r="I30" s="565"/>
      <c r="J30" s="566"/>
    </row>
    <row r="31" spans="1:10" x14ac:dyDescent="0.2">
      <c r="A31" s="564"/>
      <c r="B31" s="565"/>
      <c r="C31" s="565"/>
      <c r="D31" s="565"/>
      <c r="E31" s="565"/>
      <c r="F31" s="565"/>
      <c r="G31" s="565"/>
      <c r="H31" s="565"/>
      <c r="I31" s="565"/>
      <c r="J31" s="566"/>
    </row>
    <row r="32" spans="1:10" x14ac:dyDescent="0.2">
      <c r="A32" s="564"/>
      <c r="B32" s="565"/>
      <c r="C32" s="565"/>
      <c r="D32" s="565"/>
      <c r="E32" s="565"/>
      <c r="F32" s="565"/>
      <c r="G32" s="565"/>
      <c r="H32" s="565"/>
      <c r="I32" s="565"/>
      <c r="J32" s="566"/>
    </row>
    <row r="33" spans="1:10" x14ac:dyDescent="0.2">
      <c r="A33" s="564"/>
      <c r="B33" s="565"/>
      <c r="C33" s="565"/>
      <c r="D33" s="565"/>
      <c r="E33" s="565"/>
      <c r="F33" s="565"/>
      <c r="G33" s="565"/>
      <c r="H33" s="565"/>
      <c r="I33" s="565"/>
      <c r="J33" s="566"/>
    </row>
    <row r="34" spans="1:10" x14ac:dyDescent="0.2">
      <c r="A34" s="564"/>
      <c r="B34" s="565"/>
      <c r="C34" s="565"/>
      <c r="D34" s="565"/>
      <c r="E34" s="565"/>
      <c r="F34" s="565"/>
      <c r="G34" s="565"/>
      <c r="H34" s="565"/>
      <c r="I34" s="565"/>
      <c r="J34" s="566"/>
    </row>
    <row r="35" spans="1:10" x14ac:dyDescent="0.2">
      <c r="A35" s="564"/>
      <c r="B35" s="565"/>
      <c r="C35" s="565"/>
      <c r="D35" s="565"/>
      <c r="E35" s="565"/>
      <c r="F35" s="565"/>
      <c r="G35" s="565"/>
      <c r="H35" s="565"/>
      <c r="I35" s="565"/>
      <c r="J35" s="566"/>
    </row>
    <row r="36" spans="1:10" x14ac:dyDescent="0.2">
      <c r="A36" s="564"/>
      <c r="B36" s="565"/>
      <c r="C36" s="565"/>
      <c r="D36" s="565"/>
      <c r="E36" s="565"/>
      <c r="F36" s="565"/>
      <c r="G36" s="565"/>
      <c r="H36" s="565"/>
      <c r="I36" s="565"/>
      <c r="J36" s="566"/>
    </row>
    <row r="37" spans="1:10" ht="13.5" thickBot="1" x14ac:dyDescent="0.25">
      <c r="A37" s="567"/>
      <c r="B37" s="568"/>
      <c r="C37" s="568"/>
      <c r="D37" s="568"/>
      <c r="E37" s="568"/>
      <c r="F37" s="568"/>
      <c r="G37" s="568"/>
      <c r="H37" s="568"/>
      <c r="I37" s="568"/>
      <c r="J37" s="569"/>
    </row>
    <row r="38" spans="1:10" ht="13.5" customHeight="1" thickTop="1" x14ac:dyDescent="0.2">
      <c r="A38" s="587" t="s">
        <v>275</v>
      </c>
      <c r="B38" s="588"/>
      <c r="C38" s="588"/>
      <c r="D38" s="588"/>
      <c r="E38" s="588"/>
      <c r="F38" s="588"/>
      <c r="G38" s="588"/>
      <c r="H38" s="588"/>
      <c r="I38" s="588"/>
      <c r="J38" s="589"/>
    </row>
    <row r="39" spans="1:10" ht="12.75" customHeight="1" x14ac:dyDescent="0.2">
      <c r="A39" s="590"/>
      <c r="B39" s="591"/>
      <c r="C39" s="591"/>
      <c r="D39" s="591"/>
      <c r="E39" s="591"/>
      <c r="F39" s="591"/>
      <c r="G39" s="591"/>
      <c r="H39" s="591"/>
      <c r="I39" s="591"/>
      <c r="J39" s="592"/>
    </row>
    <row r="40" spans="1:10" x14ac:dyDescent="0.2">
      <c r="A40" s="593" t="s">
        <v>276</v>
      </c>
      <c r="B40" s="556"/>
      <c r="C40" s="556"/>
      <c r="D40" s="556"/>
      <c r="E40" s="556"/>
      <c r="F40" s="556"/>
      <c r="G40" s="556"/>
      <c r="H40" s="556"/>
      <c r="I40" s="556"/>
      <c r="J40" s="557"/>
    </row>
    <row r="41" spans="1:10" x14ac:dyDescent="0.2">
      <c r="A41" s="561" t="s">
        <v>405</v>
      </c>
      <c r="B41" s="562"/>
      <c r="C41" s="562"/>
      <c r="D41" s="562"/>
      <c r="E41" s="562"/>
      <c r="F41" s="562"/>
      <c r="G41" s="562"/>
      <c r="H41" s="562"/>
      <c r="I41" s="562"/>
      <c r="J41" s="563"/>
    </row>
    <row r="42" spans="1:10" x14ac:dyDescent="0.2">
      <c r="A42" s="564"/>
      <c r="B42" s="565"/>
      <c r="C42" s="565"/>
      <c r="D42" s="565"/>
      <c r="E42" s="565"/>
      <c r="F42" s="565"/>
      <c r="G42" s="565"/>
      <c r="H42" s="565"/>
      <c r="I42" s="565"/>
      <c r="J42" s="566"/>
    </row>
    <row r="43" spans="1:10" x14ac:dyDescent="0.2">
      <c r="A43" s="564"/>
      <c r="B43" s="565"/>
      <c r="C43" s="565"/>
      <c r="D43" s="565"/>
      <c r="E43" s="565"/>
      <c r="F43" s="565"/>
      <c r="G43" s="565"/>
      <c r="H43" s="565"/>
      <c r="I43" s="565"/>
      <c r="J43" s="566"/>
    </row>
    <row r="44" spans="1:10" x14ac:dyDescent="0.2">
      <c r="A44" s="564"/>
      <c r="B44" s="565"/>
      <c r="C44" s="565"/>
      <c r="D44" s="565"/>
      <c r="E44" s="565"/>
      <c r="F44" s="565"/>
      <c r="G44" s="565"/>
      <c r="H44" s="565"/>
      <c r="I44" s="565"/>
      <c r="J44" s="566"/>
    </row>
    <row r="45" spans="1:10" x14ac:dyDescent="0.2">
      <c r="A45" s="564"/>
      <c r="B45" s="565"/>
      <c r="C45" s="565"/>
      <c r="D45" s="565"/>
      <c r="E45" s="565"/>
      <c r="F45" s="565"/>
      <c r="G45" s="565"/>
      <c r="H45" s="565"/>
      <c r="I45" s="565"/>
      <c r="J45" s="566"/>
    </row>
    <row r="46" spans="1:10" x14ac:dyDescent="0.2">
      <c r="A46" s="564"/>
      <c r="B46" s="565"/>
      <c r="C46" s="565"/>
      <c r="D46" s="565"/>
      <c r="E46" s="565"/>
      <c r="F46" s="565"/>
      <c r="G46" s="565"/>
      <c r="H46" s="565"/>
      <c r="I46" s="565"/>
      <c r="J46" s="566"/>
    </row>
    <row r="47" spans="1:10" x14ac:dyDescent="0.2">
      <c r="A47" s="564"/>
      <c r="B47" s="565"/>
      <c r="C47" s="565"/>
      <c r="D47" s="565"/>
      <c r="E47" s="565"/>
      <c r="F47" s="565"/>
      <c r="G47" s="565"/>
      <c r="H47" s="565"/>
      <c r="I47" s="565"/>
      <c r="J47" s="566"/>
    </row>
    <row r="48" spans="1:10" x14ac:dyDescent="0.2">
      <c r="A48" s="564"/>
      <c r="B48" s="565"/>
      <c r="C48" s="565"/>
      <c r="D48" s="565"/>
      <c r="E48" s="565"/>
      <c r="F48" s="565"/>
      <c r="G48" s="565"/>
      <c r="H48" s="565"/>
      <c r="I48" s="565"/>
      <c r="J48" s="566"/>
    </row>
    <row r="49" spans="1:10" x14ac:dyDescent="0.2">
      <c r="A49" s="564"/>
      <c r="B49" s="565"/>
      <c r="C49" s="565"/>
      <c r="D49" s="565"/>
      <c r="E49" s="565"/>
      <c r="F49" s="565"/>
      <c r="G49" s="565"/>
      <c r="H49" s="565"/>
      <c r="I49" s="565"/>
      <c r="J49" s="566"/>
    </row>
    <row r="50" spans="1:10" x14ac:dyDescent="0.2">
      <c r="A50" s="564"/>
      <c r="B50" s="565"/>
      <c r="C50" s="565"/>
      <c r="D50" s="565"/>
      <c r="E50" s="565"/>
      <c r="F50" s="565"/>
      <c r="G50" s="565"/>
      <c r="H50" s="565"/>
      <c r="I50" s="565"/>
      <c r="J50" s="566"/>
    </row>
    <row r="51" spans="1:10" x14ac:dyDescent="0.2">
      <c r="A51" s="564"/>
      <c r="B51" s="565"/>
      <c r="C51" s="565"/>
      <c r="D51" s="565"/>
      <c r="E51" s="565"/>
      <c r="F51" s="565"/>
      <c r="G51" s="565"/>
      <c r="H51" s="565"/>
      <c r="I51" s="565"/>
      <c r="J51" s="566"/>
    </row>
    <row r="52" spans="1:10" x14ac:dyDescent="0.2">
      <c r="A52" s="564"/>
      <c r="B52" s="565"/>
      <c r="C52" s="565"/>
      <c r="D52" s="565"/>
      <c r="E52" s="565"/>
      <c r="F52" s="565"/>
      <c r="G52" s="565"/>
      <c r="H52" s="565"/>
      <c r="I52" s="565"/>
      <c r="J52" s="566"/>
    </row>
    <row r="53" spans="1:10" x14ac:dyDescent="0.2">
      <c r="A53" s="564"/>
      <c r="B53" s="565"/>
      <c r="C53" s="565"/>
      <c r="D53" s="565"/>
      <c r="E53" s="565"/>
      <c r="F53" s="565"/>
      <c r="G53" s="565"/>
      <c r="H53" s="565"/>
      <c r="I53" s="565"/>
      <c r="J53" s="566"/>
    </row>
    <row r="54" spans="1:10" x14ac:dyDescent="0.2">
      <c r="A54" s="564"/>
      <c r="B54" s="565"/>
      <c r="C54" s="565"/>
      <c r="D54" s="565"/>
      <c r="E54" s="565"/>
      <c r="F54" s="565"/>
      <c r="G54" s="565"/>
      <c r="H54" s="565"/>
      <c r="I54" s="565"/>
      <c r="J54" s="566"/>
    </row>
    <row r="55" spans="1:10" ht="13.5" thickBot="1" x14ac:dyDescent="0.25">
      <c r="A55" s="567"/>
      <c r="B55" s="568"/>
      <c r="C55" s="568"/>
      <c r="D55" s="568"/>
      <c r="E55" s="568"/>
      <c r="F55" s="568"/>
      <c r="G55" s="568"/>
      <c r="H55" s="568"/>
      <c r="I55" s="568"/>
      <c r="J55" s="569"/>
    </row>
    <row r="56" spans="1:10" ht="13.5" customHeight="1" thickTop="1" x14ac:dyDescent="0.2">
      <c r="A56" s="587" t="s">
        <v>277</v>
      </c>
      <c r="B56" s="588"/>
      <c r="C56" s="588"/>
      <c r="D56" s="588"/>
      <c r="E56" s="588"/>
      <c r="F56" s="588"/>
      <c r="G56" s="588"/>
      <c r="H56" s="588"/>
      <c r="I56" s="588"/>
      <c r="J56" s="589"/>
    </row>
    <row r="57" spans="1:10" ht="13.5" customHeight="1" x14ac:dyDescent="0.2">
      <c r="A57" s="604"/>
      <c r="B57" s="605"/>
      <c r="C57" s="605"/>
      <c r="D57" s="605"/>
      <c r="E57" s="605"/>
      <c r="F57" s="605"/>
      <c r="G57" s="605"/>
      <c r="H57" s="605"/>
      <c r="I57" s="605"/>
      <c r="J57" s="606"/>
    </row>
    <row r="58" spans="1:10" ht="12.75" customHeight="1" x14ac:dyDescent="0.2">
      <c r="A58" s="555" t="s">
        <v>374</v>
      </c>
      <c r="B58" s="556"/>
      <c r="C58" s="556"/>
      <c r="D58" s="556"/>
      <c r="E58" s="556"/>
      <c r="F58" s="556"/>
      <c r="G58" s="556"/>
      <c r="H58" s="556"/>
      <c r="I58" s="556"/>
      <c r="J58" s="557"/>
    </row>
    <row r="59" spans="1:10" x14ac:dyDescent="0.2">
      <c r="A59" s="586"/>
      <c r="B59" s="584"/>
      <c r="C59" s="584"/>
      <c r="D59" s="584"/>
      <c r="E59" s="584"/>
      <c r="F59" s="584"/>
      <c r="G59" s="584"/>
      <c r="H59" s="584"/>
      <c r="I59" s="584"/>
      <c r="J59" s="585"/>
    </row>
    <row r="60" spans="1:10" x14ac:dyDescent="0.2">
      <c r="A60" s="594" t="s">
        <v>278</v>
      </c>
      <c r="B60" s="595"/>
      <c r="C60" s="595"/>
      <c r="D60" s="595"/>
      <c r="E60" s="595"/>
      <c r="F60" s="595"/>
      <c r="G60" s="595"/>
      <c r="H60" s="595"/>
      <c r="I60" s="595"/>
      <c r="J60" s="596"/>
    </row>
    <row r="61" spans="1:10" x14ac:dyDescent="0.2">
      <c r="A61" s="597"/>
      <c r="B61" s="595"/>
      <c r="C61" s="595"/>
      <c r="D61" s="595"/>
      <c r="E61" s="595"/>
      <c r="F61" s="595"/>
      <c r="G61" s="595"/>
      <c r="H61" s="595"/>
      <c r="I61" s="595"/>
      <c r="J61" s="596"/>
    </row>
    <row r="62" spans="1:10" x14ac:dyDescent="0.2">
      <c r="A62" s="597"/>
      <c r="B62" s="595"/>
      <c r="C62" s="595"/>
      <c r="D62" s="595"/>
      <c r="E62" s="595"/>
      <c r="F62" s="595"/>
      <c r="G62" s="595"/>
      <c r="H62" s="595"/>
      <c r="I62" s="595"/>
      <c r="J62" s="596"/>
    </row>
    <row r="63" spans="1:10" x14ac:dyDescent="0.2">
      <c r="A63" s="597"/>
      <c r="B63" s="595"/>
      <c r="C63" s="595"/>
      <c r="D63" s="595"/>
      <c r="E63" s="595"/>
      <c r="F63" s="595"/>
      <c r="G63" s="595"/>
      <c r="H63" s="595"/>
      <c r="I63" s="595"/>
      <c r="J63" s="596"/>
    </row>
    <row r="64" spans="1:10" x14ac:dyDescent="0.2">
      <c r="A64" s="597"/>
      <c r="B64" s="595"/>
      <c r="C64" s="595"/>
      <c r="D64" s="595"/>
      <c r="E64" s="595"/>
      <c r="F64" s="595"/>
      <c r="G64" s="595"/>
      <c r="H64" s="595"/>
      <c r="I64" s="595"/>
      <c r="J64" s="596"/>
    </row>
    <row r="65" spans="1:10" x14ac:dyDescent="0.2">
      <c r="A65" s="597"/>
      <c r="B65" s="595"/>
      <c r="C65" s="595"/>
      <c r="D65" s="595"/>
      <c r="E65" s="595"/>
      <c r="F65" s="595"/>
      <c r="G65" s="595"/>
      <c r="H65" s="595"/>
      <c r="I65" s="595"/>
      <c r="J65" s="596"/>
    </row>
    <row r="66" spans="1:10" x14ac:dyDescent="0.2">
      <c r="A66" s="597"/>
      <c r="B66" s="595"/>
      <c r="C66" s="595"/>
      <c r="D66" s="595"/>
      <c r="E66" s="595"/>
      <c r="F66" s="595"/>
      <c r="G66" s="595"/>
      <c r="H66" s="595"/>
      <c r="I66" s="595"/>
      <c r="J66" s="596"/>
    </row>
    <row r="67" spans="1:10" x14ac:dyDescent="0.2">
      <c r="A67" s="597"/>
      <c r="B67" s="595"/>
      <c r="C67" s="595"/>
      <c r="D67" s="595"/>
      <c r="E67" s="595"/>
      <c r="F67" s="595"/>
      <c r="G67" s="595"/>
      <c r="H67" s="595"/>
      <c r="I67" s="595"/>
      <c r="J67" s="596"/>
    </row>
    <row r="68" spans="1:10" x14ac:dyDescent="0.2">
      <c r="A68" s="597"/>
      <c r="B68" s="595"/>
      <c r="C68" s="595"/>
      <c r="D68" s="595"/>
      <c r="E68" s="595"/>
      <c r="F68" s="595"/>
      <c r="G68" s="595"/>
      <c r="H68" s="595"/>
      <c r="I68" s="595"/>
      <c r="J68" s="596"/>
    </row>
    <row r="69" spans="1:10" x14ac:dyDescent="0.2">
      <c r="A69" s="597"/>
      <c r="B69" s="595"/>
      <c r="C69" s="595"/>
      <c r="D69" s="595"/>
      <c r="E69" s="595"/>
      <c r="F69" s="595"/>
      <c r="G69" s="595"/>
      <c r="H69" s="595"/>
      <c r="I69" s="595"/>
      <c r="J69" s="596"/>
    </row>
    <row r="70" spans="1:10" x14ac:dyDescent="0.2">
      <c r="A70" s="597"/>
      <c r="B70" s="595"/>
      <c r="C70" s="595"/>
      <c r="D70" s="595"/>
      <c r="E70" s="595"/>
      <c r="F70" s="595"/>
      <c r="G70" s="595"/>
      <c r="H70" s="595"/>
      <c r="I70" s="595"/>
      <c r="J70" s="596"/>
    </row>
    <row r="71" spans="1:10" x14ac:dyDescent="0.2">
      <c r="A71" s="597"/>
      <c r="B71" s="595"/>
      <c r="C71" s="595"/>
      <c r="D71" s="595"/>
      <c r="E71" s="595"/>
      <c r="F71" s="595"/>
      <c r="G71" s="595"/>
      <c r="H71" s="595"/>
      <c r="I71" s="595"/>
      <c r="J71" s="596"/>
    </row>
    <row r="72" spans="1:10" x14ac:dyDescent="0.2">
      <c r="A72" s="583" t="s">
        <v>375</v>
      </c>
      <c r="B72" s="584"/>
      <c r="C72" s="584"/>
      <c r="D72" s="584"/>
      <c r="E72" s="584"/>
      <c r="F72" s="584"/>
      <c r="G72" s="584"/>
      <c r="H72" s="584"/>
      <c r="I72" s="584"/>
      <c r="J72" s="585"/>
    </row>
    <row r="73" spans="1:10" x14ac:dyDescent="0.2">
      <c r="A73" s="586"/>
      <c r="B73" s="584"/>
      <c r="C73" s="584"/>
      <c r="D73" s="584"/>
      <c r="E73" s="584"/>
      <c r="F73" s="584"/>
      <c r="G73" s="584"/>
      <c r="H73" s="584"/>
      <c r="I73" s="584"/>
      <c r="J73" s="585"/>
    </row>
    <row r="74" spans="1:10" x14ac:dyDescent="0.2">
      <c r="A74" s="586"/>
      <c r="B74" s="584"/>
      <c r="C74" s="584"/>
      <c r="D74" s="584"/>
      <c r="E74" s="584"/>
      <c r="F74" s="584"/>
      <c r="G74" s="584"/>
      <c r="H74" s="584"/>
      <c r="I74" s="584"/>
      <c r="J74" s="585"/>
    </row>
    <row r="75" spans="1:10" x14ac:dyDescent="0.2">
      <c r="A75" s="123"/>
      <c r="B75" s="124"/>
      <c r="C75" s="124"/>
      <c r="D75" s="124"/>
      <c r="E75" s="124"/>
      <c r="F75" s="124"/>
      <c r="G75" s="124"/>
      <c r="H75" s="124"/>
      <c r="I75" s="124"/>
      <c r="J75" s="125"/>
    </row>
    <row r="76" spans="1:10" x14ac:dyDescent="0.2">
      <c r="A76" s="561" t="s">
        <v>407</v>
      </c>
      <c r="B76" s="562"/>
      <c r="C76" s="562"/>
      <c r="D76" s="562"/>
      <c r="E76" s="562"/>
      <c r="F76" s="562"/>
      <c r="G76" s="562"/>
      <c r="H76" s="562"/>
      <c r="I76" s="562"/>
      <c r="J76" s="563"/>
    </row>
    <row r="77" spans="1:10" x14ac:dyDescent="0.2">
      <c r="A77" s="564"/>
      <c r="B77" s="565"/>
      <c r="C77" s="565"/>
      <c r="D77" s="565"/>
      <c r="E77" s="565"/>
      <c r="F77" s="565"/>
      <c r="G77" s="565"/>
      <c r="H77" s="565"/>
      <c r="I77" s="565"/>
      <c r="J77" s="566"/>
    </row>
    <row r="78" spans="1:10" x14ac:dyDescent="0.2">
      <c r="A78" s="564"/>
      <c r="B78" s="565"/>
      <c r="C78" s="565"/>
      <c r="D78" s="565"/>
      <c r="E78" s="565"/>
      <c r="F78" s="565"/>
      <c r="G78" s="565"/>
      <c r="H78" s="565"/>
      <c r="I78" s="565"/>
      <c r="J78" s="566"/>
    </row>
    <row r="79" spans="1:10" x14ac:dyDescent="0.2">
      <c r="A79" s="564"/>
      <c r="B79" s="565"/>
      <c r="C79" s="565"/>
      <c r="D79" s="565"/>
      <c r="E79" s="565"/>
      <c r="F79" s="565"/>
      <c r="G79" s="565"/>
      <c r="H79" s="565"/>
      <c r="I79" s="565"/>
      <c r="J79" s="566"/>
    </row>
    <row r="80" spans="1:10" x14ac:dyDescent="0.2">
      <c r="A80" s="564"/>
      <c r="B80" s="565"/>
      <c r="C80" s="565"/>
      <c r="D80" s="565"/>
      <c r="E80" s="565"/>
      <c r="F80" s="565"/>
      <c r="G80" s="565"/>
      <c r="H80" s="565"/>
      <c r="I80" s="565"/>
      <c r="J80" s="566"/>
    </row>
    <row r="81" spans="1:10" x14ac:dyDescent="0.2">
      <c r="A81" s="564"/>
      <c r="B81" s="565"/>
      <c r="C81" s="565"/>
      <c r="D81" s="565"/>
      <c r="E81" s="565"/>
      <c r="F81" s="565"/>
      <c r="G81" s="565"/>
      <c r="H81" s="565"/>
      <c r="I81" s="565"/>
      <c r="J81" s="566"/>
    </row>
    <row r="82" spans="1:10" x14ac:dyDescent="0.2">
      <c r="A82" s="564"/>
      <c r="B82" s="565"/>
      <c r="C82" s="565"/>
      <c r="D82" s="565"/>
      <c r="E82" s="565"/>
      <c r="F82" s="565"/>
      <c r="G82" s="565"/>
      <c r="H82" s="565"/>
      <c r="I82" s="565"/>
      <c r="J82" s="566"/>
    </row>
    <row r="83" spans="1:10" x14ac:dyDescent="0.2">
      <c r="A83" s="564"/>
      <c r="B83" s="565"/>
      <c r="C83" s="565"/>
      <c r="D83" s="565"/>
      <c r="E83" s="565"/>
      <c r="F83" s="565"/>
      <c r="G83" s="565"/>
      <c r="H83" s="565"/>
      <c r="I83" s="565"/>
      <c r="J83" s="566"/>
    </row>
    <row r="84" spans="1:10" x14ac:dyDescent="0.2">
      <c r="A84" s="564"/>
      <c r="B84" s="565"/>
      <c r="C84" s="565"/>
      <c r="D84" s="565"/>
      <c r="E84" s="565"/>
      <c r="F84" s="565"/>
      <c r="G84" s="565"/>
      <c r="H84" s="565"/>
      <c r="I84" s="565"/>
      <c r="J84" s="566"/>
    </row>
    <row r="85" spans="1:10" x14ac:dyDescent="0.2">
      <c r="A85" s="564"/>
      <c r="B85" s="565"/>
      <c r="C85" s="565"/>
      <c r="D85" s="565"/>
      <c r="E85" s="565"/>
      <c r="F85" s="565"/>
      <c r="G85" s="565"/>
      <c r="H85" s="565"/>
      <c r="I85" s="565"/>
      <c r="J85" s="566"/>
    </row>
    <row r="86" spans="1:10" x14ac:dyDescent="0.2">
      <c r="A86" s="564"/>
      <c r="B86" s="565"/>
      <c r="C86" s="565"/>
      <c r="D86" s="565"/>
      <c r="E86" s="565"/>
      <c r="F86" s="565"/>
      <c r="G86" s="565"/>
      <c r="H86" s="565"/>
      <c r="I86" s="565"/>
      <c r="J86" s="566"/>
    </row>
    <row r="87" spans="1:10" x14ac:dyDescent="0.2">
      <c r="A87" s="564"/>
      <c r="B87" s="565"/>
      <c r="C87" s="565"/>
      <c r="D87" s="565"/>
      <c r="E87" s="565"/>
      <c r="F87" s="565"/>
      <c r="G87" s="565"/>
      <c r="H87" s="565"/>
      <c r="I87" s="565"/>
      <c r="J87" s="566"/>
    </row>
    <row r="88" spans="1:10" x14ac:dyDescent="0.2">
      <c r="A88" s="564"/>
      <c r="B88" s="565"/>
      <c r="C88" s="565"/>
      <c r="D88" s="565"/>
      <c r="E88" s="565"/>
      <c r="F88" s="565"/>
      <c r="G88" s="565"/>
      <c r="H88" s="565"/>
      <c r="I88" s="565"/>
      <c r="J88" s="566"/>
    </row>
    <row r="89" spans="1:10" x14ac:dyDescent="0.2">
      <c r="A89" s="564"/>
      <c r="B89" s="565"/>
      <c r="C89" s="565"/>
      <c r="D89" s="565"/>
      <c r="E89" s="565"/>
      <c r="F89" s="565"/>
      <c r="G89" s="565"/>
      <c r="H89" s="565"/>
      <c r="I89" s="565"/>
      <c r="J89" s="566"/>
    </row>
    <row r="90" spans="1:10" x14ac:dyDescent="0.2">
      <c r="A90" s="564"/>
      <c r="B90" s="565"/>
      <c r="C90" s="565"/>
      <c r="D90" s="565"/>
      <c r="E90" s="565"/>
      <c r="F90" s="565"/>
      <c r="G90" s="565"/>
      <c r="H90" s="565"/>
      <c r="I90" s="565"/>
      <c r="J90" s="566"/>
    </row>
    <row r="91" spans="1:10" x14ac:dyDescent="0.2">
      <c r="A91" s="564"/>
      <c r="B91" s="565"/>
      <c r="C91" s="565"/>
      <c r="D91" s="565"/>
      <c r="E91" s="565"/>
      <c r="F91" s="565"/>
      <c r="G91" s="565"/>
      <c r="H91" s="565"/>
      <c r="I91" s="565"/>
      <c r="J91" s="566"/>
    </row>
    <row r="92" spans="1:10" x14ac:dyDescent="0.2">
      <c r="A92" s="564"/>
      <c r="B92" s="565"/>
      <c r="C92" s="565"/>
      <c r="D92" s="565"/>
      <c r="E92" s="565"/>
      <c r="F92" s="565"/>
      <c r="G92" s="565"/>
      <c r="H92" s="565"/>
      <c r="I92" s="565"/>
      <c r="J92" s="566"/>
    </row>
    <row r="93" spans="1:10" x14ac:dyDescent="0.2">
      <c r="A93" s="564"/>
      <c r="B93" s="565"/>
      <c r="C93" s="565"/>
      <c r="D93" s="565"/>
      <c r="E93" s="565"/>
      <c r="F93" s="565"/>
      <c r="G93" s="565"/>
      <c r="H93" s="565"/>
      <c r="I93" s="565"/>
      <c r="J93" s="566"/>
    </row>
    <row r="94" spans="1:10" ht="13.5" thickBot="1" x14ac:dyDescent="0.25">
      <c r="A94" s="567"/>
      <c r="B94" s="568"/>
      <c r="C94" s="568"/>
      <c r="D94" s="568"/>
      <c r="E94" s="568"/>
      <c r="F94" s="568"/>
      <c r="G94" s="568"/>
      <c r="H94" s="568"/>
      <c r="I94" s="568"/>
      <c r="J94" s="569"/>
    </row>
    <row r="95" spans="1:10" ht="13.5" customHeight="1" thickTop="1" x14ac:dyDescent="0.2">
      <c r="A95" s="587" t="s">
        <v>279</v>
      </c>
      <c r="B95" s="588"/>
      <c r="C95" s="588"/>
      <c r="D95" s="588"/>
      <c r="E95" s="588"/>
      <c r="F95" s="588"/>
      <c r="G95" s="588"/>
      <c r="H95" s="588"/>
      <c r="I95" s="588"/>
      <c r="J95" s="589"/>
    </row>
    <row r="96" spans="1:10" ht="12.75" customHeight="1" x14ac:dyDescent="0.2">
      <c r="A96" s="590"/>
      <c r="B96" s="591"/>
      <c r="C96" s="591"/>
      <c r="D96" s="591"/>
      <c r="E96" s="591"/>
      <c r="F96" s="591"/>
      <c r="G96" s="591"/>
      <c r="H96" s="591"/>
      <c r="I96" s="591"/>
      <c r="J96" s="592"/>
    </row>
    <row r="97" spans="1:10" x14ac:dyDescent="0.2">
      <c r="A97" s="555" t="s">
        <v>357</v>
      </c>
      <c r="B97" s="556"/>
      <c r="C97" s="556"/>
      <c r="D97" s="556"/>
      <c r="E97" s="556"/>
      <c r="F97" s="556"/>
      <c r="G97" s="556"/>
      <c r="H97" s="556"/>
      <c r="I97" s="556"/>
      <c r="J97" s="557"/>
    </row>
    <row r="98" spans="1:10" x14ac:dyDescent="0.2">
      <c r="A98" s="586"/>
      <c r="B98" s="584"/>
      <c r="C98" s="584"/>
      <c r="D98" s="584"/>
      <c r="E98" s="584"/>
      <c r="F98" s="584"/>
      <c r="G98" s="584"/>
      <c r="H98" s="584"/>
      <c r="I98" s="584"/>
      <c r="J98" s="585"/>
    </row>
    <row r="99" spans="1:10" x14ac:dyDescent="0.2">
      <c r="A99" s="558"/>
      <c r="B99" s="559"/>
      <c r="C99" s="559"/>
      <c r="D99" s="559"/>
      <c r="E99" s="559"/>
      <c r="F99" s="559"/>
      <c r="G99" s="559"/>
      <c r="H99" s="559"/>
      <c r="I99" s="559"/>
      <c r="J99" s="560"/>
    </row>
    <row r="100" spans="1:10" x14ac:dyDescent="0.2">
      <c r="A100" s="128"/>
      <c r="B100" s="126"/>
      <c r="C100" s="126"/>
      <c r="D100" s="126"/>
      <c r="E100" s="129"/>
      <c r="F100" s="607" t="s">
        <v>280</v>
      </c>
      <c r="G100" s="608"/>
      <c r="H100" s="608"/>
      <c r="I100" s="608"/>
      <c r="J100" s="609"/>
    </row>
    <row r="101" spans="1:10" x14ac:dyDescent="0.2">
      <c r="A101" s="130"/>
      <c r="B101" s="127"/>
      <c r="C101" s="127"/>
      <c r="D101" s="127"/>
      <c r="E101" s="131"/>
      <c r="F101" s="610"/>
      <c r="G101" s="611"/>
      <c r="H101" s="611"/>
      <c r="I101" s="611"/>
      <c r="J101" s="612"/>
    </row>
    <row r="102" spans="1:10" ht="12.75" customHeight="1" x14ac:dyDescent="0.2">
      <c r="A102" s="613" t="s">
        <v>281</v>
      </c>
      <c r="B102" s="614"/>
      <c r="C102" s="614"/>
      <c r="D102" s="614"/>
      <c r="E102" s="615"/>
      <c r="F102" s="624" t="s">
        <v>398</v>
      </c>
      <c r="G102" s="625"/>
      <c r="H102" s="625"/>
      <c r="I102" s="625"/>
      <c r="J102" s="626"/>
    </row>
    <row r="103" spans="1:10" x14ac:dyDescent="0.2">
      <c r="A103" s="616"/>
      <c r="B103" s="577"/>
      <c r="C103" s="577"/>
      <c r="D103" s="577"/>
      <c r="E103" s="617"/>
      <c r="F103" s="627"/>
      <c r="G103" s="628"/>
      <c r="H103" s="628"/>
      <c r="I103" s="628"/>
      <c r="J103" s="629"/>
    </row>
    <row r="104" spans="1:10" x14ac:dyDescent="0.2">
      <c r="A104" s="618" t="s">
        <v>282</v>
      </c>
      <c r="B104" s="619"/>
      <c r="C104" s="619"/>
      <c r="D104" s="619"/>
      <c r="E104" s="620"/>
      <c r="F104" s="627"/>
      <c r="G104" s="628"/>
      <c r="H104" s="628"/>
      <c r="I104" s="628"/>
      <c r="J104" s="629"/>
    </row>
    <row r="105" spans="1:10" x14ac:dyDescent="0.2">
      <c r="A105" s="618"/>
      <c r="B105" s="619"/>
      <c r="C105" s="619"/>
      <c r="D105" s="619"/>
      <c r="E105" s="620"/>
      <c r="F105" s="627"/>
      <c r="G105" s="628"/>
      <c r="H105" s="628"/>
      <c r="I105" s="628"/>
      <c r="J105" s="629"/>
    </row>
    <row r="106" spans="1:10" x14ac:dyDescent="0.2">
      <c r="A106" s="618"/>
      <c r="B106" s="619"/>
      <c r="C106" s="619"/>
      <c r="D106" s="619"/>
      <c r="E106" s="620"/>
      <c r="F106" s="627"/>
      <c r="G106" s="628"/>
      <c r="H106" s="628"/>
      <c r="I106" s="628"/>
      <c r="J106" s="629"/>
    </row>
    <row r="107" spans="1:10" x14ac:dyDescent="0.2">
      <c r="A107" s="618"/>
      <c r="B107" s="619"/>
      <c r="C107" s="619"/>
      <c r="D107" s="619"/>
      <c r="E107" s="620"/>
      <c r="F107" s="627"/>
      <c r="G107" s="628"/>
      <c r="H107" s="628"/>
      <c r="I107" s="628"/>
      <c r="J107" s="629"/>
    </row>
    <row r="108" spans="1:10" x14ac:dyDescent="0.2">
      <c r="A108" s="618"/>
      <c r="B108" s="619"/>
      <c r="C108" s="619"/>
      <c r="D108" s="619"/>
      <c r="E108" s="620"/>
      <c r="F108" s="627"/>
      <c r="G108" s="628"/>
      <c r="H108" s="628"/>
      <c r="I108" s="628"/>
      <c r="J108" s="629"/>
    </row>
    <row r="109" spans="1:10" x14ac:dyDescent="0.2">
      <c r="A109" s="618"/>
      <c r="B109" s="619"/>
      <c r="C109" s="619"/>
      <c r="D109" s="619"/>
      <c r="E109" s="620"/>
      <c r="F109" s="627"/>
      <c r="G109" s="628"/>
      <c r="H109" s="628"/>
      <c r="I109" s="628"/>
      <c r="J109" s="629"/>
    </row>
    <row r="110" spans="1:10" x14ac:dyDescent="0.2">
      <c r="A110" s="621"/>
      <c r="B110" s="622"/>
      <c r="C110" s="622"/>
      <c r="D110" s="622"/>
      <c r="E110" s="623"/>
      <c r="F110" s="630"/>
      <c r="G110" s="631"/>
      <c r="H110" s="631"/>
      <c r="I110" s="631"/>
      <c r="J110" s="632"/>
    </row>
    <row r="111" spans="1:10" ht="12.75" customHeight="1" x14ac:dyDescent="0.2">
      <c r="A111" s="116"/>
      <c r="B111" s="117"/>
      <c r="C111" s="117"/>
      <c r="D111" s="117"/>
      <c r="E111" s="132"/>
      <c r="F111" s="624" t="s">
        <v>400</v>
      </c>
      <c r="G111" s="625"/>
      <c r="H111" s="625"/>
      <c r="I111" s="625"/>
      <c r="J111" s="626"/>
    </row>
    <row r="112" spans="1:10" x14ac:dyDescent="0.2">
      <c r="A112" s="633" t="s">
        <v>376</v>
      </c>
      <c r="B112" s="577"/>
      <c r="C112" s="577"/>
      <c r="D112" s="577"/>
      <c r="E112" s="617"/>
      <c r="F112" s="627"/>
      <c r="G112" s="628"/>
      <c r="H112" s="628"/>
      <c r="I112" s="628"/>
      <c r="J112" s="629"/>
    </row>
    <row r="113" spans="1:10" ht="12.75" customHeight="1" x14ac:dyDescent="0.2">
      <c r="A113" s="616"/>
      <c r="B113" s="577"/>
      <c r="C113" s="577"/>
      <c r="D113" s="577"/>
      <c r="E113" s="617"/>
      <c r="F113" s="627"/>
      <c r="G113" s="628"/>
      <c r="H113" s="628"/>
      <c r="I113" s="628"/>
      <c r="J113" s="629"/>
    </row>
    <row r="114" spans="1:10" x14ac:dyDescent="0.2">
      <c r="A114" s="616"/>
      <c r="B114" s="577"/>
      <c r="C114" s="577"/>
      <c r="D114" s="577"/>
      <c r="E114" s="617"/>
      <c r="F114" s="627"/>
      <c r="G114" s="628"/>
      <c r="H114" s="628"/>
      <c r="I114" s="628"/>
      <c r="J114" s="629"/>
    </row>
    <row r="115" spans="1:10" x14ac:dyDescent="0.2">
      <c r="A115" s="616"/>
      <c r="B115" s="577"/>
      <c r="C115" s="577"/>
      <c r="D115" s="577"/>
      <c r="E115" s="617"/>
      <c r="F115" s="627"/>
      <c r="G115" s="628"/>
      <c r="H115" s="628"/>
      <c r="I115" s="628"/>
      <c r="J115" s="629"/>
    </row>
    <row r="116" spans="1:10" x14ac:dyDescent="0.2">
      <c r="A116" s="616"/>
      <c r="B116" s="577"/>
      <c r="C116" s="577"/>
      <c r="D116" s="577"/>
      <c r="E116" s="617"/>
      <c r="F116" s="627"/>
      <c r="G116" s="628"/>
      <c r="H116" s="628"/>
      <c r="I116" s="628"/>
      <c r="J116" s="629"/>
    </row>
    <row r="117" spans="1:10" x14ac:dyDescent="0.2">
      <c r="A117" s="616"/>
      <c r="B117" s="577"/>
      <c r="C117" s="577"/>
      <c r="D117" s="577"/>
      <c r="E117" s="617"/>
      <c r="F117" s="627"/>
      <c r="G117" s="628"/>
      <c r="H117" s="628"/>
      <c r="I117" s="628"/>
      <c r="J117" s="629"/>
    </row>
    <row r="118" spans="1:10" x14ac:dyDescent="0.2">
      <c r="A118" s="118"/>
      <c r="B118" s="119"/>
      <c r="C118" s="119"/>
      <c r="D118" s="119"/>
      <c r="E118" s="133"/>
      <c r="F118" s="627"/>
      <c r="G118" s="628"/>
      <c r="H118" s="628"/>
      <c r="I118" s="628"/>
      <c r="J118" s="629"/>
    </row>
    <row r="119" spans="1:10" x14ac:dyDescent="0.2">
      <c r="A119" s="120"/>
      <c r="B119" s="121"/>
      <c r="C119" s="121"/>
      <c r="D119" s="121"/>
      <c r="E119" s="134"/>
      <c r="F119" s="630"/>
      <c r="G119" s="631"/>
      <c r="H119" s="631"/>
      <c r="I119" s="631"/>
      <c r="J119" s="632"/>
    </row>
    <row r="120" spans="1:10" ht="12.75" customHeight="1" x14ac:dyDescent="0.2">
      <c r="A120" s="116"/>
      <c r="B120" s="117"/>
      <c r="C120" s="117"/>
      <c r="D120" s="117"/>
      <c r="E120" s="132"/>
      <c r="F120" s="624" t="s">
        <v>399</v>
      </c>
      <c r="G120" s="625"/>
      <c r="H120" s="625"/>
      <c r="I120" s="625"/>
      <c r="J120" s="626"/>
    </row>
    <row r="121" spans="1:10" x14ac:dyDescent="0.2">
      <c r="A121" s="616" t="s">
        <v>283</v>
      </c>
      <c r="B121" s="577"/>
      <c r="C121" s="577"/>
      <c r="D121" s="577"/>
      <c r="E121" s="617"/>
      <c r="F121" s="627"/>
      <c r="G121" s="628"/>
      <c r="H121" s="628"/>
      <c r="I121" s="628"/>
      <c r="J121" s="629"/>
    </row>
    <row r="122" spans="1:10" ht="12.75" customHeight="1" x14ac:dyDescent="0.2">
      <c r="A122" s="616"/>
      <c r="B122" s="577"/>
      <c r="C122" s="577"/>
      <c r="D122" s="577"/>
      <c r="E122" s="617"/>
      <c r="F122" s="627"/>
      <c r="G122" s="628"/>
      <c r="H122" s="628"/>
      <c r="I122" s="628"/>
      <c r="J122" s="629"/>
    </row>
    <row r="123" spans="1:10" x14ac:dyDescent="0.2">
      <c r="A123" s="616"/>
      <c r="B123" s="577"/>
      <c r="C123" s="577"/>
      <c r="D123" s="577"/>
      <c r="E123" s="617"/>
      <c r="F123" s="627"/>
      <c r="G123" s="628"/>
      <c r="H123" s="628"/>
      <c r="I123" s="628"/>
      <c r="J123" s="629"/>
    </row>
    <row r="124" spans="1:10" x14ac:dyDescent="0.2">
      <c r="A124" s="616"/>
      <c r="B124" s="577"/>
      <c r="C124" s="577"/>
      <c r="D124" s="577"/>
      <c r="E124" s="617"/>
      <c r="F124" s="627"/>
      <c r="G124" s="628"/>
      <c r="H124" s="628"/>
      <c r="I124" s="628"/>
      <c r="J124" s="629"/>
    </row>
    <row r="125" spans="1:10" x14ac:dyDescent="0.2">
      <c r="A125" s="616"/>
      <c r="B125" s="577"/>
      <c r="C125" s="577"/>
      <c r="D125" s="577"/>
      <c r="E125" s="617"/>
      <c r="F125" s="627"/>
      <c r="G125" s="628"/>
      <c r="H125" s="628"/>
      <c r="I125" s="628"/>
      <c r="J125" s="629"/>
    </row>
    <row r="126" spans="1:10" x14ac:dyDescent="0.2">
      <c r="A126" s="616"/>
      <c r="B126" s="577"/>
      <c r="C126" s="577"/>
      <c r="D126" s="577"/>
      <c r="E126" s="617"/>
      <c r="F126" s="627"/>
      <c r="G126" s="628"/>
      <c r="H126" s="628"/>
      <c r="I126" s="628"/>
      <c r="J126" s="629"/>
    </row>
    <row r="127" spans="1:10" x14ac:dyDescent="0.2">
      <c r="A127" s="118"/>
      <c r="B127" s="119"/>
      <c r="C127" s="119"/>
      <c r="D127" s="119"/>
      <c r="E127" s="133"/>
      <c r="F127" s="627"/>
      <c r="G127" s="628"/>
      <c r="H127" s="628"/>
      <c r="I127" s="628"/>
      <c r="J127" s="629"/>
    </row>
    <row r="128" spans="1:10" ht="13.5" thickBot="1" x14ac:dyDescent="0.25">
      <c r="A128" s="120"/>
      <c r="B128" s="121"/>
      <c r="C128" s="121"/>
      <c r="D128" s="121"/>
      <c r="E128" s="134"/>
      <c r="F128" s="630"/>
      <c r="G128" s="631"/>
      <c r="H128" s="631"/>
      <c r="I128" s="631"/>
      <c r="J128" s="632"/>
    </row>
    <row r="129" spans="1:10" ht="13.5" customHeight="1" thickTop="1" x14ac:dyDescent="0.2">
      <c r="A129" s="587" t="s">
        <v>284</v>
      </c>
      <c r="B129" s="588"/>
      <c r="C129" s="588"/>
      <c r="D129" s="588"/>
      <c r="E129" s="588"/>
      <c r="F129" s="588"/>
      <c r="G129" s="588"/>
      <c r="H129" s="588"/>
      <c r="I129" s="588"/>
      <c r="J129" s="589"/>
    </row>
    <row r="130" spans="1:10" ht="12.75" customHeight="1" x14ac:dyDescent="0.2">
      <c r="A130" s="590"/>
      <c r="B130" s="591"/>
      <c r="C130" s="591"/>
      <c r="D130" s="591"/>
      <c r="E130" s="591"/>
      <c r="F130" s="591"/>
      <c r="G130" s="591"/>
      <c r="H130" s="591"/>
      <c r="I130" s="591"/>
      <c r="J130" s="592"/>
    </row>
    <row r="131" spans="1:10" x14ac:dyDescent="0.2">
      <c r="A131" s="555" t="s">
        <v>377</v>
      </c>
      <c r="B131" s="556"/>
      <c r="C131" s="556"/>
      <c r="D131" s="556"/>
      <c r="E131" s="556"/>
      <c r="F131" s="556"/>
      <c r="G131" s="556"/>
      <c r="H131" s="556"/>
      <c r="I131" s="556"/>
      <c r="J131" s="557"/>
    </row>
    <row r="132" spans="1:10" x14ac:dyDescent="0.2">
      <c r="A132" s="586"/>
      <c r="B132" s="584"/>
      <c r="C132" s="584"/>
      <c r="D132" s="584"/>
      <c r="E132" s="584"/>
      <c r="F132" s="584"/>
      <c r="G132" s="584"/>
      <c r="H132" s="584"/>
      <c r="I132" s="584"/>
      <c r="J132" s="585"/>
    </row>
    <row r="133" spans="1:10" x14ac:dyDescent="0.2">
      <c r="A133" s="558"/>
      <c r="B133" s="559"/>
      <c r="C133" s="559"/>
      <c r="D133" s="559"/>
      <c r="E133" s="559"/>
      <c r="F133" s="559"/>
      <c r="G133" s="559"/>
      <c r="H133" s="559"/>
      <c r="I133" s="559"/>
      <c r="J133" s="560"/>
    </row>
    <row r="134" spans="1:10" x14ac:dyDescent="0.2">
      <c r="A134" s="561" t="s">
        <v>406</v>
      </c>
      <c r="B134" s="562"/>
      <c r="C134" s="562"/>
      <c r="D134" s="562"/>
      <c r="E134" s="562"/>
      <c r="F134" s="562"/>
      <c r="G134" s="562"/>
      <c r="H134" s="562"/>
      <c r="I134" s="562"/>
      <c r="J134" s="563"/>
    </row>
    <row r="135" spans="1:10" x14ac:dyDescent="0.2">
      <c r="A135" s="564"/>
      <c r="B135" s="565"/>
      <c r="C135" s="565"/>
      <c r="D135" s="565"/>
      <c r="E135" s="565"/>
      <c r="F135" s="565"/>
      <c r="G135" s="565"/>
      <c r="H135" s="565"/>
      <c r="I135" s="565"/>
      <c r="J135" s="566"/>
    </row>
    <row r="136" spans="1:10" x14ac:dyDescent="0.2">
      <c r="A136" s="564"/>
      <c r="B136" s="565"/>
      <c r="C136" s="565"/>
      <c r="D136" s="565"/>
      <c r="E136" s="565"/>
      <c r="F136" s="565"/>
      <c r="G136" s="565"/>
      <c r="H136" s="565"/>
      <c r="I136" s="565"/>
      <c r="J136" s="566"/>
    </row>
    <row r="137" spans="1:10" x14ac:dyDescent="0.2">
      <c r="A137" s="564"/>
      <c r="B137" s="565"/>
      <c r="C137" s="565"/>
      <c r="D137" s="565"/>
      <c r="E137" s="565"/>
      <c r="F137" s="565"/>
      <c r="G137" s="565"/>
      <c r="H137" s="565"/>
      <c r="I137" s="565"/>
      <c r="J137" s="566"/>
    </row>
    <row r="138" spans="1:10" x14ac:dyDescent="0.2">
      <c r="A138" s="564"/>
      <c r="B138" s="565"/>
      <c r="C138" s="565"/>
      <c r="D138" s="565"/>
      <c r="E138" s="565"/>
      <c r="F138" s="565"/>
      <c r="G138" s="565"/>
      <c r="H138" s="565"/>
      <c r="I138" s="565"/>
      <c r="J138" s="566"/>
    </row>
    <row r="139" spans="1:10" x14ac:dyDescent="0.2">
      <c r="A139" s="564"/>
      <c r="B139" s="565"/>
      <c r="C139" s="565"/>
      <c r="D139" s="565"/>
      <c r="E139" s="565"/>
      <c r="F139" s="565"/>
      <c r="G139" s="565"/>
      <c r="H139" s="565"/>
      <c r="I139" s="565"/>
      <c r="J139" s="566"/>
    </row>
    <row r="140" spans="1:10" x14ac:dyDescent="0.2">
      <c r="A140" s="564"/>
      <c r="B140" s="565"/>
      <c r="C140" s="565"/>
      <c r="D140" s="565"/>
      <c r="E140" s="565"/>
      <c r="F140" s="565"/>
      <c r="G140" s="565"/>
      <c r="H140" s="565"/>
      <c r="I140" s="565"/>
      <c r="J140" s="566"/>
    </row>
    <row r="141" spans="1:10" x14ac:dyDescent="0.2">
      <c r="A141" s="564"/>
      <c r="B141" s="565"/>
      <c r="C141" s="565"/>
      <c r="D141" s="565"/>
      <c r="E141" s="565"/>
      <c r="F141" s="565"/>
      <c r="G141" s="565"/>
      <c r="H141" s="565"/>
      <c r="I141" s="565"/>
      <c r="J141" s="566"/>
    </row>
    <row r="142" spans="1:10" x14ac:dyDescent="0.2">
      <c r="A142" s="564"/>
      <c r="B142" s="565"/>
      <c r="C142" s="565"/>
      <c r="D142" s="565"/>
      <c r="E142" s="565"/>
      <c r="F142" s="565"/>
      <c r="G142" s="565"/>
      <c r="H142" s="565"/>
      <c r="I142" s="565"/>
      <c r="J142" s="566"/>
    </row>
    <row r="143" spans="1:10" x14ac:dyDescent="0.2">
      <c r="A143" s="564"/>
      <c r="B143" s="565"/>
      <c r="C143" s="565"/>
      <c r="D143" s="565"/>
      <c r="E143" s="565"/>
      <c r="F143" s="565"/>
      <c r="G143" s="565"/>
      <c r="H143" s="565"/>
      <c r="I143" s="565"/>
      <c r="J143" s="566"/>
    </row>
    <row r="144" spans="1:10" x14ac:dyDescent="0.2">
      <c r="A144" s="564"/>
      <c r="B144" s="565"/>
      <c r="C144" s="565"/>
      <c r="D144" s="565"/>
      <c r="E144" s="565"/>
      <c r="F144" s="565"/>
      <c r="G144" s="565"/>
      <c r="H144" s="565"/>
      <c r="I144" s="565"/>
      <c r="J144" s="566"/>
    </row>
    <row r="145" spans="1:10" x14ac:dyDescent="0.2">
      <c r="A145" s="564"/>
      <c r="B145" s="565"/>
      <c r="C145" s="565"/>
      <c r="D145" s="565"/>
      <c r="E145" s="565"/>
      <c r="F145" s="565"/>
      <c r="G145" s="565"/>
      <c r="H145" s="565"/>
      <c r="I145" s="565"/>
      <c r="J145" s="566"/>
    </row>
    <row r="146" spans="1:10" x14ac:dyDescent="0.2">
      <c r="A146" s="564"/>
      <c r="B146" s="565"/>
      <c r="C146" s="565"/>
      <c r="D146" s="565"/>
      <c r="E146" s="565"/>
      <c r="F146" s="565"/>
      <c r="G146" s="565"/>
      <c r="H146" s="565"/>
      <c r="I146" s="565"/>
      <c r="J146" s="566"/>
    </row>
    <row r="147" spans="1:10" x14ac:dyDescent="0.2">
      <c r="A147" s="564"/>
      <c r="B147" s="565"/>
      <c r="C147" s="565"/>
      <c r="D147" s="565"/>
      <c r="E147" s="565"/>
      <c r="F147" s="565"/>
      <c r="G147" s="565"/>
      <c r="H147" s="565"/>
      <c r="I147" s="565"/>
      <c r="J147" s="566"/>
    </row>
    <row r="148" spans="1:10" ht="13.5" thickBot="1" x14ac:dyDescent="0.25">
      <c r="A148" s="567"/>
      <c r="B148" s="568"/>
      <c r="C148" s="568"/>
      <c r="D148" s="568"/>
      <c r="E148" s="568"/>
      <c r="F148" s="568"/>
      <c r="G148" s="568"/>
      <c r="H148" s="568"/>
      <c r="I148" s="568"/>
      <c r="J148" s="569"/>
    </row>
    <row r="149" spans="1:10" ht="13.5" customHeight="1" thickTop="1" x14ac:dyDescent="0.2">
      <c r="A149" s="587" t="s">
        <v>285</v>
      </c>
      <c r="B149" s="588"/>
      <c r="C149" s="588"/>
      <c r="D149" s="588"/>
      <c r="E149" s="588"/>
      <c r="F149" s="588"/>
      <c r="G149" s="588"/>
      <c r="H149" s="588"/>
      <c r="I149" s="588"/>
      <c r="J149" s="589"/>
    </row>
    <row r="150" spans="1:10" ht="12.75" customHeight="1" x14ac:dyDescent="0.2">
      <c r="A150" s="590"/>
      <c r="B150" s="591"/>
      <c r="C150" s="591"/>
      <c r="D150" s="591"/>
      <c r="E150" s="591"/>
      <c r="F150" s="591"/>
      <c r="G150" s="591"/>
      <c r="H150" s="591"/>
      <c r="I150" s="591"/>
      <c r="J150" s="592"/>
    </row>
    <row r="151" spans="1:10" x14ac:dyDescent="0.2">
      <c r="A151" s="555" t="s">
        <v>378</v>
      </c>
      <c r="B151" s="556"/>
      <c r="C151" s="556"/>
      <c r="D151" s="556"/>
      <c r="E151" s="556"/>
      <c r="F151" s="556"/>
      <c r="G151" s="556"/>
      <c r="H151" s="556"/>
      <c r="I151" s="556"/>
      <c r="J151" s="557"/>
    </row>
    <row r="152" spans="1:10" x14ac:dyDescent="0.2">
      <c r="A152" s="586"/>
      <c r="B152" s="584"/>
      <c r="C152" s="584"/>
      <c r="D152" s="584"/>
      <c r="E152" s="584"/>
      <c r="F152" s="584"/>
      <c r="G152" s="584"/>
      <c r="H152" s="584"/>
      <c r="I152" s="584"/>
      <c r="J152" s="585"/>
    </row>
    <row r="153" spans="1:10" x14ac:dyDescent="0.2">
      <c r="A153" s="558"/>
      <c r="B153" s="559"/>
      <c r="C153" s="559"/>
      <c r="D153" s="559"/>
      <c r="E153" s="559"/>
      <c r="F153" s="559"/>
      <c r="G153" s="559"/>
      <c r="H153" s="559"/>
      <c r="I153" s="559"/>
      <c r="J153" s="560"/>
    </row>
    <row r="154" spans="1:10" x14ac:dyDescent="0.2">
      <c r="A154" s="561" t="s">
        <v>401</v>
      </c>
      <c r="B154" s="562"/>
      <c r="C154" s="562"/>
      <c r="D154" s="562"/>
      <c r="E154" s="562"/>
      <c r="F154" s="562"/>
      <c r="G154" s="562"/>
      <c r="H154" s="562"/>
      <c r="I154" s="562"/>
      <c r="J154" s="563"/>
    </row>
    <row r="155" spans="1:10" x14ac:dyDescent="0.2">
      <c r="A155" s="564"/>
      <c r="B155" s="565"/>
      <c r="C155" s="565"/>
      <c r="D155" s="565"/>
      <c r="E155" s="565"/>
      <c r="F155" s="565"/>
      <c r="G155" s="565"/>
      <c r="H155" s="565"/>
      <c r="I155" s="565"/>
      <c r="J155" s="566"/>
    </row>
    <row r="156" spans="1:10" x14ac:dyDescent="0.2">
      <c r="A156" s="564"/>
      <c r="B156" s="565"/>
      <c r="C156" s="565"/>
      <c r="D156" s="565"/>
      <c r="E156" s="565"/>
      <c r="F156" s="565"/>
      <c r="G156" s="565"/>
      <c r="H156" s="565"/>
      <c r="I156" s="565"/>
      <c r="J156" s="566"/>
    </row>
    <row r="157" spans="1:10" x14ac:dyDescent="0.2">
      <c r="A157" s="564"/>
      <c r="B157" s="565"/>
      <c r="C157" s="565"/>
      <c r="D157" s="565"/>
      <c r="E157" s="565"/>
      <c r="F157" s="565"/>
      <c r="G157" s="565"/>
      <c r="H157" s="565"/>
      <c r="I157" s="565"/>
      <c r="J157" s="566"/>
    </row>
    <row r="158" spans="1:10" x14ac:dyDescent="0.2">
      <c r="A158" s="564"/>
      <c r="B158" s="565"/>
      <c r="C158" s="565"/>
      <c r="D158" s="565"/>
      <c r="E158" s="565"/>
      <c r="F158" s="565"/>
      <c r="G158" s="565"/>
      <c r="H158" s="565"/>
      <c r="I158" s="565"/>
      <c r="J158" s="566"/>
    </row>
    <row r="159" spans="1:10" x14ac:dyDescent="0.2">
      <c r="A159" s="564"/>
      <c r="B159" s="565"/>
      <c r="C159" s="565"/>
      <c r="D159" s="565"/>
      <c r="E159" s="565"/>
      <c r="F159" s="565"/>
      <c r="G159" s="565"/>
      <c r="H159" s="565"/>
      <c r="I159" s="565"/>
      <c r="J159" s="566"/>
    </row>
    <row r="160" spans="1:10" x14ac:dyDescent="0.2">
      <c r="A160" s="564"/>
      <c r="B160" s="565"/>
      <c r="C160" s="565"/>
      <c r="D160" s="565"/>
      <c r="E160" s="565"/>
      <c r="F160" s="565"/>
      <c r="G160" s="565"/>
      <c r="H160" s="565"/>
      <c r="I160" s="565"/>
      <c r="J160" s="566"/>
    </row>
    <row r="161" spans="1:10" x14ac:dyDescent="0.2">
      <c r="A161" s="564"/>
      <c r="B161" s="565"/>
      <c r="C161" s="565"/>
      <c r="D161" s="565"/>
      <c r="E161" s="565"/>
      <c r="F161" s="565"/>
      <c r="G161" s="565"/>
      <c r="H161" s="565"/>
      <c r="I161" s="565"/>
      <c r="J161" s="566"/>
    </row>
    <row r="162" spans="1:10" x14ac:dyDescent="0.2">
      <c r="A162" s="564"/>
      <c r="B162" s="565"/>
      <c r="C162" s="565"/>
      <c r="D162" s="565"/>
      <c r="E162" s="565"/>
      <c r="F162" s="565"/>
      <c r="G162" s="565"/>
      <c r="H162" s="565"/>
      <c r="I162" s="565"/>
      <c r="J162" s="566"/>
    </row>
    <row r="163" spans="1:10" x14ac:dyDescent="0.2">
      <c r="A163" s="564"/>
      <c r="B163" s="565"/>
      <c r="C163" s="565"/>
      <c r="D163" s="565"/>
      <c r="E163" s="565"/>
      <c r="F163" s="565"/>
      <c r="G163" s="565"/>
      <c r="H163" s="565"/>
      <c r="I163" s="565"/>
      <c r="J163" s="566"/>
    </row>
    <row r="164" spans="1:10" x14ac:dyDescent="0.2">
      <c r="A164" s="564"/>
      <c r="B164" s="565"/>
      <c r="C164" s="565"/>
      <c r="D164" s="565"/>
      <c r="E164" s="565"/>
      <c r="F164" s="565"/>
      <c r="G164" s="565"/>
      <c r="H164" s="565"/>
      <c r="I164" s="565"/>
      <c r="J164" s="566"/>
    </row>
    <row r="165" spans="1:10" x14ac:dyDescent="0.2">
      <c r="A165" s="564"/>
      <c r="B165" s="565"/>
      <c r="C165" s="565"/>
      <c r="D165" s="565"/>
      <c r="E165" s="565"/>
      <c r="F165" s="565"/>
      <c r="G165" s="565"/>
      <c r="H165" s="565"/>
      <c r="I165" s="565"/>
      <c r="J165" s="566"/>
    </row>
    <row r="166" spans="1:10" x14ac:dyDescent="0.2">
      <c r="A166" s="564"/>
      <c r="B166" s="565"/>
      <c r="C166" s="565"/>
      <c r="D166" s="565"/>
      <c r="E166" s="565"/>
      <c r="F166" s="565"/>
      <c r="G166" s="565"/>
      <c r="H166" s="565"/>
      <c r="I166" s="565"/>
      <c r="J166" s="566"/>
    </row>
    <row r="167" spans="1:10" x14ac:dyDescent="0.2">
      <c r="A167" s="564"/>
      <c r="B167" s="565"/>
      <c r="C167" s="565"/>
      <c r="D167" s="565"/>
      <c r="E167" s="565"/>
      <c r="F167" s="565"/>
      <c r="G167" s="565"/>
      <c r="H167" s="565"/>
      <c r="I167" s="565"/>
      <c r="J167" s="566"/>
    </row>
    <row r="168" spans="1:10" ht="13.5" thickBot="1" x14ac:dyDescent="0.25">
      <c r="A168" s="567"/>
      <c r="B168" s="568"/>
      <c r="C168" s="568"/>
      <c r="D168" s="568"/>
      <c r="E168" s="568"/>
      <c r="F168" s="568"/>
      <c r="G168" s="568"/>
      <c r="H168" s="568"/>
      <c r="I168" s="568"/>
      <c r="J168" s="569"/>
    </row>
    <row r="169" spans="1:10" ht="13.5" customHeight="1" thickTop="1" x14ac:dyDescent="0.2">
      <c r="A169" s="549" t="s">
        <v>286</v>
      </c>
      <c r="B169" s="588"/>
      <c r="C169" s="588"/>
      <c r="D169" s="588"/>
      <c r="E169" s="588"/>
      <c r="F169" s="588"/>
      <c r="G169" s="588"/>
      <c r="H169" s="588"/>
      <c r="I169" s="588"/>
      <c r="J169" s="589"/>
    </row>
    <row r="170" spans="1:10" ht="12.75" customHeight="1" x14ac:dyDescent="0.2">
      <c r="A170" s="590"/>
      <c r="B170" s="591"/>
      <c r="C170" s="591"/>
      <c r="D170" s="591"/>
      <c r="E170" s="591"/>
      <c r="F170" s="591"/>
      <c r="G170" s="591"/>
      <c r="H170" s="591"/>
      <c r="I170" s="591"/>
      <c r="J170" s="592"/>
    </row>
    <row r="171" spans="1:10" x14ac:dyDescent="0.2">
      <c r="A171" s="593" t="s">
        <v>287</v>
      </c>
      <c r="B171" s="556"/>
      <c r="C171" s="556"/>
      <c r="D171" s="556"/>
      <c r="E171" s="556"/>
      <c r="F171" s="556"/>
      <c r="G171" s="556"/>
      <c r="H171" s="556"/>
      <c r="I171" s="556"/>
      <c r="J171" s="557"/>
    </row>
    <row r="172" spans="1:10" x14ac:dyDescent="0.2">
      <c r="A172" s="558"/>
      <c r="B172" s="559"/>
      <c r="C172" s="559"/>
      <c r="D172" s="559"/>
      <c r="E172" s="559"/>
      <c r="F172" s="559"/>
      <c r="G172" s="559"/>
      <c r="H172" s="559"/>
      <c r="I172" s="559"/>
      <c r="J172" s="560"/>
    </row>
    <row r="173" spans="1:10" x14ac:dyDescent="0.2">
      <c r="A173" s="561" t="s">
        <v>401</v>
      </c>
      <c r="B173" s="562"/>
      <c r="C173" s="562"/>
      <c r="D173" s="562"/>
      <c r="E173" s="562"/>
      <c r="F173" s="562"/>
      <c r="G173" s="562"/>
      <c r="H173" s="562"/>
      <c r="I173" s="562"/>
      <c r="J173" s="563"/>
    </row>
    <row r="174" spans="1:10" x14ac:dyDescent="0.2">
      <c r="A174" s="564"/>
      <c r="B174" s="565"/>
      <c r="C174" s="565"/>
      <c r="D174" s="565"/>
      <c r="E174" s="565"/>
      <c r="F174" s="565"/>
      <c r="G174" s="565"/>
      <c r="H174" s="565"/>
      <c r="I174" s="565"/>
      <c r="J174" s="566"/>
    </row>
    <row r="175" spans="1:10" x14ac:dyDescent="0.2">
      <c r="A175" s="564"/>
      <c r="B175" s="565"/>
      <c r="C175" s="565"/>
      <c r="D175" s="565"/>
      <c r="E175" s="565"/>
      <c r="F175" s="565"/>
      <c r="G175" s="565"/>
      <c r="H175" s="565"/>
      <c r="I175" s="565"/>
      <c r="J175" s="566"/>
    </row>
    <row r="176" spans="1:10" x14ac:dyDescent="0.2">
      <c r="A176" s="564"/>
      <c r="B176" s="565"/>
      <c r="C176" s="565"/>
      <c r="D176" s="565"/>
      <c r="E176" s="565"/>
      <c r="F176" s="565"/>
      <c r="G176" s="565"/>
      <c r="H176" s="565"/>
      <c r="I176" s="565"/>
      <c r="J176" s="566"/>
    </row>
    <row r="177" spans="1:10" x14ac:dyDescent="0.2">
      <c r="A177" s="564"/>
      <c r="B177" s="565"/>
      <c r="C177" s="565"/>
      <c r="D177" s="565"/>
      <c r="E177" s="565"/>
      <c r="F177" s="565"/>
      <c r="G177" s="565"/>
      <c r="H177" s="565"/>
      <c r="I177" s="565"/>
      <c r="J177" s="566"/>
    </row>
    <row r="178" spans="1:10" x14ac:dyDescent="0.2">
      <c r="A178" s="564"/>
      <c r="B178" s="565"/>
      <c r="C178" s="565"/>
      <c r="D178" s="565"/>
      <c r="E178" s="565"/>
      <c r="F178" s="565"/>
      <c r="G178" s="565"/>
      <c r="H178" s="565"/>
      <c r="I178" s="565"/>
      <c r="J178" s="566"/>
    </row>
    <row r="179" spans="1:10" x14ac:dyDescent="0.2">
      <c r="A179" s="564"/>
      <c r="B179" s="565"/>
      <c r="C179" s="565"/>
      <c r="D179" s="565"/>
      <c r="E179" s="565"/>
      <c r="F179" s="565"/>
      <c r="G179" s="565"/>
      <c r="H179" s="565"/>
      <c r="I179" s="565"/>
      <c r="J179" s="566"/>
    </row>
    <row r="180" spans="1:10" x14ac:dyDescent="0.2">
      <c r="A180" s="564"/>
      <c r="B180" s="565"/>
      <c r="C180" s="565"/>
      <c r="D180" s="565"/>
      <c r="E180" s="565"/>
      <c r="F180" s="565"/>
      <c r="G180" s="565"/>
      <c r="H180" s="565"/>
      <c r="I180" s="565"/>
      <c r="J180" s="566"/>
    </row>
    <row r="181" spans="1:10" x14ac:dyDescent="0.2">
      <c r="A181" s="564"/>
      <c r="B181" s="565"/>
      <c r="C181" s="565"/>
      <c r="D181" s="565"/>
      <c r="E181" s="565"/>
      <c r="F181" s="565"/>
      <c r="G181" s="565"/>
      <c r="H181" s="565"/>
      <c r="I181" s="565"/>
      <c r="J181" s="566"/>
    </row>
    <row r="182" spans="1:10" x14ac:dyDescent="0.2">
      <c r="A182" s="564"/>
      <c r="B182" s="565"/>
      <c r="C182" s="565"/>
      <c r="D182" s="565"/>
      <c r="E182" s="565"/>
      <c r="F182" s="565"/>
      <c r="G182" s="565"/>
      <c r="H182" s="565"/>
      <c r="I182" s="565"/>
      <c r="J182" s="566"/>
    </row>
    <row r="183" spans="1:10" x14ac:dyDescent="0.2">
      <c r="A183" s="564"/>
      <c r="B183" s="565"/>
      <c r="C183" s="565"/>
      <c r="D183" s="565"/>
      <c r="E183" s="565"/>
      <c r="F183" s="565"/>
      <c r="G183" s="565"/>
      <c r="H183" s="565"/>
      <c r="I183" s="565"/>
      <c r="J183" s="566"/>
    </row>
    <row r="184" spans="1:10" x14ac:dyDescent="0.2">
      <c r="A184" s="564"/>
      <c r="B184" s="565"/>
      <c r="C184" s="565"/>
      <c r="D184" s="565"/>
      <c r="E184" s="565"/>
      <c r="F184" s="565"/>
      <c r="G184" s="565"/>
      <c r="H184" s="565"/>
      <c r="I184" s="565"/>
      <c r="J184" s="566"/>
    </row>
    <row r="185" spans="1:10" x14ac:dyDescent="0.2">
      <c r="A185" s="564"/>
      <c r="B185" s="565"/>
      <c r="C185" s="565"/>
      <c r="D185" s="565"/>
      <c r="E185" s="565"/>
      <c r="F185" s="565"/>
      <c r="G185" s="565"/>
      <c r="H185" s="565"/>
      <c r="I185" s="565"/>
      <c r="J185" s="566"/>
    </row>
    <row r="186" spans="1:10" x14ac:dyDescent="0.2">
      <c r="A186" s="564"/>
      <c r="B186" s="565"/>
      <c r="C186" s="565"/>
      <c r="D186" s="565"/>
      <c r="E186" s="565"/>
      <c r="F186" s="565"/>
      <c r="G186" s="565"/>
      <c r="H186" s="565"/>
      <c r="I186" s="565"/>
      <c r="J186" s="566"/>
    </row>
    <row r="187" spans="1:10" ht="13.5" thickBot="1" x14ac:dyDescent="0.25">
      <c r="A187" s="567"/>
      <c r="B187" s="568"/>
      <c r="C187" s="568"/>
      <c r="D187" s="568"/>
      <c r="E187" s="568"/>
      <c r="F187" s="568"/>
      <c r="G187" s="568"/>
      <c r="H187" s="568"/>
      <c r="I187" s="568"/>
      <c r="J187" s="569"/>
    </row>
    <row r="188" spans="1:10" ht="13.5" customHeight="1" thickTop="1" x14ac:dyDescent="0.2">
      <c r="A188" s="549" t="s">
        <v>288</v>
      </c>
      <c r="B188" s="588"/>
      <c r="C188" s="588"/>
      <c r="D188" s="588"/>
      <c r="E188" s="588"/>
      <c r="F188" s="588"/>
      <c r="G188" s="588"/>
      <c r="H188" s="588"/>
      <c r="I188" s="588"/>
      <c r="J188" s="589"/>
    </row>
    <row r="189" spans="1:10" ht="12.75" customHeight="1" x14ac:dyDescent="0.2">
      <c r="A189" s="590"/>
      <c r="B189" s="591"/>
      <c r="C189" s="591"/>
      <c r="D189" s="591"/>
      <c r="E189" s="591"/>
      <c r="F189" s="591"/>
      <c r="G189" s="591"/>
      <c r="H189" s="591"/>
      <c r="I189" s="591"/>
      <c r="J189" s="592"/>
    </row>
    <row r="190" spans="1:10" x14ac:dyDescent="0.2">
      <c r="A190" s="593" t="s">
        <v>289</v>
      </c>
      <c r="B190" s="556"/>
      <c r="C190" s="556"/>
      <c r="D190" s="556"/>
      <c r="E190" s="556"/>
      <c r="F190" s="556"/>
      <c r="G190" s="556"/>
      <c r="H190" s="556"/>
      <c r="I190" s="556"/>
      <c r="J190" s="557"/>
    </row>
    <row r="191" spans="1:10" x14ac:dyDescent="0.2">
      <c r="A191" s="558"/>
      <c r="B191" s="559"/>
      <c r="C191" s="559"/>
      <c r="D191" s="559"/>
      <c r="E191" s="559"/>
      <c r="F191" s="559"/>
      <c r="G191" s="559"/>
      <c r="H191" s="559"/>
      <c r="I191" s="559"/>
      <c r="J191" s="560"/>
    </row>
    <row r="192" spans="1:10" x14ac:dyDescent="0.2">
      <c r="A192" s="561" t="s">
        <v>396</v>
      </c>
      <c r="B192" s="562"/>
      <c r="C192" s="562"/>
      <c r="D192" s="562"/>
      <c r="E192" s="562"/>
      <c r="F192" s="562"/>
      <c r="G192" s="562"/>
      <c r="H192" s="562"/>
      <c r="I192" s="562"/>
      <c r="J192" s="563"/>
    </row>
    <row r="193" spans="1:10" x14ac:dyDescent="0.2">
      <c r="A193" s="564"/>
      <c r="B193" s="565"/>
      <c r="C193" s="565"/>
      <c r="D193" s="565"/>
      <c r="E193" s="565"/>
      <c r="F193" s="565"/>
      <c r="G193" s="565"/>
      <c r="H193" s="565"/>
      <c r="I193" s="565"/>
      <c r="J193" s="566"/>
    </row>
    <row r="194" spans="1:10" x14ac:dyDescent="0.2">
      <c r="A194" s="564"/>
      <c r="B194" s="565"/>
      <c r="C194" s="565"/>
      <c r="D194" s="565"/>
      <c r="E194" s="565"/>
      <c r="F194" s="565"/>
      <c r="G194" s="565"/>
      <c r="H194" s="565"/>
      <c r="I194" s="565"/>
      <c r="J194" s="566"/>
    </row>
    <row r="195" spans="1:10" x14ac:dyDescent="0.2">
      <c r="A195" s="564"/>
      <c r="B195" s="565"/>
      <c r="C195" s="565"/>
      <c r="D195" s="565"/>
      <c r="E195" s="565"/>
      <c r="F195" s="565"/>
      <c r="G195" s="565"/>
      <c r="H195" s="565"/>
      <c r="I195" s="565"/>
      <c r="J195" s="566"/>
    </row>
    <row r="196" spans="1:10" x14ac:dyDescent="0.2">
      <c r="A196" s="564"/>
      <c r="B196" s="565"/>
      <c r="C196" s="565"/>
      <c r="D196" s="565"/>
      <c r="E196" s="565"/>
      <c r="F196" s="565"/>
      <c r="G196" s="565"/>
      <c r="H196" s="565"/>
      <c r="I196" s="565"/>
      <c r="J196" s="566"/>
    </row>
    <row r="197" spans="1:10" x14ac:dyDescent="0.2">
      <c r="A197" s="564"/>
      <c r="B197" s="565"/>
      <c r="C197" s="565"/>
      <c r="D197" s="565"/>
      <c r="E197" s="565"/>
      <c r="F197" s="565"/>
      <c r="G197" s="565"/>
      <c r="H197" s="565"/>
      <c r="I197" s="565"/>
      <c r="J197" s="566"/>
    </row>
    <row r="198" spans="1:10" x14ac:dyDescent="0.2">
      <c r="A198" s="564"/>
      <c r="B198" s="565"/>
      <c r="C198" s="565"/>
      <c r="D198" s="565"/>
      <c r="E198" s="565"/>
      <c r="F198" s="565"/>
      <c r="G198" s="565"/>
      <c r="H198" s="565"/>
      <c r="I198" s="565"/>
      <c r="J198" s="566"/>
    </row>
    <row r="199" spans="1:10" x14ac:dyDescent="0.2">
      <c r="A199" s="564"/>
      <c r="B199" s="565"/>
      <c r="C199" s="565"/>
      <c r="D199" s="565"/>
      <c r="E199" s="565"/>
      <c r="F199" s="565"/>
      <c r="G199" s="565"/>
      <c r="H199" s="565"/>
      <c r="I199" s="565"/>
      <c r="J199" s="566"/>
    </row>
    <row r="200" spans="1:10" x14ac:dyDescent="0.2">
      <c r="A200" s="564"/>
      <c r="B200" s="565"/>
      <c r="C200" s="565"/>
      <c r="D200" s="565"/>
      <c r="E200" s="565"/>
      <c r="F200" s="565"/>
      <c r="G200" s="565"/>
      <c r="H200" s="565"/>
      <c r="I200" s="565"/>
      <c r="J200" s="566"/>
    </row>
    <row r="201" spans="1:10" x14ac:dyDescent="0.2">
      <c r="A201" s="564"/>
      <c r="B201" s="565"/>
      <c r="C201" s="565"/>
      <c r="D201" s="565"/>
      <c r="E201" s="565"/>
      <c r="F201" s="565"/>
      <c r="G201" s="565"/>
      <c r="H201" s="565"/>
      <c r="I201" s="565"/>
      <c r="J201" s="566"/>
    </row>
    <row r="202" spans="1:10" x14ac:dyDescent="0.2">
      <c r="A202" s="564"/>
      <c r="B202" s="565"/>
      <c r="C202" s="565"/>
      <c r="D202" s="565"/>
      <c r="E202" s="565"/>
      <c r="F202" s="565"/>
      <c r="G202" s="565"/>
      <c r="H202" s="565"/>
      <c r="I202" s="565"/>
      <c r="J202" s="566"/>
    </row>
    <row r="203" spans="1:10" x14ac:dyDescent="0.2">
      <c r="A203" s="564"/>
      <c r="B203" s="565"/>
      <c r="C203" s="565"/>
      <c r="D203" s="565"/>
      <c r="E203" s="565"/>
      <c r="F203" s="565"/>
      <c r="G203" s="565"/>
      <c r="H203" s="565"/>
      <c r="I203" s="565"/>
      <c r="J203" s="566"/>
    </row>
    <row r="204" spans="1:10" x14ac:dyDescent="0.2">
      <c r="A204" s="564"/>
      <c r="B204" s="565"/>
      <c r="C204" s="565"/>
      <c r="D204" s="565"/>
      <c r="E204" s="565"/>
      <c r="F204" s="565"/>
      <c r="G204" s="565"/>
      <c r="H204" s="565"/>
      <c r="I204" s="565"/>
      <c r="J204" s="566"/>
    </row>
    <row r="205" spans="1:10" x14ac:dyDescent="0.2">
      <c r="A205" s="564"/>
      <c r="B205" s="565"/>
      <c r="C205" s="565"/>
      <c r="D205" s="565"/>
      <c r="E205" s="565"/>
      <c r="F205" s="565"/>
      <c r="G205" s="565"/>
      <c r="H205" s="565"/>
      <c r="I205" s="565"/>
      <c r="J205" s="566"/>
    </row>
    <row r="206" spans="1:10" ht="13.5" thickBot="1" x14ac:dyDescent="0.25">
      <c r="A206" s="567"/>
      <c r="B206" s="568"/>
      <c r="C206" s="568"/>
      <c r="D206" s="568"/>
      <c r="E206" s="568"/>
      <c r="F206" s="568"/>
      <c r="G206" s="568"/>
      <c r="H206" s="568"/>
      <c r="I206" s="568"/>
      <c r="J206" s="569"/>
    </row>
    <row r="207" spans="1:10" ht="13.5" customHeight="1" thickTop="1" x14ac:dyDescent="0.2">
      <c r="A207" s="549" t="s">
        <v>271</v>
      </c>
      <c r="B207" s="588"/>
      <c r="C207" s="588"/>
      <c r="D207" s="588"/>
      <c r="E207" s="588"/>
      <c r="F207" s="588"/>
      <c r="G207" s="588"/>
      <c r="H207" s="588"/>
      <c r="I207" s="588"/>
      <c r="J207" s="589"/>
    </row>
    <row r="208" spans="1:10" ht="12.75" customHeight="1" x14ac:dyDescent="0.2">
      <c r="A208" s="590"/>
      <c r="B208" s="591"/>
      <c r="C208" s="591"/>
      <c r="D208" s="591"/>
      <c r="E208" s="591"/>
      <c r="F208" s="591"/>
      <c r="G208" s="591"/>
      <c r="H208" s="591"/>
      <c r="I208" s="591"/>
      <c r="J208" s="592"/>
    </row>
    <row r="209" spans="1:10" x14ac:dyDescent="0.2">
      <c r="A209" s="593" t="s">
        <v>290</v>
      </c>
      <c r="B209" s="556"/>
      <c r="C209" s="556"/>
      <c r="D209" s="556"/>
      <c r="E209" s="556"/>
      <c r="F209" s="556"/>
      <c r="G209" s="556"/>
      <c r="H209" s="556"/>
      <c r="I209" s="556"/>
      <c r="J209" s="557"/>
    </row>
    <row r="210" spans="1:10" x14ac:dyDescent="0.2">
      <c r="A210" s="558"/>
      <c r="B210" s="559"/>
      <c r="C210" s="559"/>
      <c r="D210" s="559"/>
      <c r="E210" s="559"/>
      <c r="F210" s="559"/>
      <c r="G210" s="559"/>
      <c r="H210" s="559"/>
      <c r="I210" s="559"/>
      <c r="J210" s="560"/>
    </row>
    <row r="211" spans="1:10" x14ac:dyDescent="0.2">
      <c r="A211" s="561" t="s">
        <v>395</v>
      </c>
      <c r="B211" s="562"/>
      <c r="C211" s="562"/>
      <c r="D211" s="562"/>
      <c r="E211" s="562"/>
      <c r="F211" s="562"/>
      <c r="G211" s="562"/>
      <c r="H211" s="562"/>
      <c r="I211" s="562"/>
      <c r="J211" s="563"/>
    </row>
    <row r="212" spans="1:10" x14ac:dyDescent="0.2">
      <c r="A212" s="564"/>
      <c r="B212" s="565"/>
      <c r="C212" s="565"/>
      <c r="D212" s="565"/>
      <c r="E212" s="565"/>
      <c r="F212" s="565"/>
      <c r="G212" s="565"/>
      <c r="H212" s="565"/>
      <c r="I212" s="565"/>
      <c r="J212" s="566"/>
    </row>
    <row r="213" spans="1:10" x14ac:dyDescent="0.2">
      <c r="A213" s="564"/>
      <c r="B213" s="565"/>
      <c r="C213" s="565"/>
      <c r="D213" s="565"/>
      <c r="E213" s="565"/>
      <c r="F213" s="565"/>
      <c r="G213" s="565"/>
      <c r="H213" s="565"/>
      <c r="I213" s="565"/>
      <c r="J213" s="566"/>
    </row>
    <row r="214" spans="1:10" x14ac:dyDescent="0.2">
      <c r="A214" s="564"/>
      <c r="B214" s="565"/>
      <c r="C214" s="565"/>
      <c r="D214" s="565"/>
      <c r="E214" s="565"/>
      <c r="F214" s="565"/>
      <c r="G214" s="565"/>
      <c r="H214" s="565"/>
      <c r="I214" s="565"/>
      <c r="J214" s="566"/>
    </row>
    <row r="215" spans="1:10" x14ac:dyDescent="0.2">
      <c r="A215" s="564"/>
      <c r="B215" s="565"/>
      <c r="C215" s="565"/>
      <c r="D215" s="565"/>
      <c r="E215" s="565"/>
      <c r="F215" s="565"/>
      <c r="G215" s="565"/>
      <c r="H215" s="565"/>
      <c r="I215" s="565"/>
      <c r="J215" s="566"/>
    </row>
    <row r="216" spans="1:10" x14ac:dyDescent="0.2">
      <c r="A216" s="564"/>
      <c r="B216" s="565"/>
      <c r="C216" s="565"/>
      <c r="D216" s="565"/>
      <c r="E216" s="565"/>
      <c r="F216" s="565"/>
      <c r="G216" s="565"/>
      <c r="H216" s="565"/>
      <c r="I216" s="565"/>
      <c r="J216" s="566"/>
    </row>
    <row r="217" spans="1:10" x14ac:dyDescent="0.2">
      <c r="A217" s="564"/>
      <c r="B217" s="565"/>
      <c r="C217" s="565"/>
      <c r="D217" s="565"/>
      <c r="E217" s="565"/>
      <c r="F217" s="565"/>
      <c r="G217" s="565"/>
      <c r="H217" s="565"/>
      <c r="I217" s="565"/>
      <c r="J217" s="566"/>
    </row>
    <row r="218" spans="1:10" x14ac:dyDescent="0.2">
      <c r="A218" s="564"/>
      <c r="B218" s="565"/>
      <c r="C218" s="565"/>
      <c r="D218" s="565"/>
      <c r="E218" s="565"/>
      <c r="F218" s="565"/>
      <c r="G218" s="565"/>
      <c r="H218" s="565"/>
      <c r="I218" s="565"/>
      <c r="J218" s="566"/>
    </row>
    <row r="219" spans="1:10" x14ac:dyDescent="0.2">
      <c r="A219" s="564"/>
      <c r="B219" s="565"/>
      <c r="C219" s="565"/>
      <c r="D219" s="565"/>
      <c r="E219" s="565"/>
      <c r="F219" s="565"/>
      <c r="G219" s="565"/>
      <c r="H219" s="565"/>
      <c r="I219" s="565"/>
      <c r="J219" s="566"/>
    </row>
    <row r="220" spans="1:10" x14ac:dyDescent="0.2">
      <c r="A220" s="564"/>
      <c r="B220" s="565"/>
      <c r="C220" s="565"/>
      <c r="D220" s="565"/>
      <c r="E220" s="565"/>
      <c r="F220" s="565"/>
      <c r="G220" s="565"/>
      <c r="H220" s="565"/>
      <c r="I220" s="565"/>
      <c r="J220" s="566"/>
    </row>
    <row r="221" spans="1:10" x14ac:dyDescent="0.2">
      <c r="A221" s="564"/>
      <c r="B221" s="565"/>
      <c r="C221" s="565"/>
      <c r="D221" s="565"/>
      <c r="E221" s="565"/>
      <c r="F221" s="565"/>
      <c r="G221" s="565"/>
      <c r="H221" s="565"/>
      <c r="I221" s="565"/>
      <c r="J221" s="566"/>
    </row>
    <row r="222" spans="1:10" x14ac:dyDescent="0.2">
      <c r="A222" s="564"/>
      <c r="B222" s="565"/>
      <c r="C222" s="565"/>
      <c r="D222" s="565"/>
      <c r="E222" s="565"/>
      <c r="F222" s="565"/>
      <c r="G222" s="565"/>
      <c r="H222" s="565"/>
      <c r="I222" s="565"/>
      <c r="J222" s="566"/>
    </row>
    <row r="223" spans="1:10" x14ac:dyDescent="0.2">
      <c r="A223" s="564"/>
      <c r="B223" s="565"/>
      <c r="C223" s="565"/>
      <c r="D223" s="565"/>
      <c r="E223" s="565"/>
      <c r="F223" s="565"/>
      <c r="G223" s="565"/>
      <c r="H223" s="565"/>
      <c r="I223" s="565"/>
      <c r="J223" s="566"/>
    </row>
    <row r="224" spans="1:10" x14ac:dyDescent="0.2">
      <c r="A224" s="564"/>
      <c r="B224" s="565"/>
      <c r="C224" s="565"/>
      <c r="D224" s="565"/>
      <c r="E224" s="565"/>
      <c r="F224" s="565"/>
      <c r="G224" s="565"/>
      <c r="H224" s="565"/>
      <c r="I224" s="565"/>
      <c r="J224" s="566"/>
    </row>
    <row r="225" spans="1:10" ht="13.5" thickBot="1" x14ac:dyDescent="0.25">
      <c r="A225" s="567"/>
      <c r="B225" s="568"/>
      <c r="C225" s="568"/>
      <c r="D225" s="568"/>
      <c r="E225" s="568"/>
      <c r="F225" s="568"/>
      <c r="G225" s="568"/>
      <c r="H225" s="568"/>
      <c r="I225" s="568"/>
      <c r="J225" s="569"/>
    </row>
    <row r="226" spans="1:10" ht="13.5" customHeight="1" thickTop="1" x14ac:dyDescent="0.2">
      <c r="A226" s="549" t="s">
        <v>291</v>
      </c>
      <c r="B226" s="588"/>
      <c r="C226" s="588"/>
      <c r="D226" s="588"/>
      <c r="E226" s="588"/>
      <c r="F226" s="588"/>
      <c r="G226" s="588"/>
      <c r="H226" s="588"/>
      <c r="I226" s="588"/>
      <c r="J226" s="589"/>
    </row>
    <row r="227" spans="1:10" ht="12.75" customHeight="1" x14ac:dyDescent="0.2">
      <c r="A227" s="590"/>
      <c r="B227" s="591"/>
      <c r="C227" s="591"/>
      <c r="D227" s="591"/>
      <c r="E227" s="591"/>
      <c r="F227" s="591"/>
      <c r="G227" s="591"/>
      <c r="H227" s="591"/>
      <c r="I227" s="591"/>
      <c r="J227" s="592"/>
    </row>
    <row r="228" spans="1:10" x14ac:dyDescent="0.2">
      <c r="A228" s="593" t="s">
        <v>292</v>
      </c>
      <c r="B228" s="556"/>
      <c r="C228" s="556"/>
      <c r="D228" s="556"/>
      <c r="E228" s="556"/>
      <c r="F228" s="556"/>
      <c r="G228" s="556"/>
      <c r="H228" s="556"/>
      <c r="I228" s="556"/>
      <c r="J228" s="557"/>
    </row>
    <row r="229" spans="1:10" x14ac:dyDescent="0.2">
      <c r="A229" s="558"/>
      <c r="B229" s="559"/>
      <c r="C229" s="559"/>
      <c r="D229" s="559"/>
      <c r="E229" s="559"/>
      <c r="F229" s="559"/>
      <c r="G229" s="559"/>
      <c r="H229" s="559"/>
      <c r="I229" s="559"/>
      <c r="J229" s="560"/>
    </row>
    <row r="230" spans="1:10" x14ac:dyDescent="0.2">
      <c r="A230" s="561" t="s">
        <v>408</v>
      </c>
      <c r="B230" s="562"/>
      <c r="C230" s="562"/>
      <c r="D230" s="562"/>
      <c r="E230" s="562"/>
      <c r="F230" s="562"/>
      <c r="G230" s="562"/>
      <c r="H230" s="562"/>
      <c r="I230" s="562"/>
      <c r="J230" s="563"/>
    </row>
    <row r="231" spans="1:10" x14ac:dyDescent="0.2">
      <c r="A231" s="564"/>
      <c r="B231" s="565"/>
      <c r="C231" s="565"/>
      <c r="D231" s="565"/>
      <c r="E231" s="565"/>
      <c r="F231" s="565"/>
      <c r="G231" s="565"/>
      <c r="H231" s="565"/>
      <c r="I231" s="565"/>
      <c r="J231" s="566"/>
    </row>
    <row r="232" spans="1:10" x14ac:dyDescent="0.2">
      <c r="A232" s="564"/>
      <c r="B232" s="565"/>
      <c r="C232" s="565"/>
      <c r="D232" s="565"/>
      <c r="E232" s="565"/>
      <c r="F232" s="565"/>
      <c r="G232" s="565"/>
      <c r="H232" s="565"/>
      <c r="I232" s="565"/>
      <c r="J232" s="566"/>
    </row>
    <row r="233" spans="1:10" x14ac:dyDescent="0.2">
      <c r="A233" s="564"/>
      <c r="B233" s="565"/>
      <c r="C233" s="565"/>
      <c r="D233" s="565"/>
      <c r="E233" s="565"/>
      <c r="F233" s="565"/>
      <c r="G233" s="565"/>
      <c r="H233" s="565"/>
      <c r="I233" s="565"/>
      <c r="J233" s="566"/>
    </row>
    <row r="234" spans="1:10" x14ac:dyDescent="0.2">
      <c r="A234" s="564"/>
      <c r="B234" s="565"/>
      <c r="C234" s="565"/>
      <c r="D234" s="565"/>
      <c r="E234" s="565"/>
      <c r="F234" s="565"/>
      <c r="G234" s="565"/>
      <c r="H234" s="565"/>
      <c r="I234" s="565"/>
      <c r="J234" s="566"/>
    </row>
    <row r="235" spans="1:10" x14ac:dyDescent="0.2">
      <c r="A235" s="564"/>
      <c r="B235" s="565"/>
      <c r="C235" s="565"/>
      <c r="D235" s="565"/>
      <c r="E235" s="565"/>
      <c r="F235" s="565"/>
      <c r="G235" s="565"/>
      <c r="H235" s="565"/>
      <c r="I235" s="565"/>
      <c r="J235" s="566"/>
    </row>
    <row r="236" spans="1:10" x14ac:dyDescent="0.2">
      <c r="A236" s="564"/>
      <c r="B236" s="565"/>
      <c r="C236" s="565"/>
      <c r="D236" s="565"/>
      <c r="E236" s="565"/>
      <c r="F236" s="565"/>
      <c r="G236" s="565"/>
      <c r="H236" s="565"/>
      <c r="I236" s="565"/>
      <c r="J236" s="566"/>
    </row>
    <row r="237" spans="1:10" x14ac:dyDescent="0.2">
      <c r="A237" s="564"/>
      <c r="B237" s="565"/>
      <c r="C237" s="565"/>
      <c r="D237" s="565"/>
      <c r="E237" s="565"/>
      <c r="F237" s="565"/>
      <c r="G237" s="565"/>
      <c r="H237" s="565"/>
      <c r="I237" s="565"/>
      <c r="J237" s="566"/>
    </row>
    <row r="238" spans="1:10" x14ac:dyDescent="0.2">
      <c r="A238" s="564"/>
      <c r="B238" s="565"/>
      <c r="C238" s="565"/>
      <c r="D238" s="565"/>
      <c r="E238" s="565"/>
      <c r="F238" s="565"/>
      <c r="G238" s="565"/>
      <c r="H238" s="565"/>
      <c r="I238" s="565"/>
      <c r="J238" s="566"/>
    </row>
    <row r="239" spans="1:10" x14ac:dyDescent="0.2">
      <c r="A239" s="564"/>
      <c r="B239" s="565"/>
      <c r="C239" s="565"/>
      <c r="D239" s="565"/>
      <c r="E239" s="565"/>
      <c r="F239" s="565"/>
      <c r="G239" s="565"/>
      <c r="H239" s="565"/>
      <c r="I239" s="565"/>
      <c r="J239" s="566"/>
    </row>
    <row r="240" spans="1:10" x14ac:dyDescent="0.2">
      <c r="A240" s="564"/>
      <c r="B240" s="565"/>
      <c r="C240" s="565"/>
      <c r="D240" s="565"/>
      <c r="E240" s="565"/>
      <c r="F240" s="565"/>
      <c r="G240" s="565"/>
      <c r="H240" s="565"/>
      <c r="I240" s="565"/>
      <c r="J240" s="566"/>
    </row>
    <row r="241" spans="1:10" x14ac:dyDescent="0.2">
      <c r="A241" s="564"/>
      <c r="B241" s="565"/>
      <c r="C241" s="565"/>
      <c r="D241" s="565"/>
      <c r="E241" s="565"/>
      <c r="F241" s="565"/>
      <c r="G241" s="565"/>
      <c r="H241" s="565"/>
      <c r="I241" s="565"/>
      <c r="J241" s="566"/>
    </row>
    <row r="242" spans="1:10" x14ac:dyDescent="0.2">
      <c r="A242" s="564"/>
      <c r="B242" s="565"/>
      <c r="C242" s="565"/>
      <c r="D242" s="565"/>
      <c r="E242" s="565"/>
      <c r="F242" s="565"/>
      <c r="G242" s="565"/>
      <c r="H242" s="565"/>
      <c r="I242" s="565"/>
      <c r="J242" s="566"/>
    </row>
    <row r="243" spans="1:10" x14ac:dyDescent="0.2">
      <c r="A243" s="564"/>
      <c r="B243" s="565"/>
      <c r="C243" s="565"/>
      <c r="D243" s="565"/>
      <c r="E243" s="565"/>
      <c r="F243" s="565"/>
      <c r="G243" s="565"/>
      <c r="H243" s="565"/>
      <c r="I243" s="565"/>
      <c r="J243" s="566"/>
    </row>
    <row r="244" spans="1:10" ht="13.5" thickBot="1" x14ac:dyDescent="0.25">
      <c r="A244" s="567"/>
      <c r="B244" s="568"/>
      <c r="C244" s="568"/>
      <c r="D244" s="568"/>
      <c r="E244" s="568"/>
      <c r="F244" s="568"/>
      <c r="G244" s="568"/>
      <c r="H244" s="568"/>
      <c r="I244" s="568"/>
      <c r="J244" s="569"/>
    </row>
    <row r="245" spans="1:10" ht="13.5" customHeight="1" thickTop="1" x14ac:dyDescent="0.2">
      <c r="A245" s="587" t="s">
        <v>293</v>
      </c>
      <c r="B245" s="588"/>
      <c r="C245" s="588"/>
      <c r="D245" s="588"/>
      <c r="E245" s="588"/>
      <c r="F245" s="588"/>
      <c r="G245" s="588"/>
      <c r="H245" s="588"/>
      <c r="I245" s="588"/>
      <c r="J245" s="589"/>
    </row>
    <row r="246" spans="1:10" ht="12.75" customHeight="1" x14ac:dyDescent="0.2">
      <c r="A246" s="590"/>
      <c r="B246" s="591"/>
      <c r="C246" s="591"/>
      <c r="D246" s="591"/>
      <c r="E246" s="591"/>
      <c r="F246" s="591"/>
      <c r="G246" s="591"/>
      <c r="H246" s="591"/>
      <c r="I246" s="591"/>
      <c r="J246" s="592"/>
    </row>
    <row r="247" spans="1:10" x14ac:dyDescent="0.2">
      <c r="A247" s="593" t="s">
        <v>294</v>
      </c>
      <c r="B247" s="556"/>
      <c r="C247" s="556"/>
      <c r="D247" s="556"/>
      <c r="E247" s="556"/>
      <c r="F247" s="556"/>
      <c r="G247" s="556"/>
      <c r="H247" s="556"/>
      <c r="I247" s="556"/>
      <c r="J247" s="557"/>
    </row>
    <row r="248" spans="1:10" x14ac:dyDescent="0.2">
      <c r="A248" s="586"/>
      <c r="B248" s="584"/>
      <c r="C248" s="584"/>
      <c r="D248" s="584"/>
      <c r="E248" s="584"/>
      <c r="F248" s="584"/>
      <c r="G248" s="584"/>
      <c r="H248" s="584"/>
      <c r="I248" s="584"/>
      <c r="J248" s="585"/>
    </row>
    <row r="249" spans="1:10" x14ac:dyDescent="0.2">
      <c r="A249" s="558"/>
      <c r="B249" s="559"/>
      <c r="C249" s="559"/>
      <c r="D249" s="559"/>
      <c r="E249" s="559"/>
      <c r="F249" s="559"/>
      <c r="G249" s="559"/>
      <c r="H249" s="559"/>
      <c r="I249" s="559"/>
      <c r="J249" s="560"/>
    </row>
    <row r="250" spans="1:10" x14ac:dyDescent="0.2">
      <c r="A250" s="128"/>
      <c r="B250" s="126"/>
      <c r="C250" s="126"/>
      <c r="D250" s="126"/>
      <c r="E250" s="129"/>
      <c r="F250" s="607" t="s">
        <v>280</v>
      </c>
      <c r="G250" s="608"/>
      <c r="H250" s="608"/>
      <c r="I250" s="608"/>
      <c r="J250" s="609"/>
    </row>
    <row r="251" spans="1:10" x14ac:dyDescent="0.2">
      <c r="A251" s="130"/>
      <c r="B251" s="127"/>
      <c r="C251" s="127"/>
      <c r="D251" s="127"/>
      <c r="E251" s="131"/>
      <c r="F251" s="610"/>
      <c r="G251" s="611"/>
      <c r="H251" s="611"/>
      <c r="I251" s="611"/>
      <c r="J251" s="612"/>
    </row>
    <row r="252" spans="1:10" ht="12.75" customHeight="1" x14ac:dyDescent="0.2">
      <c r="A252" s="116"/>
      <c r="B252" s="117"/>
      <c r="C252" s="117"/>
      <c r="D252" s="117"/>
      <c r="E252" s="132"/>
      <c r="F252" s="624" t="s">
        <v>402</v>
      </c>
      <c r="G252" s="625"/>
      <c r="H252" s="625"/>
      <c r="I252" s="625"/>
      <c r="J252" s="626"/>
    </row>
    <row r="253" spans="1:10" x14ac:dyDescent="0.2">
      <c r="A253" s="616" t="s">
        <v>295</v>
      </c>
      <c r="B253" s="577"/>
      <c r="C253" s="577"/>
      <c r="D253" s="577"/>
      <c r="E253" s="617"/>
      <c r="F253" s="627"/>
      <c r="G253" s="628"/>
      <c r="H253" s="628"/>
      <c r="I253" s="628"/>
      <c r="J253" s="629"/>
    </row>
    <row r="254" spans="1:10" ht="12.75" customHeight="1" x14ac:dyDescent="0.2">
      <c r="A254" s="616"/>
      <c r="B254" s="577"/>
      <c r="C254" s="577"/>
      <c r="D254" s="577"/>
      <c r="E254" s="617"/>
      <c r="F254" s="627"/>
      <c r="G254" s="628"/>
      <c r="H254" s="628"/>
      <c r="I254" s="628"/>
      <c r="J254" s="629"/>
    </row>
    <row r="255" spans="1:10" x14ac:dyDescent="0.2">
      <c r="A255" s="616"/>
      <c r="B255" s="577"/>
      <c r="C255" s="577"/>
      <c r="D255" s="577"/>
      <c r="E255" s="617"/>
      <c r="F255" s="627"/>
      <c r="G255" s="628"/>
      <c r="H255" s="628"/>
      <c r="I255" s="628"/>
      <c r="J255" s="629"/>
    </row>
    <row r="256" spans="1:10" x14ac:dyDescent="0.2">
      <c r="A256" s="616"/>
      <c r="B256" s="577"/>
      <c r="C256" s="577"/>
      <c r="D256" s="577"/>
      <c r="E256" s="617"/>
      <c r="F256" s="627"/>
      <c r="G256" s="628"/>
      <c r="H256" s="628"/>
      <c r="I256" s="628"/>
      <c r="J256" s="629"/>
    </row>
    <row r="257" spans="1:10" x14ac:dyDescent="0.2">
      <c r="A257" s="616"/>
      <c r="B257" s="577"/>
      <c r="C257" s="577"/>
      <c r="D257" s="577"/>
      <c r="E257" s="617"/>
      <c r="F257" s="627"/>
      <c r="G257" s="628"/>
      <c r="H257" s="628"/>
      <c r="I257" s="628"/>
      <c r="J257" s="629"/>
    </row>
    <row r="258" spans="1:10" x14ac:dyDescent="0.2">
      <c r="A258" s="616"/>
      <c r="B258" s="577"/>
      <c r="C258" s="577"/>
      <c r="D258" s="577"/>
      <c r="E258" s="617"/>
      <c r="F258" s="627"/>
      <c r="G258" s="628"/>
      <c r="H258" s="628"/>
      <c r="I258" s="628"/>
      <c r="J258" s="629"/>
    </row>
    <row r="259" spans="1:10" x14ac:dyDescent="0.2">
      <c r="A259" s="118"/>
      <c r="B259" s="119"/>
      <c r="C259" s="119"/>
      <c r="D259" s="119"/>
      <c r="E259" s="133"/>
      <c r="F259" s="627"/>
      <c r="G259" s="628"/>
      <c r="H259" s="628"/>
      <c r="I259" s="628"/>
      <c r="J259" s="629"/>
    </row>
    <row r="260" spans="1:10" x14ac:dyDescent="0.2">
      <c r="A260" s="120"/>
      <c r="B260" s="121"/>
      <c r="C260" s="121"/>
      <c r="D260" s="121"/>
      <c r="E260" s="134"/>
      <c r="F260" s="630"/>
      <c r="G260" s="631"/>
      <c r="H260" s="631"/>
      <c r="I260" s="631"/>
      <c r="J260" s="632"/>
    </row>
    <row r="261" spans="1:10" ht="12.75" customHeight="1" x14ac:dyDescent="0.2">
      <c r="A261" s="116"/>
      <c r="B261" s="117"/>
      <c r="C261" s="117"/>
      <c r="D261" s="117"/>
      <c r="E261" s="132"/>
      <c r="F261" s="624" t="s">
        <v>397</v>
      </c>
      <c r="G261" s="625"/>
      <c r="H261" s="625"/>
      <c r="I261" s="625"/>
      <c r="J261" s="626"/>
    </row>
    <row r="262" spans="1:10" x14ac:dyDescent="0.2">
      <c r="A262" s="616" t="s">
        <v>296</v>
      </c>
      <c r="B262" s="577"/>
      <c r="C262" s="577"/>
      <c r="D262" s="577"/>
      <c r="E262" s="617"/>
      <c r="F262" s="627"/>
      <c r="G262" s="628"/>
      <c r="H262" s="628"/>
      <c r="I262" s="628"/>
      <c r="J262" s="629"/>
    </row>
    <row r="263" spans="1:10" ht="12.75" customHeight="1" x14ac:dyDescent="0.2">
      <c r="A263" s="616"/>
      <c r="B263" s="577"/>
      <c r="C263" s="577"/>
      <c r="D263" s="577"/>
      <c r="E263" s="617"/>
      <c r="F263" s="627"/>
      <c r="G263" s="628"/>
      <c r="H263" s="628"/>
      <c r="I263" s="628"/>
      <c r="J263" s="629"/>
    </row>
    <row r="264" spans="1:10" x14ac:dyDescent="0.2">
      <c r="A264" s="616"/>
      <c r="B264" s="577"/>
      <c r="C264" s="577"/>
      <c r="D264" s="577"/>
      <c r="E264" s="617"/>
      <c r="F264" s="627"/>
      <c r="G264" s="628"/>
      <c r="H264" s="628"/>
      <c r="I264" s="628"/>
      <c r="J264" s="629"/>
    </row>
    <row r="265" spans="1:10" x14ac:dyDescent="0.2">
      <c r="A265" s="616"/>
      <c r="B265" s="577"/>
      <c r="C265" s="577"/>
      <c r="D265" s="577"/>
      <c r="E265" s="617"/>
      <c r="F265" s="627"/>
      <c r="G265" s="628"/>
      <c r="H265" s="628"/>
      <c r="I265" s="628"/>
      <c r="J265" s="629"/>
    </row>
    <row r="266" spans="1:10" x14ac:dyDescent="0.2">
      <c r="A266" s="616"/>
      <c r="B266" s="577"/>
      <c r="C266" s="577"/>
      <c r="D266" s="577"/>
      <c r="E266" s="617"/>
      <c r="F266" s="627"/>
      <c r="G266" s="628"/>
      <c r="H266" s="628"/>
      <c r="I266" s="628"/>
      <c r="J266" s="629"/>
    </row>
    <row r="267" spans="1:10" x14ac:dyDescent="0.2">
      <c r="A267" s="616"/>
      <c r="B267" s="577"/>
      <c r="C267" s="577"/>
      <c r="D267" s="577"/>
      <c r="E267" s="617"/>
      <c r="F267" s="627"/>
      <c r="G267" s="628"/>
      <c r="H267" s="628"/>
      <c r="I267" s="628"/>
      <c r="J267" s="629"/>
    </row>
    <row r="268" spans="1:10" x14ac:dyDescent="0.2">
      <c r="A268" s="118"/>
      <c r="B268" s="119"/>
      <c r="C268" s="119"/>
      <c r="D268" s="119"/>
      <c r="E268" s="133"/>
      <c r="F268" s="627"/>
      <c r="G268" s="628"/>
      <c r="H268" s="628"/>
      <c r="I268" s="628"/>
      <c r="J268" s="629"/>
    </row>
    <row r="269" spans="1:10" ht="13.5" thickBot="1" x14ac:dyDescent="0.25">
      <c r="A269" s="120"/>
      <c r="B269" s="121"/>
      <c r="C269" s="121"/>
      <c r="D269" s="121"/>
      <c r="E269" s="134"/>
      <c r="F269" s="630"/>
      <c r="G269" s="631"/>
      <c r="H269" s="631"/>
      <c r="I269" s="631"/>
      <c r="J269" s="632"/>
    </row>
    <row r="270" spans="1:10" ht="13.5" customHeight="1" thickTop="1" x14ac:dyDescent="0.2">
      <c r="A270" s="587" t="s">
        <v>297</v>
      </c>
      <c r="B270" s="588"/>
      <c r="C270" s="588"/>
      <c r="D270" s="588"/>
      <c r="E270" s="588"/>
      <c r="F270" s="588"/>
      <c r="G270" s="588"/>
      <c r="H270" s="588"/>
      <c r="I270" s="588"/>
      <c r="J270" s="589"/>
    </row>
    <row r="271" spans="1:10" ht="12.75" customHeight="1" x14ac:dyDescent="0.2">
      <c r="A271" s="590"/>
      <c r="B271" s="591"/>
      <c r="C271" s="591"/>
      <c r="D271" s="591"/>
      <c r="E271" s="591"/>
      <c r="F271" s="591"/>
      <c r="G271" s="591"/>
      <c r="H271" s="591"/>
      <c r="I271" s="591"/>
      <c r="J271" s="592"/>
    </row>
    <row r="272" spans="1:10" x14ac:dyDescent="0.2">
      <c r="A272" s="593" t="s">
        <v>298</v>
      </c>
      <c r="B272" s="556"/>
      <c r="C272" s="556"/>
      <c r="D272" s="556"/>
      <c r="E272" s="556"/>
      <c r="F272" s="556"/>
      <c r="G272" s="556"/>
      <c r="H272" s="556"/>
      <c r="I272" s="556"/>
      <c r="J272" s="557"/>
    </row>
    <row r="273" spans="1:10" x14ac:dyDescent="0.2">
      <c r="A273" s="586"/>
      <c r="B273" s="584"/>
      <c r="C273" s="584"/>
      <c r="D273" s="584"/>
      <c r="E273" s="584"/>
      <c r="F273" s="584"/>
      <c r="G273" s="584"/>
      <c r="H273" s="584"/>
      <c r="I273" s="584"/>
      <c r="J273" s="585"/>
    </row>
    <row r="274" spans="1:10" x14ac:dyDescent="0.2">
      <c r="A274" s="586"/>
      <c r="B274" s="584"/>
      <c r="C274" s="584"/>
      <c r="D274" s="584"/>
      <c r="E274" s="584"/>
      <c r="F274" s="584"/>
      <c r="G274" s="584"/>
      <c r="H274" s="584"/>
      <c r="I274" s="584"/>
      <c r="J274" s="585"/>
    </row>
    <row r="275" spans="1:10" x14ac:dyDescent="0.2">
      <c r="A275" s="558"/>
      <c r="B275" s="559"/>
      <c r="C275" s="559"/>
      <c r="D275" s="559"/>
      <c r="E275" s="559"/>
      <c r="F275" s="559"/>
      <c r="G275" s="559"/>
      <c r="H275" s="559"/>
      <c r="I275" s="559"/>
      <c r="J275" s="560"/>
    </row>
    <row r="276" spans="1:10" x14ac:dyDescent="0.2">
      <c r="A276" s="128"/>
      <c r="B276" s="126"/>
      <c r="C276" s="126"/>
      <c r="D276" s="126"/>
      <c r="E276" s="129"/>
      <c r="F276" s="607" t="s">
        <v>280</v>
      </c>
      <c r="G276" s="608"/>
      <c r="H276" s="608"/>
      <c r="I276" s="608"/>
      <c r="J276" s="609"/>
    </row>
    <row r="277" spans="1:10" x14ac:dyDescent="0.2">
      <c r="A277" s="130"/>
      <c r="B277" s="127"/>
      <c r="C277" s="127"/>
      <c r="D277" s="127"/>
      <c r="E277" s="131"/>
      <c r="F277" s="610"/>
      <c r="G277" s="611"/>
      <c r="H277" s="611"/>
      <c r="I277" s="611"/>
      <c r="J277" s="612"/>
    </row>
    <row r="278" spans="1:10" ht="12.75" customHeight="1" x14ac:dyDescent="0.2">
      <c r="A278" s="116"/>
      <c r="B278" s="117"/>
      <c r="C278" s="117"/>
      <c r="D278" s="117"/>
      <c r="E278" s="132"/>
      <c r="F278" s="624" t="s">
        <v>403</v>
      </c>
      <c r="G278" s="625"/>
      <c r="H278" s="625"/>
      <c r="I278" s="625"/>
      <c r="J278" s="626"/>
    </row>
    <row r="279" spans="1:10" x14ac:dyDescent="0.2">
      <c r="A279" s="616" t="s">
        <v>299</v>
      </c>
      <c r="B279" s="577"/>
      <c r="C279" s="577"/>
      <c r="D279" s="577"/>
      <c r="E279" s="617"/>
      <c r="F279" s="627"/>
      <c r="G279" s="628"/>
      <c r="H279" s="628"/>
      <c r="I279" s="628"/>
      <c r="J279" s="629"/>
    </row>
    <row r="280" spans="1:10" ht="12.75" customHeight="1" x14ac:dyDescent="0.2">
      <c r="A280" s="616"/>
      <c r="B280" s="577"/>
      <c r="C280" s="577"/>
      <c r="D280" s="577"/>
      <c r="E280" s="617"/>
      <c r="F280" s="627"/>
      <c r="G280" s="628"/>
      <c r="H280" s="628"/>
      <c r="I280" s="628"/>
      <c r="J280" s="629"/>
    </row>
    <row r="281" spans="1:10" x14ac:dyDescent="0.2">
      <c r="A281" s="616"/>
      <c r="B281" s="577"/>
      <c r="C281" s="577"/>
      <c r="D281" s="577"/>
      <c r="E281" s="617"/>
      <c r="F281" s="627"/>
      <c r="G281" s="628"/>
      <c r="H281" s="628"/>
      <c r="I281" s="628"/>
      <c r="J281" s="629"/>
    </row>
    <row r="282" spans="1:10" x14ac:dyDescent="0.2">
      <c r="A282" s="616"/>
      <c r="B282" s="577"/>
      <c r="C282" s="577"/>
      <c r="D282" s="577"/>
      <c r="E282" s="617"/>
      <c r="F282" s="627"/>
      <c r="G282" s="628"/>
      <c r="H282" s="628"/>
      <c r="I282" s="628"/>
      <c r="J282" s="629"/>
    </row>
    <row r="283" spans="1:10" x14ac:dyDescent="0.2">
      <c r="A283" s="616"/>
      <c r="B283" s="577"/>
      <c r="C283" s="577"/>
      <c r="D283" s="577"/>
      <c r="E283" s="617"/>
      <c r="F283" s="627"/>
      <c r="G283" s="628"/>
      <c r="H283" s="628"/>
      <c r="I283" s="628"/>
      <c r="J283" s="629"/>
    </row>
    <row r="284" spans="1:10" x14ac:dyDescent="0.2">
      <c r="A284" s="616"/>
      <c r="B284" s="577"/>
      <c r="C284" s="577"/>
      <c r="D284" s="577"/>
      <c r="E284" s="617"/>
      <c r="F284" s="627"/>
      <c r="G284" s="628"/>
      <c r="H284" s="628"/>
      <c r="I284" s="628"/>
      <c r="J284" s="629"/>
    </row>
    <row r="285" spans="1:10" x14ac:dyDescent="0.2">
      <c r="A285" s="118"/>
      <c r="B285" s="119"/>
      <c r="C285" s="119"/>
      <c r="D285" s="119"/>
      <c r="E285" s="133"/>
      <c r="F285" s="627"/>
      <c r="G285" s="628"/>
      <c r="H285" s="628"/>
      <c r="I285" s="628"/>
      <c r="J285" s="629"/>
    </row>
    <row r="286" spans="1:10" ht="13.5" thickBot="1" x14ac:dyDescent="0.25">
      <c r="A286" s="120"/>
      <c r="B286" s="121"/>
      <c r="C286" s="121"/>
      <c r="D286" s="121"/>
      <c r="E286" s="134"/>
      <c r="F286" s="630"/>
      <c r="G286" s="631"/>
      <c r="H286" s="631"/>
      <c r="I286" s="631"/>
      <c r="J286" s="632"/>
    </row>
    <row r="287" spans="1:10" ht="13.5" customHeight="1" thickTop="1" x14ac:dyDescent="0.2">
      <c r="A287" s="549" t="s">
        <v>300</v>
      </c>
      <c r="B287" s="550"/>
      <c r="C287" s="550"/>
      <c r="D287" s="550"/>
      <c r="E287" s="550"/>
      <c r="F287" s="550"/>
      <c r="G287" s="550"/>
      <c r="H287" s="550"/>
      <c r="I287" s="550"/>
      <c r="J287" s="551"/>
    </row>
    <row r="288" spans="1:10" ht="12.75" customHeight="1" x14ac:dyDescent="0.2">
      <c r="A288" s="552"/>
      <c r="B288" s="553"/>
      <c r="C288" s="553"/>
      <c r="D288" s="553"/>
      <c r="E288" s="553"/>
      <c r="F288" s="553"/>
      <c r="G288" s="553"/>
      <c r="H288" s="553"/>
      <c r="I288" s="553"/>
      <c r="J288" s="554"/>
    </row>
    <row r="289" spans="1:10" ht="12.75" customHeight="1" x14ac:dyDescent="0.2">
      <c r="A289" s="555" t="s">
        <v>379</v>
      </c>
      <c r="B289" s="556"/>
      <c r="C289" s="556"/>
      <c r="D289" s="556"/>
      <c r="E289" s="556"/>
      <c r="F289" s="556"/>
      <c r="G289" s="556"/>
      <c r="H289" s="556"/>
      <c r="I289" s="556"/>
      <c r="J289" s="557"/>
    </row>
    <row r="290" spans="1:10" x14ac:dyDescent="0.2">
      <c r="A290" s="558"/>
      <c r="B290" s="559"/>
      <c r="C290" s="559"/>
      <c r="D290" s="559"/>
      <c r="E290" s="559"/>
      <c r="F290" s="559"/>
      <c r="G290" s="559"/>
      <c r="H290" s="559"/>
      <c r="I290" s="559"/>
      <c r="J290" s="560"/>
    </row>
    <row r="291" spans="1:10" x14ac:dyDescent="0.2">
      <c r="A291" s="561" t="s">
        <v>401</v>
      </c>
      <c r="B291" s="562"/>
      <c r="C291" s="562"/>
      <c r="D291" s="562"/>
      <c r="E291" s="562"/>
      <c r="F291" s="562"/>
      <c r="G291" s="562"/>
      <c r="H291" s="562"/>
      <c r="I291" s="562"/>
      <c r="J291" s="563"/>
    </row>
    <row r="292" spans="1:10" x14ac:dyDescent="0.2">
      <c r="A292" s="564"/>
      <c r="B292" s="565"/>
      <c r="C292" s="565"/>
      <c r="D292" s="565"/>
      <c r="E292" s="565"/>
      <c r="F292" s="565"/>
      <c r="G292" s="565"/>
      <c r="H292" s="565"/>
      <c r="I292" s="565"/>
      <c r="J292" s="566"/>
    </row>
    <row r="293" spans="1:10" x14ac:dyDescent="0.2">
      <c r="A293" s="564"/>
      <c r="B293" s="565"/>
      <c r="C293" s="565"/>
      <c r="D293" s="565"/>
      <c r="E293" s="565"/>
      <c r="F293" s="565"/>
      <c r="G293" s="565"/>
      <c r="H293" s="565"/>
      <c r="I293" s="565"/>
      <c r="J293" s="566"/>
    </row>
    <row r="294" spans="1:10" x14ac:dyDescent="0.2">
      <c r="A294" s="564"/>
      <c r="B294" s="565"/>
      <c r="C294" s="565"/>
      <c r="D294" s="565"/>
      <c r="E294" s="565"/>
      <c r="F294" s="565"/>
      <c r="G294" s="565"/>
      <c r="H294" s="565"/>
      <c r="I294" s="565"/>
      <c r="J294" s="566"/>
    </row>
    <row r="295" spans="1:10" x14ac:dyDescent="0.2">
      <c r="A295" s="564"/>
      <c r="B295" s="565"/>
      <c r="C295" s="565"/>
      <c r="D295" s="565"/>
      <c r="E295" s="565"/>
      <c r="F295" s="565"/>
      <c r="G295" s="565"/>
      <c r="H295" s="565"/>
      <c r="I295" s="565"/>
      <c r="J295" s="566"/>
    </row>
    <row r="296" spans="1:10" x14ac:dyDescent="0.2">
      <c r="A296" s="564"/>
      <c r="B296" s="565"/>
      <c r="C296" s="565"/>
      <c r="D296" s="565"/>
      <c r="E296" s="565"/>
      <c r="F296" s="565"/>
      <c r="G296" s="565"/>
      <c r="H296" s="565"/>
      <c r="I296" s="565"/>
      <c r="J296" s="566"/>
    </row>
    <row r="297" spans="1:10" x14ac:dyDescent="0.2">
      <c r="A297" s="564"/>
      <c r="B297" s="565"/>
      <c r="C297" s="565"/>
      <c r="D297" s="565"/>
      <c r="E297" s="565"/>
      <c r="F297" s="565"/>
      <c r="G297" s="565"/>
      <c r="H297" s="565"/>
      <c r="I297" s="565"/>
      <c r="J297" s="566"/>
    </row>
    <row r="298" spans="1:10" x14ac:dyDescent="0.2">
      <c r="A298" s="564"/>
      <c r="B298" s="565"/>
      <c r="C298" s="565"/>
      <c r="D298" s="565"/>
      <c r="E298" s="565"/>
      <c r="F298" s="565"/>
      <c r="G298" s="565"/>
      <c r="H298" s="565"/>
      <c r="I298" s="565"/>
      <c r="J298" s="566"/>
    </row>
    <row r="299" spans="1:10" x14ac:dyDescent="0.2">
      <c r="A299" s="564"/>
      <c r="B299" s="565"/>
      <c r="C299" s="565"/>
      <c r="D299" s="565"/>
      <c r="E299" s="565"/>
      <c r="F299" s="565"/>
      <c r="G299" s="565"/>
      <c r="H299" s="565"/>
      <c r="I299" s="565"/>
      <c r="J299" s="566"/>
    </row>
    <row r="300" spans="1:10" x14ac:dyDescent="0.2">
      <c r="A300" s="564"/>
      <c r="B300" s="565"/>
      <c r="C300" s="565"/>
      <c r="D300" s="565"/>
      <c r="E300" s="565"/>
      <c r="F300" s="565"/>
      <c r="G300" s="565"/>
      <c r="H300" s="565"/>
      <c r="I300" s="565"/>
      <c r="J300" s="566"/>
    </row>
    <row r="301" spans="1:10" x14ac:dyDescent="0.2">
      <c r="A301" s="564"/>
      <c r="B301" s="565"/>
      <c r="C301" s="565"/>
      <c r="D301" s="565"/>
      <c r="E301" s="565"/>
      <c r="F301" s="565"/>
      <c r="G301" s="565"/>
      <c r="H301" s="565"/>
      <c r="I301" s="565"/>
      <c r="J301" s="566"/>
    </row>
    <row r="302" spans="1:10" x14ac:dyDescent="0.2">
      <c r="A302" s="564"/>
      <c r="B302" s="565"/>
      <c r="C302" s="565"/>
      <c r="D302" s="565"/>
      <c r="E302" s="565"/>
      <c r="F302" s="565"/>
      <c r="G302" s="565"/>
      <c r="H302" s="565"/>
      <c r="I302" s="565"/>
      <c r="J302" s="566"/>
    </row>
    <row r="303" spans="1:10" x14ac:dyDescent="0.2">
      <c r="A303" s="564"/>
      <c r="B303" s="565"/>
      <c r="C303" s="565"/>
      <c r="D303" s="565"/>
      <c r="E303" s="565"/>
      <c r="F303" s="565"/>
      <c r="G303" s="565"/>
      <c r="H303" s="565"/>
      <c r="I303" s="565"/>
      <c r="J303" s="566"/>
    </row>
    <row r="304" spans="1:10" x14ac:dyDescent="0.2">
      <c r="A304" s="564"/>
      <c r="B304" s="565"/>
      <c r="C304" s="565"/>
      <c r="D304" s="565"/>
      <c r="E304" s="565"/>
      <c r="F304" s="565"/>
      <c r="G304" s="565"/>
      <c r="H304" s="565"/>
      <c r="I304" s="565"/>
      <c r="J304" s="566"/>
    </row>
    <row r="305" spans="1:10" ht="13.5" thickBot="1" x14ac:dyDescent="0.25">
      <c r="A305" s="567"/>
      <c r="B305" s="568"/>
      <c r="C305" s="568"/>
      <c r="D305" s="568"/>
      <c r="E305" s="568"/>
      <c r="F305" s="568"/>
      <c r="G305" s="568"/>
      <c r="H305" s="568"/>
      <c r="I305" s="568"/>
      <c r="J305" s="569"/>
    </row>
    <row r="306" spans="1:10" ht="13.5" customHeight="1" thickTop="1" x14ac:dyDescent="0.2">
      <c r="A306" s="549" t="s">
        <v>371</v>
      </c>
      <c r="B306" s="550"/>
      <c r="C306" s="550"/>
      <c r="D306" s="550"/>
      <c r="E306" s="550"/>
      <c r="F306" s="550"/>
      <c r="G306" s="550"/>
      <c r="H306" s="550"/>
      <c r="I306" s="550"/>
      <c r="J306" s="551"/>
    </row>
    <row r="307" spans="1:10" ht="12.75" customHeight="1" x14ac:dyDescent="0.2">
      <c r="A307" s="552"/>
      <c r="B307" s="553"/>
      <c r="C307" s="553"/>
      <c r="D307" s="553"/>
      <c r="E307" s="553"/>
      <c r="F307" s="553"/>
      <c r="G307" s="553"/>
      <c r="H307" s="553"/>
      <c r="I307" s="553"/>
      <c r="J307" s="554"/>
    </row>
    <row r="308" spans="1:10" ht="12.75" customHeight="1" x14ac:dyDescent="0.2">
      <c r="A308" s="555" t="s">
        <v>372</v>
      </c>
      <c r="B308" s="556"/>
      <c r="C308" s="556"/>
      <c r="D308" s="556"/>
      <c r="E308" s="556"/>
      <c r="F308" s="556"/>
      <c r="G308" s="556"/>
      <c r="H308" s="556"/>
      <c r="I308" s="556"/>
      <c r="J308" s="557"/>
    </row>
    <row r="309" spans="1:10" x14ac:dyDescent="0.2">
      <c r="A309" s="558"/>
      <c r="B309" s="559"/>
      <c r="C309" s="559"/>
      <c r="D309" s="559"/>
      <c r="E309" s="559"/>
      <c r="F309" s="559"/>
      <c r="G309" s="559"/>
      <c r="H309" s="559"/>
      <c r="I309" s="559"/>
      <c r="J309" s="560"/>
    </row>
    <row r="310" spans="1:10" x14ac:dyDescent="0.2">
      <c r="A310" s="561"/>
      <c r="B310" s="562"/>
      <c r="C310" s="562"/>
      <c r="D310" s="562"/>
      <c r="E310" s="562"/>
      <c r="F310" s="562"/>
      <c r="G310" s="562"/>
      <c r="H310" s="562"/>
      <c r="I310" s="562"/>
      <c r="J310" s="563"/>
    </row>
    <row r="311" spans="1:10" x14ac:dyDescent="0.2">
      <c r="A311" s="564"/>
      <c r="B311" s="565"/>
      <c r="C311" s="565"/>
      <c r="D311" s="565"/>
      <c r="E311" s="565"/>
      <c r="F311" s="565"/>
      <c r="G311" s="565"/>
      <c r="H311" s="565"/>
      <c r="I311" s="565"/>
      <c r="J311" s="566"/>
    </row>
    <row r="312" spans="1:10" x14ac:dyDescent="0.2">
      <c r="A312" s="564"/>
      <c r="B312" s="565"/>
      <c r="C312" s="565"/>
      <c r="D312" s="565"/>
      <c r="E312" s="565"/>
      <c r="F312" s="565"/>
      <c r="G312" s="565"/>
      <c r="H312" s="565"/>
      <c r="I312" s="565"/>
      <c r="J312" s="566"/>
    </row>
    <row r="313" spans="1:10" x14ac:dyDescent="0.2">
      <c r="A313" s="564"/>
      <c r="B313" s="565"/>
      <c r="C313" s="565"/>
      <c r="D313" s="565"/>
      <c r="E313" s="565"/>
      <c r="F313" s="565"/>
      <c r="G313" s="565"/>
      <c r="H313" s="565"/>
      <c r="I313" s="565"/>
      <c r="J313" s="566"/>
    </row>
    <row r="314" spans="1:10" x14ac:dyDescent="0.2">
      <c r="A314" s="564"/>
      <c r="B314" s="565"/>
      <c r="C314" s="565"/>
      <c r="D314" s="565"/>
      <c r="E314" s="565"/>
      <c r="F314" s="565"/>
      <c r="G314" s="565"/>
      <c r="H314" s="565"/>
      <c r="I314" s="565"/>
      <c r="J314" s="566"/>
    </row>
    <row r="315" spans="1:10" x14ac:dyDescent="0.2">
      <c r="A315" s="564"/>
      <c r="B315" s="565"/>
      <c r="C315" s="565"/>
      <c r="D315" s="565"/>
      <c r="E315" s="565"/>
      <c r="F315" s="565"/>
      <c r="G315" s="565"/>
      <c r="H315" s="565"/>
      <c r="I315" s="565"/>
      <c r="J315" s="566"/>
    </row>
    <row r="316" spans="1:10" x14ac:dyDescent="0.2">
      <c r="A316" s="564"/>
      <c r="B316" s="565"/>
      <c r="C316" s="565"/>
      <c r="D316" s="565"/>
      <c r="E316" s="565"/>
      <c r="F316" s="565"/>
      <c r="G316" s="565"/>
      <c r="H316" s="565"/>
      <c r="I316" s="565"/>
      <c r="J316" s="566"/>
    </row>
    <row r="317" spans="1:10" x14ac:dyDescent="0.2">
      <c r="A317" s="564"/>
      <c r="B317" s="565"/>
      <c r="C317" s="565"/>
      <c r="D317" s="565"/>
      <c r="E317" s="565"/>
      <c r="F317" s="565"/>
      <c r="G317" s="565"/>
      <c r="H317" s="565"/>
      <c r="I317" s="565"/>
      <c r="J317" s="566"/>
    </row>
    <row r="318" spans="1:10" x14ac:dyDescent="0.2">
      <c r="A318" s="564"/>
      <c r="B318" s="565"/>
      <c r="C318" s="565"/>
      <c r="D318" s="565"/>
      <c r="E318" s="565"/>
      <c r="F318" s="565"/>
      <c r="G318" s="565"/>
      <c r="H318" s="565"/>
      <c r="I318" s="565"/>
      <c r="J318" s="566"/>
    </row>
    <row r="319" spans="1:10" x14ac:dyDescent="0.2">
      <c r="A319" s="564"/>
      <c r="B319" s="565"/>
      <c r="C319" s="565"/>
      <c r="D319" s="565"/>
      <c r="E319" s="565"/>
      <c r="F319" s="565"/>
      <c r="G319" s="565"/>
      <c r="H319" s="565"/>
      <c r="I319" s="565"/>
      <c r="J319" s="566"/>
    </row>
    <row r="320" spans="1:10" x14ac:dyDescent="0.2">
      <c r="A320" s="564"/>
      <c r="B320" s="565"/>
      <c r="C320" s="565"/>
      <c r="D320" s="565"/>
      <c r="E320" s="565"/>
      <c r="F320" s="565"/>
      <c r="G320" s="565"/>
      <c r="H320" s="565"/>
      <c r="I320" s="565"/>
      <c r="J320" s="566"/>
    </row>
    <row r="321" spans="1:10" x14ac:dyDescent="0.2">
      <c r="A321" s="564"/>
      <c r="B321" s="565"/>
      <c r="C321" s="565"/>
      <c r="D321" s="565"/>
      <c r="E321" s="565"/>
      <c r="F321" s="565"/>
      <c r="G321" s="565"/>
      <c r="H321" s="565"/>
      <c r="I321" s="565"/>
      <c r="J321" s="566"/>
    </row>
    <row r="322" spans="1:10" x14ac:dyDescent="0.2">
      <c r="A322" s="564"/>
      <c r="B322" s="565"/>
      <c r="C322" s="565"/>
      <c r="D322" s="565"/>
      <c r="E322" s="565"/>
      <c r="F322" s="565"/>
      <c r="G322" s="565"/>
      <c r="H322" s="565"/>
      <c r="I322" s="565"/>
      <c r="J322" s="566"/>
    </row>
    <row r="323" spans="1:10" x14ac:dyDescent="0.2">
      <c r="A323" s="564"/>
      <c r="B323" s="565"/>
      <c r="C323" s="565"/>
      <c r="D323" s="565"/>
      <c r="E323" s="565"/>
      <c r="F323" s="565"/>
      <c r="G323" s="565"/>
      <c r="H323" s="565"/>
      <c r="I323" s="565"/>
      <c r="J323" s="566"/>
    </row>
    <row r="324" spans="1:10" x14ac:dyDescent="0.2">
      <c r="A324" s="567"/>
      <c r="B324" s="568"/>
      <c r="C324" s="568"/>
      <c r="D324" s="568"/>
      <c r="E324" s="568"/>
      <c r="F324" s="568"/>
      <c r="G324" s="568"/>
      <c r="H324" s="568"/>
      <c r="I324" s="568"/>
      <c r="J324" s="569"/>
    </row>
  </sheetData>
  <sheetProtection password="CAF7" sheet="1" objects="1" scenarios="1" selectLockedCells="1"/>
  <mergeCells count="60">
    <mergeCell ref="A291:J305"/>
    <mergeCell ref="A228:J229"/>
    <mergeCell ref="A230:J244"/>
    <mergeCell ref="A245:J246"/>
    <mergeCell ref="A247:J249"/>
    <mergeCell ref="F250:J251"/>
    <mergeCell ref="F252:J260"/>
    <mergeCell ref="A253:E258"/>
    <mergeCell ref="F276:J277"/>
    <mergeCell ref="F278:J286"/>
    <mergeCell ref="A279:E284"/>
    <mergeCell ref="A287:J288"/>
    <mergeCell ref="A289:J290"/>
    <mergeCell ref="A270:J271"/>
    <mergeCell ref="A272:J275"/>
    <mergeCell ref="F261:J269"/>
    <mergeCell ref="A112:E117"/>
    <mergeCell ref="A121:E126"/>
    <mergeCell ref="A129:J130"/>
    <mergeCell ref="A131:J133"/>
    <mergeCell ref="A134:J148"/>
    <mergeCell ref="F111:J119"/>
    <mergeCell ref="F120:J128"/>
    <mergeCell ref="A149:J150"/>
    <mergeCell ref="A151:J153"/>
    <mergeCell ref="A104:E110"/>
    <mergeCell ref="A262:E267"/>
    <mergeCell ref="A207:J208"/>
    <mergeCell ref="A209:J210"/>
    <mergeCell ref="A211:J225"/>
    <mergeCell ref="A226:J227"/>
    <mergeCell ref="A173:J187"/>
    <mergeCell ref="A188:J189"/>
    <mergeCell ref="A190:J191"/>
    <mergeCell ref="A192:J206"/>
    <mergeCell ref="A169:J170"/>
    <mergeCell ref="A171:J172"/>
    <mergeCell ref="A154:J168"/>
    <mergeCell ref="F102:J110"/>
    <mergeCell ref="A56:J57"/>
    <mergeCell ref="F100:J101"/>
    <mergeCell ref="A95:J96"/>
    <mergeCell ref="A97:J99"/>
    <mergeCell ref="A102:E103"/>
    <mergeCell ref="A306:J307"/>
    <mergeCell ref="A308:J309"/>
    <mergeCell ref="A310:J324"/>
    <mergeCell ref="A1:J3"/>
    <mergeCell ref="A6:J17"/>
    <mergeCell ref="A76:J94"/>
    <mergeCell ref="A72:J74"/>
    <mergeCell ref="A18:J19"/>
    <mergeCell ref="A20:J22"/>
    <mergeCell ref="A23:J37"/>
    <mergeCell ref="A58:J59"/>
    <mergeCell ref="A60:J71"/>
    <mergeCell ref="A4:J5"/>
    <mergeCell ref="A38:J39"/>
    <mergeCell ref="A40:J40"/>
    <mergeCell ref="A41:J55"/>
  </mergeCells>
  <pageMargins left="0.2" right="0.2" top="0.5" bottom="0.5" header="0.3" footer="0.3"/>
  <pageSetup scale="9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65"/>
  <sheetViews>
    <sheetView workbookViewId="0">
      <selection activeCell="A8" sqref="A8:J8"/>
    </sheetView>
  </sheetViews>
  <sheetFormatPr defaultColWidth="9.140625" defaultRowHeight="12.75" x14ac:dyDescent="0.2"/>
  <cols>
    <col min="1" max="2" width="15.7109375" style="10" customWidth="1"/>
    <col min="3" max="3" width="28.85546875" style="10" customWidth="1"/>
    <col min="4" max="4" width="15.7109375" style="11" customWidth="1"/>
    <col min="5" max="5" width="15.7109375" style="10" customWidth="1"/>
    <col min="6" max="6" width="15.7109375" style="8" customWidth="1"/>
    <col min="7" max="7" width="15.7109375" style="9" customWidth="1"/>
    <col min="8" max="9" width="15.7109375" style="10" customWidth="1"/>
    <col min="10" max="10" width="15.85546875" style="10" customWidth="1"/>
    <col min="11" max="11" width="9.140625" style="10" hidden="1" customWidth="1"/>
    <col min="12" max="12" width="9.140625" style="10"/>
    <col min="13" max="13" width="0" style="10" hidden="1" customWidth="1"/>
    <col min="14" max="16384" width="9.140625" style="10"/>
  </cols>
  <sheetData>
    <row r="1" spans="1:12" ht="30" customHeight="1" x14ac:dyDescent="0.2">
      <c r="A1" s="525" t="s">
        <v>117</v>
      </c>
      <c r="B1" s="526"/>
      <c r="C1" s="526"/>
      <c r="D1" s="526"/>
      <c r="E1" s="526"/>
      <c r="F1" s="526"/>
      <c r="G1" s="526"/>
      <c r="H1" s="526"/>
      <c r="I1" s="526"/>
      <c r="J1" s="526"/>
    </row>
    <row r="2" spans="1:12" s="115" customFormat="1" ht="12.75" customHeight="1" x14ac:dyDescent="0.2">
      <c r="A2" s="637" t="s">
        <v>268</v>
      </c>
      <c r="B2" s="638"/>
      <c r="C2" s="638"/>
      <c r="D2" s="638"/>
      <c r="E2" s="638"/>
      <c r="F2" s="638"/>
      <c r="G2" s="638"/>
      <c r="H2" s="638"/>
      <c r="I2" s="638"/>
      <c r="J2" s="639"/>
    </row>
    <row r="3" spans="1:12" s="115" customFormat="1" ht="12.75" customHeight="1" x14ac:dyDescent="0.2">
      <c r="A3" s="640"/>
      <c r="B3" s="641"/>
      <c r="C3" s="641"/>
      <c r="D3" s="641"/>
      <c r="E3" s="641"/>
      <c r="F3" s="641"/>
      <c r="G3" s="641"/>
      <c r="H3" s="641"/>
      <c r="I3" s="641"/>
      <c r="J3" s="642"/>
    </row>
    <row r="4" spans="1:12" s="115" customFormat="1" ht="12.75" customHeight="1" x14ac:dyDescent="0.2">
      <c r="A4" s="640"/>
      <c r="B4" s="641"/>
      <c r="C4" s="641"/>
      <c r="D4" s="641"/>
      <c r="E4" s="641"/>
      <c r="F4" s="641"/>
      <c r="G4" s="641"/>
      <c r="H4" s="641"/>
      <c r="I4" s="641"/>
      <c r="J4" s="642"/>
    </row>
    <row r="5" spans="1:12" s="115" customFormat="1" ht="13.5" thickBot="1" x14ac:dyDescent="0.25">
      <c r="A5" s="643"/>
      <c r="B5" s="644"/>
      <c r="C5" s="644"/>
      <c r="D5" s="644"/>
      <c r="E5" s="644"/>
      <c r="F5" s="644"/>
      <c r="G5" s="644"/>
      <c r="H5" s="644"/>
      <c r="I5" s="644"/>
      <c r="J5" s="645"/>
    </row>
    <row r="6" spans="1:12" ht="24.75" customHeight="1" thickTop="1" x14ac:dyDescent="0.2">
      <c r="A6" s="541" t="s">
        <v>81</v>
      </c>
      <c r="B6" s="542"/>
      <c r="C6" s="542"/>
      <c r="D6" s="542"/>
      <c r="E6" s="542"/>
      <c r="F6" s="542"/>
      <c r="G6" s="542"/>
      <c r="H6" s="542"/>
      <c r="I6" s="542"/>
      <c r="J6" s="542"/>
      <c r="L6" s="115"/>
    </row>
    <row r="7" spans="1:12" ht="50.1" customHeight="1" thickBot="1" x14ac:dyDescent="0.25">
      <c r="A7" s="537" t="str">
        <f>IF(M65=45,"Validation Successful: You may now submit the Title I LEA Plan to OSSE.","Validation Failed: You are not ready to submit the Title I LEA Plan to OSSE.  See below for details.")</f>
        <v>Validation Failed: You are not ready to submit the Title I LEA Plan to OSSE.  See below for details.</v>
      </c>
      <c r="B7" s="538"/>
      <c r="C7" s="538"/>
      <c r="D7" s="538"/>
      <c r="E7" s="538"/>
      <c r="F7" s="538"/>
      <c r="G7" s="538"/>
      <c r="H7" s="538"/>
      <c r="I7" s="538"/>
      <c r="J7" s="538"/>
    </row>
    <row r="8" spans="1:12" ht="24.75" customHeight="1" thickTop="1" x14ac:dyDescent="0.2">
      <c r="A8" s="541" t="s">
        <v>82</v>
      </c>
      <c r="B8" s="543"/>
      <c r="C8" s="543"/>
      <c r="D8" s="543"/>
      <c r="E8" s="543"/>
      <c r="F8" s="543"/>
      <c r="G8" s="543"/>
      <c r="H8" s="543"/>
      <c r="I8" s="543"/>
      <c r="J8" s="543"/>
    </row>
    <row r="9" spans="1:12" ht="15" customHeight="1" x14ac:dyDescent="0.2">
      <c r="A9" s="527" t="s">
        <v>114</v>
      </c>
      <c r="B9" s="528"/>
      <c r="C9" s="529"/>
      <c r="D9" s="539" t="s">
        <v>113</v>
      </c>
      <c r="E9" s="533" t="s">
        <v>115</v>
      </c>
      <c r="F9" s="528"/>
      <c r="G9" s="528"/>
      <c r="H9" s="528"/>
      <c r="I9" s="528"/>
      <c r="J9" s="529"/>
    </row>
    <row r="10" spans="1:12" ht="15" customHeight="1" thickBot="1" x14ac:dyDescent="0.25">
      <c r="A10" s="530"/>
      <c r="B10" s="531"/>
      <c r="C10" s="532"/>
      <c r="D10" s="540"/>
      <c r="E10" s="534"/>
      <c r="F10" s="531"/>
      <c r="G10" s="531"/>
      <c r="H10" s="531"/>
      <c r="I10" s="531"/>
      <c r="J10" s="532"/>
    </row>
    <row r="11" spans="1:12" ht="24.75" customHeight="1" thickTop="1" x14ac:dyDescent="0.2">
      <c r="A11" s="535" t="s">
        <v>323</v>
      </c>
      <c r="B11" s="536"/>
      <c r="C11" s="536"/>
      <c r="D11" s="536"/>
      <c r="E11" s="536"/>
      <c r="F11" s="536"/>
      <c r="G11" s="536"/>
      <c r="H11" s="536"/>
      <c r="I11" s="536"/>
      <c r="J11" s="536"/>
    </row>
    <row r="12" spans="1:12" ht="15" customHeight="1" x14ac:dyDescent="0.2">
      <c r="A12" s="634" t="s">
        <v>103</v>
      </c>
      <c r="B12" s="634"/>
      <c r="C12" s="634"/>
      <c r="D12" s="12" t="str">
        <f>IF(('Information and Certification'!A6)&gt;7,"Yes","No")</f>
        <v>Yes</v>
      </c>
      <c r="E12" s="635" t="str">
        <f>IF(D12="No","Input the full legal name of the local educational agency (LEA).","")</f>
        <v/>
      </c>
      <c r="F12" s="635"/>
      <c r="G12" s="635"/>
      <c r="H12" s="635"/>
      <c r="I12" s="635"/>
      <c r="J12" s="635"/>
      <c r="K12" s="10">
        <f>IF(D12="Yes",1,0)</f>
        <v>1</v>
      </c>
    </row>
    <row r="13" spans="1:12" ht="15" customHeight="1" x14ac:dyDescent="0.2">
      <c r="A13" s="636" t="s">
        <v>313</v>
      </c>
      <c r="B13" s="636"/>
      <c r="C13" s="636"/>
      <c r="D13" s="12" t="str">
        <f>IF(('Information and Certification'!A8)&gt;7,"Yes","No")</f>
        <v>Yes</v>
      </c>
      <c r="E13" s="635" t="str">
        <f>IF(D13="No","Input the full mailing address of LEA.","")</f>
        <v/>
      </c>
      <c r="F13" s="635"/>
      <c r="G13" s="635"/>
      <c r="H13" s="635"/>
      <c r="I13" s="635"/>
      <c r="J13" s="635"/>
      <c r="K13" s="10">
        <f t="shared" ref="K13:K41" si="0">IF(D13="Yes",1,0)</f>
        <v>1</v>
      </c>
    </row>
    <row r="14" spans="1:12" ht="15" customHeight="1" x14ac:dyDescent="0.2">
      <c r="A14" s="636" t="s">
        <v>105</v>
      </c>
      <c r="B14" s="636"/>
      <c r="C14" s="636"/>
      <c r="D14" s="12" t="str">
        <f>IF(('Information and Certification'!A10)&gt;7,"Yes","No")</f>
        <v>Yes</v>
      </c>
      <c r="E14" s="635" t="str">
        <f>IF(D14="No","Input the main telephone number of LEA.","")</f>
        <v/>
      </c>
      <c r="F14" s="635"/>
      <c r="G14" s="635"/>
      <c r="H14" s="635"/>
      <c r="I14" s="635"/>
      <c r="J14" s="635"/>
      <c r="K14" s="10">
        <f t="shared" ref="K14:K16" si="1">IF(D14="Yes",1,0)</f>
        <v>1</v>
      </c>
    </row>
    <row r="15" spans="1:12" ht="15" customHeight="1" x14ac:dyDescent="0.2">
      <c r="A15" s="636" t="s">
        <v>314</v>
      </c>
      <c r="B15" s="636"/>
      <c r="C15" s="636"/>
      <c r="D15" s="12" t="str">
        <f>IF(('Information and Certification'!A12)&gt;7,"Yes","No")</f>
        <v>Yes</v>
      </c>
      <c r="E15" s="635" t="str">
        <f>IF(D15="No","Input the name of primary LEA contact.","")</f>
        <v/>
      </c>
      <c r="F15" s="635"/>
      <c r="G15" s="635"/>
      <c r="H15" s="635"/>
      <c r="I15" s="635"/>
      <c r="J15" s="635"/>
      <c r="K15" s="10">
        <f t="shared" si="1"/>
        <v>1</v>
      </c>
    </row>
    <row r="16" spans="1:12" ht="15" customHeight="1" x14ac:dyDescent="0.2">
      <c r="A16" s="636" t="s">
        <v>315</v>
      </c>
      <c r="B16" s="636"/>
      <c r="C16" s="636"/>
      <c r="D16" s="12" t="str">
        <f>IF(('Information and Certification'!A14)&gt;7,"Yes","No")</f>
        <v>Yes</v>
      </c>
      <c r="E16" s="635" t="str">
        <f>IF(D16="No","Input the position title of primary LEA contact.","")</f>
        <v/>
      </c>
      <c r="F16" s="635"/>
      <c r="G16" s="635"/>
      <c r="H16" s="635"/>
      <c r="I16" s="635"/>
      <c r="J16" s="635"/>
      <c r="K16" s="10">
        <f t="shared" si="1"/>
        <v>1</v>
      </c>
    </row>
    <row r="17" spans="1:11" ht="15" customHeight="1" x14ac:dyDescent="0.2">
      <c r="A17" s="636" t="s">
        <v>316</v>
      </c>
      <c r="B17" s="636"/>
      <c r="C17" s="636"/>
      <c r="D17" s="12" t="str">
        <f>IF(('Information and Certification'!A16)&gt;7,"Yes","No")</f>
        <v>Yes</v>
      </c>
      <c r="E17" s="635" t="str">
        <f>IF(D17="No","Input the email address of primary LEA contact.","")</f>
        <v/>
      </c>
      <c r="F17" s="635"/>
      <c r="G17" s="635"/>
      <c r="H17" s="635"/>
      <c r="I17" s="635"/>
      <c r="J17" s="635"/>
      <c r="K17" s="10">
        <f t="shared" si="0"/>
        <v>1</v>
      </c>
    </row>
    <row r="18" spans="1:11" ht="15" customHeight="1" x14ac:dyDescent="0.2">
      <c r="A18" s="634" t="s">
        <v>270</v>
      </c>
      <c r="B18" s="634"/>
      <c r="C18" s="634"/>
      <c r="D18" s="12" t="str">
        <f>IF(('Information and Certification'!A18)&gt;7,"Yes","No")</f>
        <v>Yes</v>
      </c>
      <c r="E18" s="635" t="str">
        <f>IF(D18="No","Input the telephone number of primary contact.","")</f>
        <v/>
      </c>
      <c r="F18" s="635"/>
      <c r="G18" s="635"/>
      <c r="H18" s="635"/>
      <c r="I18" s="635"/>
      <c r="J18" s="635"/>
      <c r="K18" s="10">
        <f>IF(D18="Yes",1,0)</f>
        <v>1</v>
      </c>
    </row>
    <row r="19" spans="1:11" ht="15" customHeight="1" x14ac:dyDescent="0.2">
      <c r="A19" s="634" t="s">
        <v>317</v>
      </c>
      <c r="B19" s="634"/>
      <c r="C19" s="634"/>
      <c r="D19" s="12" t="str">
        <f>IF(('Information and Certification'!F6)&gt;7,"Yes","No")</f>
        <v>Yes</v>
      </c>
      <c r="E19" s="635" t="str">
        <f>IF(D19="No","Input the name of LEA Executive Director.","")</f>
        <v/>
      </c>
      <c r="F19" s="635"/>
      <c r="G19" s="635"/>
      <c r="H19" s="635"/>
      <c r="I19" s="635"/>
      <c r="J19" s="635"/>
      <c r="K19" s="10">
        <f>IF(D19="Yes",1,0)</f>
        <v>1</v>
      </c>
    </row>
    <row r="20" spans="1:11" ht="15" customHeight="1" x14ac:dyDescent="0.2">
      <c r="A20" s="636" t="s">
        <v>318</v>
      </c>
      <c r="B20" s="636"/>
      <c r="C20" s="636"/>
      <c r="D20" s="12" t="str">
        <f>IF(('Information and Certification'!F8)&gt;7,"Yes","No")</f>
        <v>Yes</v>
      </c>
      <c r="E20" s="635" t="str">
        <f>IF(D20="No","Input the email address of LEA Executive Director.","")</f>
        <v/>
      </c>
      <c r="F20" s="635"/>
      <c r="G20" s="635"/>
      <c r="H20" s="635"/>
      <c r="I20" s="635"/>
      <c r="J20" s="635"/>
      <c r="K20" s="10">
        <f t="shared" ref="K20" si="2">IF(D20="Yes",1,0)</f>
        <v>1</v>
      </c>
    </row>
    <row r="21" spans="1:11" ht="15" customHeight="1" x14ac:dyDescent="0.2">
      <c r="A21" s="636" t="s">
        <v>322</v>
      </c>
      <c r="B21" s="636"/>
      <c r="C21" s="636"/>
      <c r="D21" s="12" t="str">
        <f>IF(('Information and Certification'!F10)&gt;7,"Yes","No")</f>
        <v>Yes</v>
      </c>
      <c r="E21" s="635" t="str">
        <f>IF(D21="No","Input the telephone number of LEA Executive Director.","")</f>
        <v/>
      </c>
      <c r="F21" s="635"/>
      <c r="G21" s="635"/>
      <c r="H21" s="635"/>
      <c r="I21" s="635"/>
      <c r="J21" s="635"/>
      <c r="K21" s="10">
        <f t="shared" si="0"/>
        <v>1</v>
      </c>
    </row>
    <row r="22" spans="1:11" ht="15" customHeight="1" x14ac:dyDescent="0.2">
      <c r="A22" s="636" t="s">
        <v>319</v>
      </c>
      <c r="B22" s="636"/>
      <c r="C22" s="636"/>
      <c r="D22" s="12" t="str">
        <f>IF(('Information and Certification'!F12)&gt;7,"Yes","No")</f>
        <v>Yes</v>
      </c>
      <c r="E22" s="635" t="str">
        <f>IF(D22="No","Input the name of additional LEA contact.","")</f>
        <v/>
      </c>
      <c r="F22" s="635"/>
      <c r="G22" s="635"/>
      <c r="H22" s="635"/>
      <c r="I22" s="635"/>
      <c r="J22" s="635"/>
      <c r="K22" s="10">
        <f t="shared" si="0"/>
        <v>1</v>
      </c>
    </row>
    <row r="23" spans="1:11" x14ac:dyDescent="0.2">
      <c r="A23" s="646" t="s">
        <v>320</v>
      </c>
      <c r="B23" s="647"/>
      <c r="C23" s="648"/>
      <c r="D23" s="12" t="str">
        <f>IF(('Information and Certification'!F14)&gt;7,"Yes","No")</f>
        <v>Yes</v>
      </c>
      <c r="E23" s="635" t="str">
        <f>IF(D23="No","Input the position title of additional LEA contact.","")</f>
        <v/>
      </c>
      <c r="F23" s="635"/>
      <c r="G23" s="635"/>
      <c r="H23" s="635"/>
      <c r="I23" s="635"/>
      <c r="J23" s="635"/>
      <c r="K23" s="10">
        <f t="shared" si="0"/>
        <v>1</v>
      </c>
    </row>
    <row r="24" spans="1:11" x14ac:dyDescent="0.2">
      <c r="A24" s="646" t="s">
        <v>269</v>
      </c>
      <c r="B24" s="647"/>
      <c r="C24" s="648"/>
      <c r="D24" s="12" t="str">
        <f>IF(('Information and Certification'!F16)&gt;7,"Yes","No")</f>
        <v>Yes</v>
      </c>
      <c r="E24" s="635" t="str">
        <f>IF(D24="No","Input the email address of primary contact.","")</f>
        <v/>
      </c>
      <c r="F24" s="635"/>
      <c r="G24" s="635"/>
      <c r="H24" s="635"/>
      <c r="I24" s="635"/>
      <c r="J24" s="635"/>
      <c r="K24" s="10">
        <f t="shared" si="0"/>
        <v>1</v>
      </c>
    </row>
    <row r="25" spans="1:11" x14ac:dyDescent="0.2">
      <c r="A25" s="646" t="s">
        <v>321</v>
      </c>
      <c r="B25" s="647"/>
      <c r="C25" s="648"/>
      <c r="D25" s="12" t="str">
        <f>IF(('Information and Certification'!F18)&gt;7,"Yes","No")</f>
        <v>Yes</v>
      </c>
      <c r="E25" s="635" t="str">
        <f>IF(D25="No","Input the telephone number of additional contact.","")</f>
        <v/>
      </c>
      <c r="F25" s="635"/>
      <c r="G25" s="635"/>
      <c r="H25" s="635"/>
      <c r="I25" s="635"/>
      <c r="J25" s="635"/>
      <c r="K25" s="10">
        <f t="shared" si="0"/>
        <v>1</v>
      </c>
    </row>
    <row r="26" spans="1:11" ht="15.75" x14ac:dyDescent="0.2">
      <c r="A26" s="546" t="s">
        <v>324</v>
      </c>
      <c r="B26" s="547"/>
      <c r="C26" s="547"/>
      <c r="D26" s="547"/>
      <c r="E26" s="547"/>
      <c r="F26" s="547"/>
      <c r="G26" s="547"/>
      <c r="H26" s="547"/>
      <c r="I26" s="547"/>
      <c r="J26" s="548"/>
    </row>
    <row r="27" spans="1:11" x14ac:dyDescent="0.2">
      <c r="A27" s="634" t="s">
        <v>325</v>
      </c>
      <c r="B27" s="634"/>
      <c r="C27" s="634"/>
      <c r="D27" s="12" t="str">
        <f>IF((Assurances!B10)&gt;1,"Yes","No")</f>
        <v>Yes</v>
      </c>
      <c r="E27" s="635" t="str">
        <f>IF(D27="No","Select X to indicate compliance with Assurance 1.","")</f>
        <v/>
      </c>
      <c r="F27" s="635"/>
      <c r="G27" s="635"/>
      <c r="H27" s="635"/>
      <c r="I27" s="635"/>
      <c r="J27" s="635"/>
      <c r="K27" s="10">
        <f t="shared" si="0"/>
        <v>1</v>
      </c>
    </row>
    <row r="28" spans="1:11" x14ac:dyDescent="0.2">
      <c r="A28" s="636" t="s">
        <v>326</v>
      </c>
      <c r="B28" s="636"/>
      <c r="C28" s="636"/>
      <c r="D28" s="12" t="str">
        <f>IF((Assurances!B13)&gt;1,"Yes","No")</f>
        <v>Yes</v>
      </c>
      <c r="E28" s="635" t="str">
        <f>IF(D28="No","Select X to indicate compliance with Assurance 2.","")</f>
        <v/>
      </c>
      <c r="F28" s="635"/>
      <c r="G28" s="635"/>
      <c r="H28" s="635"/>
      <c r="I28" s="635"/>
      <c r="J28" s="635"/>
      <c r="K28" s="10">
        <f t="shared" si="0"/>
        <v>1</v>
      </c>
    </row>
    <row r="29" spans="1:11" x14ac:dyDescent="0.2">
      <c r="A29" s="634" t="s">
        <v>327</v>
      </c>
      <c r="B29" s="634"/>
      <c r="C29" s="634"/>
      <c r="D29" s="12" t="str">
        <f>IF((Assurances!B16)&gt;1,"Yes","No")</f>
        <v>Yes</v>
      </c>
      <c r="E29" s="635" t="str">
        <f>IF(D29="No","Select X to indicate compliance with Assurance 3.","")</f>
        <v/>
      </c>
      <c r="F29" s="635"/>
      <c r="G29" s="635"/>
      <c r="H29" s="635"/>
      <c r="I29" s="635"/>
      <c r="J29" s="635"/>
      <c r="K29" s="10">
        <f t="shared" si="0"/>
        <v>1</v>
      </c>
    </row>
    <row r="30" spans="1:11" x14ac:dyDescent="0.2">
      <c r="A30" s="634" t="s">
        <v>328</v>
      </c>
      <c r="B30" s="634"/>
      <c r="C30" s="634"/>
      <c r="D30" s="12" t="str">
        <f>IF((Assurances!B21)&gt;1,"Yes","No")</f>
        <v>Yes</v>
      </c>
      <c r="E30" s="635" t="str">
        <f>IF(D30="No","Select X to indicate compliance with Assurance 4.","")</f>
        <v/>
      </c>
      <c r="F30" s="635"/>
      <c r="G30" s="635"/>
      <c r="H30" s="635"/>
      <c r="I30" s="635"/>
      <c r="J30" s="635"/>
      <c r="K30" s="10">
        <f t="shared" si="0"/>
        <v>1</v>
      </c>
    </row>
    <row r="31" spans="1:11" x14ac:dyDescent="0.2">
      <c r="A31" s="636" t="s">
        <v>329</v>
      </c>
      <c r="B31" s="636"/>
      <c r="C31" s="636"/>
      <c r="D31" s="12" t="str">
        <f>IF((Assurances!B24)&gt;1,"Yes","No")</f>
        <v>Yes</v>
      </c>
      <c r="E31" s="635" t="str">
        <f>IF(D31="No","Select X to indicate compliance with Assurance 5.","")</f>
        <v/>
      </c>
      <c r="F31" s="635"/>
      <c r="G31" s="635"/>
      <c r="H31" s="635"/>
      <c r="I31" s="635"/>
      <c r="J31" s="635"/>
      <c r="K31" s="10">
        <f t="shared" si="0"/>
        <v>1</v>
      </c>
    </row>
    <row r="32" spans="1:11" x14ac:dyDescent="0.2">
      <c r="A32" s="634" t="s">
        <v>330</v>
      </c>
      <c r="B32" s="634"/>
      <c r="C32" s="634"/>
      <c r="D32" s="12" t="str">
        <f>IF((Assurances!B27)&gt;1,"Yes","No")</f>
        <v>Yes</v>
      </c>
      <c r="E32" s="635" t="str">
        <f>IF(D32="No","Select X to indicate compliance with Assurance 6.","")</f>
        <v/>
      </c>
      <c r="F32" s="635"/>
      <c r="G32" s="635"/>
      <c r="H32" s="635"/>
      <c r="I32" s="635"/>
      <c r="J32" s="635"/>
      <c r="K32" s="10">
        <f t="shared" si="0"/>
        <v>1</v>
      </c>
    </row>
    <row r="33" spans="1:11" x14ac:dyDescent="0.2">
      <c r="A33" s="634" t="s">
        <v>331</v>
      </c>
      <c r="B33" s="634"/>
      <c r="C33" s="634"/>
      <c r="D33" s="12" t="str">
        <f>IF((Assurances!B31)&gt;1,"Yes","No")</f>
        <v>Yes</v>
      </c>
      <c r="E33" s="635" t="str">
        <f>IF(D33="No","Select X to indicate compliance with Assurance 7.","")</f>
        <v/>
      </c>
      <c r="F33" s="635"/>
      <c r="G33" s="635"/>
      <c r="H33" s="635"/>
      <c r="I33" s="635"/>
      <c r="J33" s="635"/>
      <c r="K33" s="10">
        <f t="shared" ref="K33:K36" si="3">IF(D33="Yes",1,0)</f>
        <v>1</v>
      </c>
    </row>
    <row r="34" spans="1:11" x14ac:dyDescent="0.2">
      <c r="A34" s="636" t="s">
        <v>332</v>
      </c>
      <c r="B34" s="636"/>
      <c r="C34" s="636"/>
      <c r="D34" s="12" t="str">
        <f>IF((Assurances!B37)&gt;1,"Yes","No")</f>
        <v>Yes</v>
      </c>
      <c r="E34" s="635" t="str">
        <f>IF(D34="No","Select X to indicate compliance with Assurance 8.","")</f>
        <v/>
      </c>
      <c r="F34" s="635"/>
      <c r="G34" s="635"/>
      <c r="H34" s="635"/>
      <c r="I34" s="635"/>
      <c r="J34" s="635"/>
      <c r="K34" s="10">
        <f t="shared" si="3"/>
        <v>1</v>
      </c>
    </row>
    <row r="35" spans="1:11" x14ac:dyDescent="0.2">
      <c r="A35" s="634" t="s">
        <v>333</v>
      </c>
      <c r="B35" s="634"/>
      <c r="C35" s="634"/>
      <c r="D35" s="12" t="str">
        <f>IF((Assurances!B40)&gt;1,"Yes","No")</f>
        <v>Yes</v>
      </c>
      <c r="E35" s="635" t="str">
        <f>IF(D35="No","Select X to indicate compliance with Assurance 9.","")</f>
        <v/>
      </c>
      <c r="F35" s="635"/>
      <c r="G35" s="635"/>
      <c r="H35" s="635"/>
      <c r="I35" s="635"/>
      <c r="J35" s="635"/>
      <c r="K35" s="10">
        <f t="shared" si="3"/>
        <v>1</v>
      </c>
    </row>
    <row r="36" spans="1:11" x14ac:dyDescent="0.2">
      <c r="A36" s="634" t="s">
        <v>334</v>
      </c>
      <c r="B36" s="634"/>
      <c r="C36" s="634"/>
      <c r="D36" s="12" t="str">
        <f>IF((Assurances!B44)&gt;1,"Yes","No")</f>
        <v>Yes</v>
      </c>
      <c r="E36" s="635" t="str">
        <f>IF(D36="No","Select X to indicate compliance with Assurance 10.","")</f>
        <v/>
      </c>
      <c r="F36" s="635"/>
      <c r="G36" s="635"/>
      <c r="H36" s="635"/>
      <c r="I36" s="635"/>
      <c r="J36" s="635"/>
      <c r="K36" s="10">
        <f t="shared" si="3"/>
        <v>1</v>
      </c>
    </row>
    <row r="37" spans="1:11" x14ac:dyDescent="0.2">
      <c r="A37" s="636" t="s">
        <v>335</v>
      </c>
      <c r="B37" s="636"/>
      <c r="C37" s="636"/>
      <c r="D37" s="12" t="str">
        <f>IF((Assurances!B47)&gt;1,"Yes","No")</f>
        <v>Yes</v>
      </c>
      <c r="E37" s="635" t="str">
        <f>IF(D37="No","Select X to indicate compliance with Assurance 11.","")</f>
        <v/>
      </c>
      <c r="F37" s="635"/>
      <c r="G37" s="635"/>
      <c r="H37" s="635"/>
      <c r="I37" s="635"/>
      <c r="J37" s="635"/>
      <c r="K37" s="10">
        <f t="shared" si="0"/>
        <v>1</v>
      </c>
    </row>
    <row r="38" spans="1:11" x14ac:dyDescent="0.2">
      <c r="A38" s="634" t="s">
        <v>336</v>
      </c>
      <c r="B38" s="634"/>
      <c r="C38" s="634"/>
      <c r="D38" s="12" t="str">
        <f>IF((Assurances!B51)&gt;1,"Yes","No")</f>
        <v>Yes</v>
      </c>
      <c r="E38" s="635" t="str">
        <f>IF(D38="No","Select X to indicate compliance with Assurance 12.","")</f>
        <v/>
      </c>
      <c r="F38" s="635"/>
      <c r="G38" s="635"/>
      <c r="H38" s="635"/>
      <c r="I38" s="635"/>
      <c r="J38" s="635"/>
      <c r="K38" s="10">
        <f t="shared" si="0"/>
        <v>1</v>
      </c>
    </row>
    <row r="39" spans="1:11" x14ac:dyDescent="0.2">
      <c r="A39" s="634" t="s">
        <v>337</v>
      </c>
      <c r="B39" s="634"/>
      <c r="C39" s="634"/>
      <c r="D39" s="12" t="str">
        <f>IF((Assurances!B55)&gt;1,"Yes","No")</f>
        <v>Yes</v>
      </c>
      <c r="E39" s="635" t="str">
        <f>IF(D39="No","Select X to indicate compliance with Assurance 13.","")</f>
        <v/>
      </c>
      <c r="F39" s="635"/>
      <c r="G39" s="635"/>
      <c r="H39" s="635"/>
      <c r="I39" s="635"/>
      <c r="J39" s="635"/>
      <c r="K39" s="10">
        <f t="shared" si="0"/>
        <v>1</v>
      </c>
    </row>
    <row r="40" spans="1:11" x14ac:dyDescent="0.2">
      <c r="A40" s="636" t="s">
        <v>338</v>
      </c>
      <c r="B40" s="636"/>
      <c r="C40" s="636"/>
      <c r="D40" s="12" t="str">
        <f>IF((Assurances!B59)&gt;1,"Yes","No")</f>
        <v>Yes</v>
      </c>
      <c r="E40" s="635" t="str">
        <f>IF(D40="No","Select X to indicate compliance with Assurance 14.","")</f>
        <v/>
      </c>
      <c r="F40" s="635"/>
      <c r="G40" s="635"/>
      <c r="H40" s="635"/>
      <c r="I40" s="635"/>
      <c r="J40" s="635"/>
      <c r="K40" s="10">
        <f t="shared" si="0"/>
        <v>1</v>
      </c>
    </row>
    <row r="41" spans="1:11" x14ac:dyDescent="0.2">
      <c r="A41" s="634" t="s">
        <v>339</v>
      </c>
      <c r="B41" s="634"/>
      <c r="C41" s="634"/>
      <c r="D41" s="12" t="str">
        <f>IF((Assurances!B62)&gt;1,"Yes","No")</f>
        <v>No</v>
      </c>
      <c r="E41" s="635" t="str">
        <f>IF(D41="No","Select X to indicate compliance with Assurance 15.","")</f>
        <v>Select X to indicate compliance with Assurance 15.</v>
      </c>
      <c r="F41" s="635"/>
      <c r="G41" s="635"/>
      <c r="H41" s="635"/>
      <c r="I41" s="635"/>
      <c r="J41" s="635"/>
      <c r="K41" s="10">
        <f t="shared" si="0"/>
        <v>0</v>
      </c>
    </row>
    <row r="42" spans="1:11" ht="15.75" x14ac:dyDescent="0.2">
      <c r="A42" s="546" t="s">
        <v>340</v>
      </c>
      <c r="B42" s="547"/>
      <c r="C42" s="547"/>
      <c r="D42" s="547"/>
      <c r="E42" s="547"/>
      <c r="F42" s="547"/>
      <c r="G42" s="547"/>
      <c r="H42" s="547"/>
      <c r="I42" s="547"/>
      <c r="J42" s="548"/>
    </row>
    <row r="43" spans="1:11" ht="42" customHeight="1" x14ac:dyDescent="0.2">
      <c r="A43" s="652" t="s">
        <v>342</v>
      </c>
      <c r="B43" s="652"/>
      <c r="C43" s="652"/>
      <c r="D43" s="140" t="str">
        <f>IF(('LEA Plan'!A23)&gt;100,"Yes","No")</f>
        <v>Yes</v>
      </c>
      <c r="E43" s="635" t="str">
        <f>IF(D43="No","Please complete your description. There is a 100-word minimum requirement per description entry.","")</f>
        <v/>
      </c>
      <c r="F43" s="635"/>
      <c r="G43" s="635"/>
      <c r="H43" s="635"/>
      <c r="I43" s="635"/>
      <c r="J43" s="635"/>
      <c r="K43" s="10">
        <f t="shared" ref="K43" si="4">IF(D43="Yes",1,0)</f>
        <v>1</v>
      </c>
    </row>
    <row r="44" spans="1:11" ht="42" customHeight="1" x14ac:dyDescent="0.2">
      <c r="A44" s="659" t="s">
        <v>343</v>
      </c>
      <c r="B44" s="660"/>
      <c r="C44" s="661"/>
      <c r="D44" s="140" t="str">
        <f>IF(('LEA Plan'!A41)&gt;100,"Yes","No")</f>
        <v>Yes</v>
      </c>
      <c r="E44" s="635" t="str">
        <f t="shared" ref="E44:E60" si="5">IF(D44="No","Please complete your description. There is a 100-word minimum requirement per description entry.","")</f>
        <v/>
      </c>
      <c r="F44" s="635"/>
      <c r="G44" s="635"/>
      <c r="H44" s="635"/>
      <c r="I44" s="635"/>
      <c r="J44" s="635"/>
      <c r="K44" s="10">
        <f t="shared" ref="K44:K45" si="6">IF(D44="Yes",1,0)</f>
        <v>1</v>
      </c>
    </row>
    <row r="45" spans="1:11" ht="42" customHeight="1" x14ac:dyDescent="0.2">
      <c r="A45" s="659" t="s">
        <v>344</v>
      </c>
      <c r="B45" s="660"/>
      <c r="C45" s="661"/>
      <c r="D45" s="140" t="str">
        <f>IF(('LEA Plan'!A76)&gt;100,"Yes","No")</f>
        <v>Yes</v>
      </c>
      <c r="E45" s="635" t="str">
        <f t="shared" si="5"/>
        <v/>
      </c>
      <c r="F45" s="635"/>
      <c r="G45" s="635"/>
      <c r="H45" s="635"/>
      <c r="I45" s="635"/>
      <c r="J45" s="635"/>
      <c r="K45" s="10">
        <f t="shared" si="6"/>
        <v>1</v>
      </c>
    </row>
    <row r="46" spans="1:11" ht="42" customHeight="1" x14ac:dyDescent="0.2">
      <c r="A46" s="653" t="s">
        <v>279</v>
      </c>
      <c r="B46" s="654"/>
      <c r="C46" s="655"/>
      <c r="D46" s="140"/>
      <c r="E46" s="635"/>
      <c r="F46" s="635"/>
      <c r="G46" s="635"/>
      <c r="H46" s="635"/>
      <c r="I46" s="635"/>
      <c r="J46" s="635"/>
      <c r="K46" s="10">
        <f>IF(D46="Yes",1,0)</f>
        <v>0</v>
      </c>
    </row>
    <row r="47" spans="1:11" ht="42" customHeight="1" x14ac:dyDescent="0.2">
      <c r="A47" s="649" t="s">
        <v>341</v>
      </c>
      <c r="B47" s="650"/>
      <c r="C47" s="651"/>
      <c r="D47" s="140" t="str">
        <f>IF(('LEA Plan'!F102)&gt;100,"Yes","No")</f>
        <v>Yes</v>
      </c>
      <c r="E47" s="635" t="str">
        <f t="shared" si="5"/>
        <v/>
      </c>
      <c r="F47" s="635"/>
      <c r="G47" s="635"/>
      <c r="H47" s="635"/>
      <c r="I47" s="635"/>
      <c r="J47" s="635"/>
      <c r="K47" s="10">
        <f>IF(D47="Yes",1,0)</f>
        <v>1</v>
      </c>
    </row>
    <row r="48" spans="1:11" ht="42" customHeight="1" x14ac:dyDescent="0.2">
      <c r="A48" s="649" t="s">
        <v>351</v>
      </c>
      <c r="B48" s="650"/>
      <c r="C48" s="651"/>
      <c r="D48" s="140" t="str">
        <f>IF(('LEA Plan'!F111)&gt;100,"Yes","No")</f>
        <v>Yes</v>
      </c>
      <c r="E48" s="635" t="str">
        <f t="shared" si="5"/>
        <v/>
      </c>
      <c r="F48" s="635"/>
      <c r="G48" s="635"/>
      <c r="H48" s="635"/>
      <c r="I48" s="635"/>
      <c r="J48" s="635"/>
      <c r="K48" s="10">
        <f>IF(D48="Yes",1,0)</f>
        <v>1</v>
      </c>
    </row>
    <row r="49" spans="1:13" ht="42" customHeight="1" x14ac:dyDescent="0.2">
      <c r="A49" s="649" t="s">
        <v>352</v>
      </c>
      <c r="B49" s="650"/>
      <c r="C49" s="651"/>
      <c r="D49" s="140" t="str">
        <f>IF(('LEA Plan'!F120)&gt;100,"Yes","No")</f>
        <v>Yes</v>
      </c>
      <c r="E49" s="635" t="str">
        <f t="shared" si="5"/>
        <v/>
      </c>
      <c r="F49" s="635"/>
      <c r="G49" s="635"/>
      <c r="H49" s="635"/>
      <c r="I49" s="635"/>
      <c r="J49" s="635"/>
      <c r="K49" s="10">
        <f>IF(D49="Yes",1,0)</f>
        <v>1</v>
      </c>
    </row>
    <row r="50" spans="1:13" ht="42" customHeight="1" x14ac:dyDescent="0.2">
      <c r="A50" s="656" t="s">
        <v>345</v>
      </c>
      <c r="B50" s="657"/>
      <c r="C50" s="658"/>
      <c r="D50" s="140" t="str">
        <f>IF(('LEA Plan'!A134)&gt;100,"Yes","No")</f>
        <v>Yes</v>
      </c>
      <c r="E50" s="635" t="str">
        <f t="shared" si="5"/>
        <v/>
      </c>
      <c r="F50" s="635"/>
      <c r="G50" s="635"/>
      <c r="H50" s="635"/>
      <c r="I50" s="635"/>
      <c r="J50" s="635"/>
      <c r="K50" s="10">
        <f t="shared" ref="K50:K58" si="7">IF(D50="Yes",1,0)</f>
        <v>1</v>
      </c>
    </row>
    <row r="51" spans="1:13" ht="42" customHeight="1" x14ac:dyDescent="0.2">
      <c r="A51" s="652" t="s">
        <v>346</v>
      </c>
      <c r="B51" s="652"/>
      <c r="C51" s="652"/>
      <c r="D51" s="140" t="str">
        <f>IF(('LEA Plan'!A154)&gt;100,"Yes","No")</f>
        <v>Yes</v>
      </c>
      <c r="E51" s="635" t="str">
        <f t="shared" si="5"/>
        <v/>
      </c>
      <c r="F51" s="635"/>
      <c r="G51" s="635"/>
      <c r="H51" s="635"/>
      <c r="I51" s="635"/>
      <c r="J51" s="635"/>
      <c r="K51" s="10">
        <f t="shared" si="7"/>
        <v>1</v>
      </c>
    </row>
    <row r="52" spans="1:13" ht="42" customHeight="1" x14ac:dyDescent="0.2">
      <c r="A52" s="656" t="s">
        <v>348</v>
      </c>
      <c r="B52" s="657"/>
      <c r="C52" s="658"/>
      <c r="D52" s="140" t="str">
        <f>IF(('LEA Plan'!A173)&gt;100,"Yes","No")</f>
        <v>Yes</v>
      </c>
      <c r="E52" s="635" t="str">
        <f t="shared" si="5"/>
        <v/>
      </c>
      <c r="F52" s="635"/>
      <c r="G52" s="635"/>
      <c r="H52" s="635"/>
      <c r="I52" s="635"/>
      <c r="J52" s="635"/>
      <c r="K52" s="10">
        <f t="shared" si="7"/>
        <v>1</v>
      </c>
    </row>
    <row r="53" spans="1:13" ht="42" customHeight="1" x14ac:dyDescent="0.2">
      <c r="A53" s="656" t="s">
        <v>347</v>
      </c>
      <c r="B53" s="657"/>
      <c r="C53" s="658"/>
      <c r="D53" s="140" t="str">
        <f>IF(('LEA Plan'!A192)&gt;100,"Yes","No")</f>
        <v>Yes</v>
      </c>
      <c r="E53" s="635" t="str">
        <f t="shared" si="5"/>
        <v/>
      </c>
      <c r="F53" s="635"/>
      <c r="G53" s="635"/>
      <c r="H53" s="635"/>
      <c r="I53" s="635"/>
      <c r="J53" s="635"/>
      <c r="K53" s="10">
        <f t="shared" si="7"/>
        <v>1</v>
      </c>
    </row>
    <row r="54" spans="1:13" ht="42" customHeight="1" x14ac:dyDescent="0.2">
      <c r="A54" s="659" t="s">
        <v>349</v>
      </c>
      <c r="B54" s="660"/>
      <c r="C54" s="661"/>
      <c r="D54" s="140" t="str">
        <f>IF(('LEA Plan'!A211)&gt;100,"Yes","No")</f>
        <v>Yes</v>
      </c>
      <c r="E54" s="635" t="str">
        <f t="shared" si="5"/>
        <v/>
      </c>
      <c r="F54" s="635"/>
      <c r="G54" s="635"/>
      <c r="H54" s="635"/>
      <c r="I54" s="635"/>
      <c r="J54" s="635"/>
      <c r="K54" s="10">
        <f t="shared" si="7"/>
        <v>1</v>
      </c>
    </row>
    <row r="55" spans="1:13" ht="42" customHeight="1" x14ac:dyDescent="0.2">
      <c r="A55" s="659" t="s">
        <v>350</v>
      </c>
      <c r="B55" s="660"/>
      <c r="C55" s="661"/>
      <c r="D55" s="140" t="str">
        <f>IF(('LEA Plan'!A230)&gt;100,"Yes","No")</f>
        <v>Yes</v>
      </c>
      <c r="E55" s="635" t="str">
        <f t="shared" si="5"/>
        <v/>
      </c>
      <c r="F55" s="635"/>
      <c r="G55" s="635"/>
      <c r="H55" s="635"/>
      <c r="I55" s="635"/>
      <c r="J55" s="635"/>
      <c r="K55" s="10">
        <f t="shared" si="7"/>
        <v>1</v>
      </c>
    </row>
    <row r="56" spans="1:13" ht="42" customHeight="1" x14ac:dyDescent="0.2">
      <c r="A56" s="652" t="s">
        <v>293</v>
      </c>
      <c r="B56" s="652"/>
      <c r="C56" s="652"/>
      <c r="D56" s="140"/>
      <c r="E56" s="635"/>
      <c r="F56" s="635"/>
      <c r="G56" s="635"/>
      <c r="H56" s="635"/>
      <c r="I56" s="635"/>
      <c r="J56" s="635"/>
      <c r="K56" s="10">
        <f t="shared" si="7"/>
        <v>0</v>
      </c>
    </row>
    <row r="57" spans="1:13" ht="42" customHeight="1" x14ac:dyDescent="0.2">
      <c r="A57" s="649" t="s">
        <v>353</v>
      </c>
      <c r="B57" s="650"/>
      <c r="C57" s="651"/>
      <c r="D57" s="140" t="str">
        <f>IF(('LEA Plan'!F252)&gt;100,"Yes","No")</f>
        <v>Yes</v>
      </c>
      <c r="E57" s="635" t="str">
        <f t="shared" si="5"/>
        <v/>
      </c>
      <c r="F57" s="635"/>
      <c r="G57" s="635"/>
      <c r="H57" s="635"/>
      <c r="I57" s="635"/>
      <c r="J57" s="635"/>
      <c r="K57" s="10">
        <f t="shared" si="7"/>
        <v>1</v>
      </c>
    </row>
    <row r="58" spans="1:13" ht="42" customHeight="1" x14ac:dyDescent="0.2">
      <c r="A58" s="649" t="s">
        <v>354</v>
      </c>
      <c r="B58" s="650"/>
      <c r="C58" s="651"/>
      <c r="D58" s="140" t="str">
        <f>IF(('LEA Plan'!F261)&gt;100,"Yes","No")</f>
        <v>Yes</v>
      </c>
      <c r="E58" s="635" t="str">
        <f t="shared" si="5"/>
        <v/>
      </c>
      <c r="F58" s="635"/>
      <c r="G58" s="635"/>
      <c r="H58" s="635"/>
      <c r="I58" s="635"/>
      <c r="J58" s="635"/>
      <c r="K58" s="10">
        <f t="shared" si="7"/>
        <v>1</v>
      </c>
    </row>
    <row r="59" spans="1:13" ht="42" customHeight="1" x14ac:dyDescent="0.2">
      <c r="A59" s="659" t="s">
        <v>355</v>
      </c>
      <c r="B59" s="660"/>
      <c r="C59" s="661"/>
      <c r="D59" s="140" t="str">
        <f>IF(('LEA Plan'!F278)&gt;100,"Yes","No")</f>
        <v>Yes</v>
      </c>
      <c r="E59" s="635" t="str">
        <f t="shared" si="5"/>
        <v/>
      </c>
      <c r="F59" s="635"/>
      <c r="G59" s="635"/>
      <c r="H59" s="635"/>
      <c r="I59" s="635"/>
      <c r="J59" s="635"/>
    </row>
    <row r="60" spans="1:13" ht="42" customHeight="1" x14ac:dyDescent="0.2">
      <c r="A60" s="656" t="s">
        <v>356</v>
      </c>
      <c r="B60" s="657"/>
      <c r="C60" s="658"/>
      <c r="D60" s="140" t="str">
        <f>IF(('LEA Plan'!A291)&gt;100,"Yes","No")</f>
        <v>Yes</v>
      </c>
      <c r="E60" s="635" t="str">
        <f t="shared" si="5"/>
        <v/>
      </c>
      <c r="F60" s="635"/>
      <c r="G60" s="635"/>
      <c r="H60" s="635"/>
      <c r="I60" s="635"/>
      <c r="J60" s="635"/>
    </row>
    <row r="62" spans="1:13" x14ac:dyDescent="0.2">
      <c r="M62" s="11">
        <f>COUNTIF(D43:D60, "Yes")</f>
        <v>16</v>
      </c>
    </row>
    <row r="63" spans="1:13" x14ac:dyDescent="0.2">
      <c r="M63" s="11">
        <f>COUNTIF(D27:D41, "Yes")</f>
        <v>14</v>
      </c>
    </row>
    <row r="64" spans="1:13" x14ac:dyDescent="0.2">
      <c r="M64" s="11">
        <f>COUNTIF(D12:D25, "Yes")</f>
        <v>14</v>
      </c>
    </row>
    <row r="65" spans="13:13" x14ac:dyDescent="0.2">
      <c r="M65" s="10">
        <f>SUM(M62:M64)</f>
        <v>44</v>
      </c>
    </row>
  </sheetData>
  <sheetProtection password="CAF7" sheet="1" objects="1" scenarios="1" selectLockedCells="1"/>
  <mergeCells count="105">
    <mergeCell ref="A34:C34"/>
    <mergeCell ref="E34:J34"/>
    <mergeCell ref="A35:C35"/>
    <mergeCell ref="E35:J35"/>
    <mergeCell ref="A36:C36"/>
    <mergeCell ref="E36:J36"/>
    <mergeCell ref="A44:C44"/>
    <mergeCell ref="E44:J44"/>
    <mergeCell ref="A45:C45"/>
    <mergeCell ref="E45:J45"/>
    <mergeCell ref="A40:C40"/>
    <mergeCell ref="E40:J40"/>
    <mergeCell ref="A41:C41"/>
    <mergeCell ref="E41:J41"/>
    <mergeCell ref="A37:C37"/>
    <mergeCell ref="E37:J37"/>
    <mergeCell ref="A38:C38"/>
    <mergeCell ref="E38:J38"/>
    <mergeCell ref="A39:C39"/>
    <mergeCell ref="E39:J39"/>
    <mergeCell ref="A20:C20"/>
    <mergeCell ref="E20:J20"/>
    <mergeCell ref="A14:C14"/>
    <mergeCell ref="E14:J14"/>
    <mergeCell ref="A15:C15"/>
    <mergeCell ref="E15:J15"/>
    <mergeCell ref="A16:C16"/>
    <mergeCell ref="E16:J16"/>
    <mergeCell ref="A18:C18"/>
    <mergeCell ref="E18:J18"/>
    <mergeCell ref="A19:C19"/>
    <mergeCell ref="E19:J19"/>
    <mergeCell ref="A50:C50"/>
    <mergeCell ref="E50:J50"/>
    <mergeCell ref="A51:C51"/>
    <mergeCell ref="E51:J51"/>
    <mergeCell ref="A53:C53"/>
    <mergeCell ref="E53:J53"/>
    <mergeCell ref="A52:C52"/>
    <mergeCell ref="E52:J52"/>
    <mergeCell ref="A60:C60"/>
    <mergeCell ref="E60:J60"/>
    <mergeCell ref="A57:C57"/>
    <mergeCell ref="E57:J57"/>
    <mergeCell ref="A58:C58"/>
    <mergeCell ref="E58:J58"/>
    <mergeCell ref="A59:C59"/>
    <mergeCell ref="E59:J59"/>
    <mergeCell ref="A54:C54"/>
    <mergeCell ref="E54:J54"/>
    <mergeCell ref="A55:C55"/>
    <mergeCell ref="E55:J55"/>
    <mergeCell ref="A56:C56"/>
    <mergeCell ref="E56:J56"/>
    <mergeCell ref="A47:C47"/>
    <mergeCell ref="E48:J48"/>
    <mergeCell ref="A49:C49"/>
    <mergeCell ref="E49:J49"/>
    <mergeCell ref="A42:J42"/>
    <mergeCell ref="A43:C43"/>
    <mergeCell ref="E43:J43"/>
    <mergeCell ref="A46:C46"/>
    <mergeCell ref="E47:J47"/>
    <mergeCell ref="A48:C48"/>
    <mergeCell ref="E46:J46"/>
    <mergeCell ref="A31:C31"/>
    <mergeCell ref="E31:J31"/>
    <mergeCell ref="A32:C32"/>
    <mergeCell ref="E32:J32"/>
    <mergeCell ref="A33:C33"/>
    <mergeCell ref="E33:J33"/>
    <mergeCell ref="A28:C28"/>
    <mergeCell ref="E28:J28"/>
    <mergeCell ref="A29:C29"/>
    <mergeCell ref="E29:J29"/>
    <mergeCell ref="A30:C30"/>
    <mergeCell ref="E30:J30"/>
    <mergeCell ref="A24:C24"/>
    <mergeCell ref="E24:J24"/>
    <mergeCell ref="A25:C25"/>
    <mergeCell ref="E25:J25"/>
    <mergeCell ref="A26:J26"/>
    <mergeCell ref="A27:C27"/>
    <mergeCell ref="E27:J27"/>
    <mergeCell ref="A21:C21"/>
    <mergeCell ref="E21:J21"/>
    <mergeCell ref="A22:C22"/>
    <mergeCell ref="E22:J22"/>
    <mergeCell ref="A23:C23"/>
    <mergeCell ref="E23:J23"/>
    <mergeCell ref="A11:J11"/>
    <mergeCell ref="A12:C12"/>
    <mergeCell ref="E12:J12"/>
    <mergeCell ref="A13:C13"/>
    <mergeCell ref="E13:J13"/>
    <mergeCell ref="A17:C17"/>
    <mergeCell ref="E17:J17"/>
    <mergeCell ref="A1:J1"/>
    <mergeCell ref="A2:J5"/>
    <mergeCell ref="A6:J6"/>
    <mergeCell ref="A7:J7"/>
    <mergeCell ref="A8:J8"/>
    <mergeCell ref="A9:C10"/>
    <mergeCell ref="D9:D10"/>
    <mergeCell ref="E9:J10"/>
  </mergeCells>
  <conditionalFormatting sqref="D12:D13 D22 D17">
    <cfRule type="cellIs" dxfId="61" priority="313" stopIfTrue="1" operator="equal">
      <formula>"No"</formula>
    </cfRule>
  </conditionalFormatting>
  <conditionalFormatting sqref="D12:D13 D22 D17">
    <cfRule type="cellIs" dxfId="60" priority="312" stopIfTrue="1" operator="equal">
      <formula>"N/A"</formula>
    </cfRule>
  </conditionalFormatting>
  <conditionalFormatting sqref="D12:D13 D22 D17">
    <cfRule type="cellIs" dxfId="59" priority="311" stopIfTrue="1" operator="equal">
      <formula>"No"</formula>
    </cfRule>
  </conditionalFormatting>
  <conditionalFormatting sqref="A7">
    <cfRule type="containsText" dxfId="58" priority="309" stopIfTrue="1" operator="containsText" text="Successful">
      <formula>NOT(ISERROR(SEARCH("Successful",A7)))</formula>
    </cfRule>
    <cfRule type="containsText" dxfId="57" priority="310" stopIfTrue="1" operator="containsText" text="Failed">
      <formula>NOT(ISERROR(SEARCH("Failed",A7)))</formula>
    </cfRule>
  </conditionalFormatting>
  <conditionalFormatting sqref="D16">
    <cfRule type="cellIs" dxfId="56" priority="263" stopIfTrue="1" operator="equal">
      <formula>"No"</formula>
    </cfRule>
  </conditionalFormatting>
  <conditionalFormatting sqref="D16">
    <cfRule type="cellIs" dxfId="55" priority="262" stopIfTrue="1" operator="equal">
      <formula>"N/A"</formula>
    </cfRule>
  </conditionalFormatting>
  <conditionalFormatting sqref="D16">
    <cfRule type="cellIs" dxfId="54" priority="261" stopIfTrue="1" operator="equal">
      <formula>"No"</formula>
    </cfRule>
  </conditionalFormatting>
  <conditionalFormatting sqref="D16">
    <cfRule type="cellIs" dxfId="53" priority="264" stopIfTrue="1" operator="equal">
      <formula>"""No"""</formula>
    </cfRule>
    <cfRule type="colorScale" priority="265">
      <colorScale>
        <cfvo type="min"/>
        <cfvo type="percentile" val="50"/>
        <cfvo type="max"/>
        <color rgb="FFF8696B"/>
        <color rgb="FFFFEB84"/>
        <color rgb="FF63BE7B"/>
      </colorScale>
    </cfRule>
  </conditionalFormatting>
  <conditionalFormatting sqref="D15">
    <cfRule type="cellIs" dxfId="52" priority="258" stopIfTrue="1" operator="equal">
      <formula>"No"</formula>
    </cfRule>
  </conditionalFormatting>
  <conditionalFormatting sqref="D15">
    <cfRule type="cellIs" dxfId="51" priority="257" stopIfTrue="1" operator="equal">
      <formula>"N/A"</formula>
    </cfRule>
  </conditionalFormatting>
  <conditionalFormatting sqref="D15">
    <cfRule type="cellIs" dxfId="50" priority="256" stopIfTrue="1" operator="equal">
      <formula>"No"</formula>
    </cfRule>
  </conditionalFormatting>
  <conditionalFormatting sqref="D15">
    <cfRule type="cellIs" dxfId="49" priority="259" stopIfTrue="1" operator="equal">
      <formula>"""No"""</formula>
    </cfRule>
    <cfRule type="colorScale" priority="260">
      <colorScale>
        <cfvo type="min"/>
        <cfvo type="percentile" val="50"/>
        <cfvo type="max"/>
        <color rgb="FFF8696B"/>
        <color rgb="FFFFEB84"/>
        <color rgb="FF63BE7B"/>
      </colorScale>
    </cfRule>
  </conditionalFormatting>
  <conditionalFormatting sqref="D18">
    <cfRule type="cellIs" dxfId="48" priority="253" stopIfTrue="1" operator="equal">
      <formula>"No"</formula>
    </cfRule>
  </conditionalFormatting>
  <conditionalFormatting sqref="D18">
    <cfRule type="cellIs" dxfId="47" priority="252" stopIfTrue="1" operator="equal">
      <formula>"N/A"</formula>
    </cfRule>
  </conditionalFormatting>
  <conditionalFormatting sqref="D18">
    <cfRule type="cellIs" dxfId="46" priority="251" stopIfTrue="1" operator="equal">
      <formula>"No"</formula>
    </cfRule>
  </conditionalFormatting>
  <conditionalFormatting sqref="D18">
    <cfRule type="cellIs" dxfId="45" priority="254" stopIfTrue="1" operator="equal">
      <formula>"""No"""</formula>
    </cfRule>
    <cfRule type="colorScale" priority="255">
      <colorScale>
        <cfvo type="min"/>
        <cfvo type="percentile" val="50"/>
        <cfvo type="max"/>
        <color rgb="FFF8696B"/>
        <color rgb="FFFFEB84"/>
        <color rgb="FF63BE7B"/>
      </colorScale>
    </cfRule>
  </conditionalFormatting>
  <conditionalFormatting sqref="D14">
    <cfRule type="cellIs" dxfId="44" priority="243" stopIfTrue="1" operator="equal">
      <formula>"No"</formula>
    </cfRule>
  </conditionalFormatting>
  <conditionalFormatting sqref="D14">
    <cfRule type="cellIs" dxfId="43" priority="242" stopIfTrue="1" operator="equal">
      <formula>"N/A"</formula>
    </cfRule>
  </conditionalFormatting>
  <conditionalFormatting sqref="D14">
    <cfRule type="cellIs" dxfId="42" priority="241" stopIfTrue="1" operator="equal">
      <formula>"No"</formula>
    </cfRule>
  </conditionalFormatting>
  <conditionalFormatting sqref="D14">
    <cfRule type="cellIs" dxfId="41" priority="244" stopIfTrue="1" operator="equal">
      <formula>"""No"""</formula>
    </cfRule>
    <cfRule type="colorScale" priority="245">
      <colorScale>
        <cfvo type="min"/>
        <cfvo type="percentile" val="50"/>
        <cfvo type="max"/>
        <color rgb="FFF8696B"/>
        <color rgb="FFFFEB84"/>
        <color rgb="FF63BE7B"/>
      </colorScale>
    </cfRule>
  </conditionalFormatting>
  <conditionalFormatting sqref="D25">
    <cfRule type="cellIs" dxfId="40" priority="153" stopIfTrue="1" operator="equal">
      <formula>"No"</formula>
    </cfRule>
  </conditionalFormatting>
  <conditionalFormatting sqref="D25">
    <cfRule type="cellIs" dxfId="39" priority="152" stopIfTrue="1" operator="equal">
      <formula>"N/A"</formula>
    </cfRule>
  </conditionalFormatting>
  <conditionalFormatting sqref="D25">
    <cfRule type="cellIs" dxfId="38" priority="151" stopIfTrue="1" operator="equal">
      <formula>"No"</formula>
    </cfRule>
  </conditionalFormatting>
  <conditionalFormatting sqref="D19">
    <cfRule type="cellIs" dxfId="37" priority="233" stopIfTrue="1" operator="equal">
      <formula>"No"</formula>
    </cfRule>
  </conditionalFormatting>
  <conditionalFormatting sqref="D19">
    <cfRule type="cellIs" dxfId="36" priority="232" stopIfTrue="1" operator="equal">
      <formula>"N/A"</formula>
    </cfRule>
  </conditionalFormatting>
  <conditionalFormatting sqref="D19">
    <cfRule type="cellIs" dxfId="35" priority="231" stopIfTrue="1" operator="equal">
      <formula>"No"</formula>
    </cfRule>
  </conditionalFormatting>
  <conditionalFormatting sqref="D19">
    <cfRule type="cellIs" dxfId="34" priority="234" stopIfTrue="1" operator="equal">
      <formula>"""No"""</formula>
    </cfRule>
    <cfRule type="colorScale" priority="235">
      <colorScale>
        <cfvo type="min"/>
        <cfvo type="percentile" val="50"/>
        <cfvo type="max"/>
        <color rgb="FFF8696B"/>
        <color rgb="FFFFEB84"/>
        <color rgb="FF63BE7B"/>
      </colorScale>
    </cfRule>
  </conditionalFormatting>
  <conditionalFormatting sqref="D20">
    <cfRule type="cellIs" dxfId="33" priority="218" stopIfTrue="1" operator="equal">
      <formula>"No"</formula>
    </cfRule>
  </conditionalFormatting>
  <conditionalFormatting sqref="D20">
    <cfRule type="cellIs" dxfId="32" priority="217" stopIfTrue="1" operator="equal">
      <formula>"N/A"</formula>
    </cfRule>
  </conditionalFormatting>
  <conditionalFormatting sqref="D20">
    <cfRule type="cellIs" dxfId="31" priority="216" stopIfTrue="1" operator="equal">
      <formula>"No"</formula>
    </cfRule>
  </conditionalFormatting>
  <conditionalFormatting sqref="D20">
    <cfRule type="cellIs" dxfId="30" priority="219" stopIfTrue="1" operator="equal">
      <formula>"""No"""</formula>
    </cfRule>
    <cfRule type="colorScale" priority="220">
      <colorScale>
        <cfvo type="min"/>
        <cfvo type="percentile" val="50"/>
        <cfvo type="max"/>
        <color rgb="FFF8696B"/>
        <color rgb="FFFFEB84"/>
        <color rgb="FF63BE7B"/>
      </colorScale>
    </cfRule>
  </conditionalFormatting>
  <conditionalFormatting sqref="D21">
    <cfRule type="cellIs" dxfId="29" priority="213" stopIfTrue="1" operator="equal">
      <formula>"No"</formula>
    </cfRule>
  </conditionalFormatting>
  <conditionalFormatting sqref="D21">
    <cfRule type="cellIs" dxfId="28" priority="212" stopIfTrue="1" operator="equal">
      <formula>"N/A"</formula>
    </cfRule>
  </conditionalFormatting>
  <conditionalFormatting sqref="D21">
    <cfRule type="cellIs" dxfId="27" priority="211" stopIfTrue="1" operator="equal">
      <formula>"No"</formula>
    </cfRule>
  </conditionalFormatting>
  <conditionalFormatting sqref="D21">
    <cfRule type="cellIs" dxfId="26" priority="214" stopIfTrue="1" operator="equal">
      <formula>"""No"""</formula>
    </cfRule>
    <cfRule type="colorScale" priority="215">
      <colorScale>
        <cfvo type="min"/>
        <cfvo type="percentile" val="50"/>
        <cfvo type="max"/>
        <color rgb="FFF8696B"/>
        <color rgb="FFFFEB84"/>
        <color rgb="FF63BE7B"/>
      </colorScale>
    </cfRule>
  </conditionalFormatting>
  <conditionalFormatting sqref="D24">
    <cfRule type="cellIs" dxfId="25" priority="168" stopIfTrue="1" operator="equal">
      <formula>"No"</formula>
    </cfRule>
  </conditionalFormatting>
  <conditionalFormatting sqref="D24">
    <cfRule type="cellIs" dxfId="24" priority="167" stopIfTrue="1" operator="equal">
      <formula>"N/A"</formula>
    </cfRule>
  </conditionalFormatting>
  <conditionalFormatting sqref="D24">
    <cfRule type="cellIs" dxfId="23" priority="166" stopIfTrue="1" operator="equal">
      <formula>"No"</formula>
    </cfRule>
  </conditionalFormatting>
  <conditionalFormatting sqref="D24">
    <cfRule type="cellIs" dxfId="22" priority="169" stopIfTrue="1" operator="equal">
      <formula>"""No"""</formula>
    </cfRule>
    <cfRule type="colorScale" priority="170">
      <colorScale>
        <cfvo type="min"/>
        <cfvo type="percentile" val="50"/>
        <cfvo type="max"/>
        <color rgb="FFF8696B"/>
        <color rgb="FFFFEB84"/>
        <color rgb="FF63BE7B"/>
      </colorScale>
    </cfRule>
  </conditionalFormatting>
  <conditionalFormatting sqref="D23">
    <cfRule type="cellIs" dxfId="21" priority="178" stopIfTrue="1" operator="equal">
      <formula>"No"</formula>
    </cfRule>
  </conditionalFormatting>
  <conditionalFormatting sqref="D23">
    <cfRule type="cellIs" dxfId="20" priority="177" stopIfTrue="1" operator="equal">
      <formula>"N/A"</formula>
    </cfRule>
  </conditionalFormatting>
  <conditionalFormatting sqref="D23">
    <cfRule type="cellIs" dxfId="19" priority="176" stopIfTrue="1" operator="equal">
      <formula>"No"</formula>
    </cfRule>
  </conditionalFormatting>
  <conditionalFormatting sqref="D23">
    <cfRule type="cellIs" dxfId="18" priority="179" stopIfTrue="1" operator="equal">
      <formula>"""No"""</formula>
    </cfRule>
    <cfRule type="colorScale" priority="180">
      <colorScale>
        <cfvo type="min"/>
        <cfvo type="percentile" val="50"/>
        <cfvo type="max"/>
        <color rgb="FFF8696B"/>
        <color rgb="FFFFEB84"/>
        <color rgb="FF63BE7B"/>
      </colorScale>
    </cfRule>
  </conditionalFormatting>
  <conditionalFormatting sqref="D25">
    <cfRule type="cellIs" dxfId="17" priority="154" stopIfTrue="1" operator="equal">
      <formula>"""No"""</formula>
    </cfRule>
    <cfRule type="colorScale" priority="155">
      <colorScale>
        <cfvo type="min"/>
        <cfvo type="percentile" val="50"/>
        <cfvo type="max"/>
        <color rgb="FFF8696B"/>
        <color rgb="FFFFEB84"/>
        <color rgb="FF63BE7B"/>
      </colorScale>
    </cfRule>
  </conditionalFormatting>
  <conditionalFormatting sqref="D27">
    <cfRule type="cellIs" dxfId="16" priority="133" stopIfTrue="1" operator="equal">
      <formula>"No"</formula>
    </cfRule>
  </conditionalFormatting>
  <conditionalFormatting sqref="D27">
    <cfRule type="cellIs" dxfId="15" priority="132" stopIfTrue="1" operator="equal">
      <formula>"N/A"</formula>
    </cfRule>
  </conditionalFormatting>
  <conditionalFormatting sqref="D27">
    <cfRule type="cellIs" dxfId="14" priority="131" stopIfTrue="1" operator="equal">
      <formula>"No"</formula>
    </cfRule>
  </conditionalFormatting>
  <conditionalFormatting sqref="D27">
    <cfRule type="cellIs" dxfId="13" priority="134" stopIfTrue="1" operator="equal">
      <formula>"""No"""</formula>
    </cfRule>
    <cfRule type="colorScale" priority="135">
      <colorScale>
        <cfvo type="min"/>
        <cfvo type="percentile" val="50"/>
        <cfvo type="max"/>
        <color rgb="FFF8696B"/>
        <color rgb="FFFFEB84"/>
        <color rgb="FF63BE7B"/>
      </colorScale>
    </cfRule>
  </conditionalFormatting>
  <conditionalFormatting sqref="D28:D41">
    <cfRule type="cellIs" dxfId="12" priority="128" stopIfTrue="1" operator="equal">
      <formula>"No"</formula>
    </cfRule>
  </conditionalFormatting>
  <conditionalFormatting sqref="D28:D41">
    <cfRule type="cellIs" dxfId="11" priority="127" stopIfTrue="1" operator="equal">
      <formula>"N/A"</formula>
    </cfRule>
  </conditionalFormatting>
  <conditionalFormatting sqref="D28:D41">
    <cfRule type="cellIs" dxfId="10" priority="126" stopIfTrue="1" operator="equal">
      <formula>"No"</formula>
    </cfRule>
  </conditionalFormatting>
  <conditionalFormatting sqref="D28:D41">
    <cfRule type="cellIs" dxfId="9" priority="129" stopIfTrue="1" operator="equal">
      <formula>"""No"""</formula>
    </cfRule>
    <cfRule type="colorScale" priority="130">
      <colorScale>
        <cfvo type="min"/>
        <cfvo type="percentile" val="50"/>
        <cfvo type="max"/>
        <color rgb="FFF8696B"/>
        <color rgb="FFFFEB84"/>
        <color rgb="FF63BE7B"/>
      </colorScale>
    </cfRule>
  </conditionalFormatting>
  <conditionalFormatting sqref="D12:D13 D22 D17">
    <cfRule type="cellIs" dxfId="8" priority="679" stopIfTrue="1" operator="equal">
      <formula>"""No"""</formula>
    </cfRule>
    <cfRule type="colorScale" priority="680">
      <colorScale>
        <cfvo type="min"/>
        <cfvo type="percentile" val="50"/>
        <cfvo type="max"/>
        <color rgb="FFF8696B"/>
        <color rgb="FFFFEB84"/>
        <color rgb="FF63BE7B"/>
      </colorScale>
    </cfRule>
  </conditionalFormatting>
  <conditionalFormatting sqref="D44:D60">
    <cfRule type="cellIs" dxfId="7" priority="3" stopIfTrue="1" operator="equal">
      <formula>"No"</formula>
    </cfRule>
  </conditionalFormatting>
  <conditionalFormatting sqref="D44:D60">
    <cfRule type="cellIs" dxfId="6" priority="2" stopIfTrue="1" operator="equal">
      <formula>"N/A"</formula>
    </cfRule>
  </conditionalFormatting>
  <conditionalFormatting sqref="D44:D60">
    <cfRule type="cellIs" dxfId="5" priority="1" stopIfTrue="1" operator="equal">
      <formula>"No"</formula>
    </cfRule>
  </conditionalFormatting>
  <conditionalFormatting sqref="D43">
    <cfRule type="cellIs" dxfId="4" priority="108" stopIfTrue="1" operator="equal">
      <formula>"No"</formula>
    </cfRule>
  </conditionalFormatting>
  <conditionalFormatting sqref="D43">
    <cfRule type="cellIs" dxfId="3" priority="107" stopIfTrue="1" operator="equal">
      <formula>"N/A"</formula>
    </cfRule>
  </conditionalFormatting>
  <conditionalFormatting sqref="D43">
    <cfRule type="cellIs" dxfId="2" priority="106" stopIfTrue="1" operator="equal">
      <formula>"No"</formula>
    </cfRule>
  </conditionalFormatting>
  <conditionalFormatting sqref="D43">
    <cfRule type="cellIs" dxfId="1" priority="109" stopIfTrue="1" operator="equal">
      <formula>"""No"""</formula>
    </cfRule>
    <cfRule type="colorScale" priority="110">
      <colorScale>
        <cfvo type="min"/>
        <cfvo type="percentile" val="50"/>
        <cfvo type="max"/>
        <color rgb="FFF8696B"/>
        <color rgb="FFFFEB84"/>
        <color rgb="FF63BE7B"/>
      </colorScale>
    </cfRule>
  </conditionalFormatting>
  <conditionalFormatting sqref="D44:D60">
    <cfRule type="cellIs" dxfId="0" priority="681" stopIfTrue="1" operator="equal">
      <formula>"""No"""</formula>
    </cfRule>
    <cfRule type="colorScale" priority="682">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82"/>
  <sheetViews>
    <sheetView topLeftCell="A33" workbookViewId="0">
      <selection activeCell="A49" sqref="A49:J62"/>
    </sheetView>
  </sheetViews>
  <sheetFormatPr defaultColWidth="8.85546875" defaultRowHeight="12.75" x14ac:dyDescent="0.2"/>
  <cols>
    <col min="1" max="10" width="15.7109375" style="3" customWidth="1"/>
    <col min="11" max="51" width="4.7109375" style="3" customWidth="1"/>
    <col min="52" max="16384" width="8.85546875" style="3"/>
  </cols>
  <sheetData>
    <row r="1" spans="1:10" ht="15" customHeight="1" x14ac:dyDescent="0.2">
      <c r="A1" s="142" t="s">
        <v>10</v>
      </c>
      <c r="B1" s="143"/>
      <c r="C1" s="143"/>
      <c r="D1" s="143"/>
      <c r="E1" s="143"/>
      <c r="F1" s="143"/>
      <c r="G1" s="143"/>
      <c r="H1" s="143"/>
      <c r="I1" s="143"/>
      <c r="J1" s="144"/>
    </row>
    <row r="2" spans="1:10" ht="15" customHeight="1" x14ac:dyDescent="0.2">
      <c r="A2" s="145"/>
      <c r="B2" s="146"/>
      <c r="C2" s="146"/>
      <c r="D2" s="146"/>
      <c r="E2" s="146"/>
      <c r="F2" s="146"/>
      <c r="G2" s="146"/>
      <c r="H2" s="146"/>
      <c r="I2" s="146"/>
      <c r="J2" s="147"/>
    </row>
    <row r="3" spans="1:10" ht="12.75" customHeight="1" x14ac:dyDescent="0.2">
      <c r="A3" s="169" t="s">
        <v>92</v>
      </c>
      <c r="B3" s="170"/>
      <c r="C3" s="170"/>
      <c r="D3" s="170"/>
      <c r="E3" s="170"/>
      <c r="F3" s="170"/>
      <c r="G3" s="170"/>
      <c r="H3" s="170"/>
      <c r="I3" s="170"/>
      <c r="J3" s="171"/>
    </row>
    <row r="4" spans="1:10" x14ac:dyDescent="0.2">
      <c r="A4" s="172"/>
      <c r="B4" s="173"/>
      <c r="C4" s="173"/>
      <c r="D4" s="173"/>
      <c r="E4" s="173"/>
      <c r="F4" s="173"/>
      <c r="G4" s="173"/>
      <c r="H4" s="173"/>
      <c r="I4" s="173"/>
      <c r="J4" s="174"/>
    </row>
    <row r="5" spans="1:10" x14ac:dyDescent="0.2">
      <c r="A5" s="16"/>
      <c r="B5" s="17"/>
      <c r="C5" s="17"/>
      <c r="D5" s="17"/>
      <c r="E5" s="17"/>
      <c r="F5" s="17"/>
      <c r="G5" s="17"/>
      <c r="H5" s="17"/>
      <c r="I5" s="17"/>
      <c r="J5" s="18"/>
    </row>
    <row r="6" spans="1:10" x14ac:dyDescent="0.2">
      <c r="A6" s="19"/>
      <c r="B6" s="25"/>
      <c r="C6" s="25"/>
      <c r="D6" s="25"/>
      <c r="E6" s="25"/>
      <c r="F6" s="25"/>
      <c r="G6" s="25"/>
      <c r="H6" s="25"/>
      <c r="I6" s="25"/>
      <c r="J6" s="28"/>
    </row>
    <row r="7" spans="1:10" ht="12.75" customHeight="1" x14ac:dyDescent="0.25">
      <c r="A7" s="19"/>
      <c r="C7" s="21"/>
      <c r="D7" s="165" t="s">
        <v>56</v>
      </c>
      <c r="E7" s="165"/>
      <c r="F7" s="165"/>
      <c r="G7" s="165"/>
      <c r="H7" s="165"/>
      <c r="I7" s="165"/>
      <c r="J7" s="166"/>
    </row>
    <row r="8" spans="1:10" ht="13.5" thickBot="1" x14ac:dyDescent="0.25">
      <c r="A8" s="19"/>
      <c r="B8" s="51"/>
      <c r="C8" s="25"/>
      <c r="D8" s="25"/>
      <c r="E8" s="25"/>
      <c r="F8" s="25"/>
      <c r="G8" s="25"/>
      <c r="H8" s="25"/>
      <c r="I8" s="25"/>
      <c r="J8" s="28"/>
    </row>
    <row r="9" spans="1:10" ht="13.5" thickBot="1" x14ac:dyDescent="0.25">
      <c r="A9" s="24" t="s">
        <v>93</v>
      </c>
      <c r="B9" s="62" t="s">
        <v>34</v>
      </c>
      <c r="C9" s="25"/>
      <c r="D9" s="154" t="s">
        <v>153</v>
      </c>
      <c r="E9" s="159"/>
      <c r="F9" s="159"/>
      <c r="G9" s="159"/>
      <c r="H9" s="159"/>
      <c r="I9" s="159"/>
      <c r="J9" s="160"/>
    </row>
    <row r="10" spans="1:10" x14ac:dyDescent="0.2">
      <c r="A10" s="24"/>
      <c r="B10" s="52"/>
      <c r="C10" s="25"/>
      <c r="D10" s="159"/>
      <c r="E10" s="159"/>
      <c r="F10" s="159"/>
      <c r="G10" s="159"/>
      <c r="H10" s="159"/>
      <c r="I10" s="159"/>
      <c r="J10" s="160"/>
    </row>
    <row r="11" spans="1:10" ht="13.5" thickBot="1" x14ac:dyDescent="0.25">
      <c r="A11" s="24"/>
      <c r="B11" s="27"/>
      <c r="C11" s="25"/>
      <c r="D11" s="25"/>
      <c r="E11" s="25"/>
      <c r="F11" s="25"/>
      <c r="G11" s="25"/>
      <c r="H11" s="25"/>
      <c r="I11" s="25"/>
      <c r="J11" s="28"/>
    </row>
    <row r="12" spans="1:10" ht="13.5" customHeight="1" thickBot="1" x14ac:dyDescent="0.25">
      <c r="A12" s="24" t="s">
        <v>94</v>
      </c>
      <c r="B12" s="62" t="s">
        <v>34</v>
      </c>
      <c r="C12" s="25"/>
      <c r="D12" s="154" t="s">
        <v>141</v>
      </c>
      <c r="E12" s="159"/>
      <c r="F12" s="159"/>
      <c r="G12" s="159"/>
      <c r="H12" s="159"/>
      <c r="I12" s="159"/>
      <c r="J12" s="160"/>
    </row>
    <row r="13" spans="1:10" x14ac:dyDescent="0.2">
      <c r="A13" s="24"/>
      <c r="B13" s="52"/>
      <c r="C13" s="25"/>
      <c r="D13" s="159"/>
      <c r="E13" s="159"/>
      <c r="F13" s="159"/>
      <c r="G13" s="159"/>
      <c r="H13" s="159"/>
      <c r="I13" s="159"/>
      <c r="J13" s="160"/>
    </row>
    <row r="14" spans="1:10" ht="13.5" thickBot="1" x14ac:dyDescent="0.25">
      <c r="A14" s="24"/>
      <c r="B14" s="27"/>
      <c r="C14" s="25"/>
      <c r="D14" s="25"/>
      <c r="E14" s="25"/>
      <c r="F14" s="25"/>
      <c r="G14" s="25"/>
      <c r="H14" s="25"/>
      <c r="I14" s="25"/>
      <c r="J14" s="28"/>
    </row>
    <row r="15" spans="1:10" ht="12.75" customHeight="1" thickBot="1" x14ac:dyDescent="0.25">
      <c r="A15" s="24" t="s">
        <v>96</v>
      </c>
      <c r="B15" s="62" t="s">
        <v>34</v>
      </c>
      <c r="C15" s="25"/>
      <c r="D15" s="154" t="s">
        <v>142</v>
      </c>
      <c r="E15" s="159"/>
      <c r="F15" s="159"/>
      <c r="G15" s="159"/>
      <c r="H15" s="159"/>
      <c r="I15" s="159"/>
      <c r="J15" s="160"/>
    </row>
    <row r="16" spans="1:10" x14ac:dyDescent="0.2">
      <c r="A16" s="24"/>
      <c r="B16" s="52"/>
      <c r="C16" s="25"/>
      <c r="D16" s="159"/>
      <c r="E16" s="159"/>
      <c r="F16" s="159"/>
      <c r="G16" s="159"/>
      <c r="H16" s="159"/>
      <c r="I16" s="159"/>
      <c r="J16" s="160"/>
    </row>
    <row r="17" spans="1:10" ht="13.5" thickBot="1" x14ac:dyDescent="0.25">
      <c r="A17" s="24"/>
      <c r="B17" s="27"/>
      <c r="C17" s="25"/>
      <c r="D17" s="25"/>
      <c r="E17" s="25"/>
      <c r="F17" s="25"/>
      <c r="G17" s="25"/>
      <c r="H17" s="25"/>
      <c r="I17" s="25"/>
      <c r="J17" s="28"/>
    </row>
    <row r="18" spans="1:10" ht="13.5" customHeight="1" thickBot="1" x14ac:dyDescent="0.25">
      <c r="A18" s="24" t="s">
        <v>95</v>
      </c>
      <c r="B18" s="62" t="s">
        <v>34</v>
      </c>
      <c r="C18" s="25"/>
      <c r="D18" s="175" t="s">
        <v>143</v>
      </c>
      <c r="E18" s="176"/>
      <c r="F18" s="176"/>
      <c r="G18" s="176"/>
      <c r="H18" s="176"/>
      <c r="I18" s="176"/>
      <c r="J18" s="177"/>
    </row>
    <row r="19" spans="1:10" ht="12.75" customHeight="1" x14ac:dyDescent="0.2">
      <c r="A19" s="24"/>
      <c r="B19" s="52"/>
      <c r="C19" s="25"/>
      <c r="D19" s="176"/>
      <c r="E19" s="176"/>
      <c r="F19" s="176"/>
      <c r="G19" s="176"/>
      <c r="H19" s="176"/>
      <c r="I19" s="176"/>
      <c r="J19" s="177"/>
    </row>
    <row r="20" spans="1:10" ht="13.5" thickBot="1" x14ac:dyDescent="0.25">
      <c r="A20" s="24"/>
      <c r="B20" s="27"/>
      <c r="C20" s="25"/>
      <c r="D20" s="25"/>
      <c r="E20" s="25"/>
      <c r="F20" s="25"/>
      <c r="G20" s="25"/>
      <c r="H20" s="25"/>
      <c r="I20" s="25"/>
      <c r="J20" s="28"/>
    </row>
    <row r="21" spans="1:10" ht="13.5" thickBot="1" x14ac:dyDescent="0.25">
      <c r="A21" s="24" t="s">
        <v>97</v>
      </c>
      <c r="B21" s="63" t="s">
        <v>34</v>
      </c>
      <c r="C21" s="25"/>
      <c r="D21" s="154" t="s">
        <v>144</v>
      </c>
      <c r="E21" s="159"/>
      <c r="F21" s="159"/>
      <c r="G21" s="159"/>
      <c r="H21" s="159"/>
      <c r="I21" s="159"/>
      <c r="J21" s="160"/>
    </row>
    <row r="22" spans="1:10" x14ac:dyDescent="0.2">
      <c r="A22" s="24"/>
      <c r="B22" s="27"/>
      <c r="C22" s="25"/>
      <c r="D22" s="159"/>
      <c r="E22" s="159"/>
      <c r="F22" s="159"/>
      <c r="G22" s="159"/>
      <c r="H22" s="159"/>
      <c r="I22" s="159"/>
      <c r="J22" s="160"/>
    </row>
    <row r="23" spans="1:10" ht="13.5" thickBot="1" x14ac:dyDescent="0.25">
      <c r="A23" s="24"/>
      <c r="B23" s="27"/>
      <c r="C23" s="25"/>
      <c r="D23" s="33"/>
      <c r="E23" s="25"/>
      <c r="F23" s="25"/>
      <c r="G23" s="25"/>
      <c r="H23" s="25"/>
      <c r="I23" s="25"/>
      <c r="J23" s="28"/>
    </row>
    <row r="24" spans="1:10" ht="13.5" thickBot="1" x14ac:dyDescent="0.25">
      <c r="A24" s="24" t="s">
        <v>98</v>
      </c>
      <c r="B24" s="63" t="s">
        <v>34</v>
      </c>
      <c r="C24" s="25"/>
      <c r="D24" s="154" t="s">
        <v>145</v>
      </c>
      <c r="E24" s="163"/>
      <c r="F24" s="163"/>
      <c r="G24" s="163"/>
      <c r="H24" s="163"/>
      <c r="I24" s="163"/>
      <c r="J24" s="164"/>
    </row>
    <row r="25" spans="1:10" x14ac:dyDescent="0.2">
      <c r="A25" s="24"/>
      <c r="B25" s="27"/>
      <c r="C25" s="25"/>
      <c r="D25" s="163"/>
      <c r="E25" s="163"/>
      <c r="F25" s="163"/>
      <c r="G25" s="163"/>
      <c r="H25" s="163"/>
      <c r="I25" s="163"/>
      <c r="J25" s="164"/>
    </row>
    <row r="26" spans="1:10" ht="13.5" thickBot="1" x14ac:dyDescent="0.25">
      <c r="A26" s="24"/>
      <c r="B26" s="27"/>
      <c r="C26" s="25"/>
      <c r="D26" s="25"/>
      <c r="E26" s="25"/>
      <c r="F26" s="25"/>
      <c r="G26" s="25"/>
      <c r="H26" s="25"/>
      <c r="I26" s="25"/>
      <c r="J26" s="28"/>
    </row>
    <row r="27" spans="1:10" ht="13.5" thickBot="1" x14ac:dyDescent="0.25">
      <c r="A27" s="24" t="s">
        <v>99</v>
      </c>
      <c r="B27" s="63" t="s">
        <v>34</v>
      </c>
      <c r="C27" s="25"/>
      <c r="D27" s="183" t="s">
        <v>146</v>
      </c>
      <c r="E27" s="184"/>
      <c r="F27" s="184"/>
      <c r="G27" s="184"/>
      <c r="H27" s="184"/>
      <c r="I27" s="184"/>
      <c r="J27" s="185"/>
    </row>
    <row r="28" spans="1:10" x14ac:dyDescent="0.2">
      <c r="A28" s="24"/>
      <c r="B28" s="29"/>
      <c r="C28" s="25"/>
      <c r="D28" s="180" t="s">
        <v>58</v>
      </c>
      <c r="E28" s="181"/>
      <c r="F28" s="181"/>
      <c r="G28" s="181"/>
      <c r="H28" s="181"/>
      <c r="I28" s="181"/>
      <c r="J28" s="182"/>
    </row>
    <row r="29" spans="1:10" x14ac:dyDescent="0.2">
      <c r="A29" s="24"/>
      <c r="B29" s="29"/>
      <c r="C29" s="25"/>
      <c r="D29" s="178" t="s">
        <v>12</v>
      </c>
      <c r="E29" s="178"/>
      <c r="F29" s="178"/>
      <c r="G29" s="178"/>
      <c r="H29" s="178"/>
      <c r="I29" s="178"/>
      <c r="J29" s="179"/>
    </row>
    <row r="30" spans="1:10" x14ac:dyDescent="0.2">
      <c r="A30" s="24"/>
      <c r="B30" s="29"/>
      <c r="C30" s="25"/>
      <c r="D30" s="178"/>
      <c r="E30" s="178"/>
      <c r="F30" s="178"/>
      <c r="G30" s="178"/>
      <c r="H30" s="178"/>
      <c r="I30" s="178"/>
      <c r="J30" s="179"/>
    </row>
    <row r="31" spans="1:10" x14ac:dyDescent="0.2">
      <c r="A31" s="24"/>
      <c r="B31" s="29"/>
      <c r="C31" s="25"/>
      <c r="D31" s="178"/>
      <c r="E31" s="178"/>
      <c r="F31" s="178"/>
      <c r="G31" s="178"/>
      <c r="H31" s="178"/>
      <c r="I31" s="178"/>
      <c r="J31" s="179"/>
    </row>
    <row r="32" spans="1:10" ht="13.5" thickBot="1" x14ac:dyDescent="0.25">
      <c r="A32" s="24"/>
      <c r="B32" s="29"/>
      <c r="C32" s="25"/>
      <c r="D32" s="25"/>
      <c r="E32" s="25"/>
      <c r="F32" s="25"/>
      <c r="G32" s="25"/>
      <c r="H32" s="25"/>
      <c r="I32" s="25"/>
      <c r="J32" s="28"/>
    </row>
    <row r="33" spans="1:10" ht="13.5" thickBot="1" x14ac:dyDescent="0.25">
      <c r="A33" s="24" t="s">
        <v>100</v>
      </c>
      <c r="B33" s="63" t="s">
        <v>34</v>
      </c>
      <c r="C33" s="25"/>
      <c r="D33" s="154" t="s">
        <v>158</v>
      </c>
      <c r="E33" s="163"/>
      <c r="F33" s="163"/>
      <c r="G33" s="163"/>
      <c r="H33" s="163"/>
      <c r="I33" s="163"/>
      <c r="J33" s="164"/>
    </row>
    <row r="34" spans="1:10" x14ac:dyDescent="0.2">
      <c r="A34" s="24"/>
      <c r="B34" s="29"/>
      <c r="C34" s="25"/>
      <c r="D34" s="163"/>
      <c r="E34" s="163"/>
      <c r="F34" s="163"/>
      <c r="G34" s="163"/>
      <c r="H34" s="163"/>
      <c r="I34" s="163"/>
      <c r="J34" s="164"/>
    </row>
    <row r="35" spans="1:10" s="54" customFormat="1" x14ac:dyDescent="0.2">
      <c r="A35" s="24"/>
      <c r="B35" s="53"/>
      <c r="C35" s="25"/>
      <c r="D35" s="163"/>
      <c r="E35" s="163"/>
      <c r="F35" s="163"/>
      <c r="G35" s="163"/>
      <c r="H35" s="163"/>
      <c r="I35" s="163"/>
      <c r="J35" s="164"/>
    </row>
    <row r="36" spans="1:10" ht="13.5" thickBot="1" x14ac:dyDescent="0.25">
      <c r="A36" s="24"/>
      <c r="B36" s="27"/>
      <c r="C36" s="25"/>
      <c r="D36" s="25"/>
      <c r="E36" s="25"/>
      <c r="F36" s="25"/>
      <c r="G36" s="25"/>
      <c r="H36" s="25"/>
      <c r="I36" s="25"/>
      <c r="J36" s="28"/>
    </row>
    <row r="37" spans="1:10" ht="13.5" thickBot="1" x14ac:dyDescent="0.25">
      <c r="A37" s="24" t="s">
        <v>101</v>
      </c>
      <c r="B37" s="63" t="s">
        <v>34</v>
      </c>
      <c r="C37" s="25"/>
      <c r="D37" s="154" t="s">
        <v>149</v>
      </c>
      <c r="E37" s="159"/>
      <c r="F37" s="159"/>
      <c r="G37" s="159"/>
      <c r="H37" s="159"/>
      <c r="I37" s="159"/>
      <c r="J37" s="160"/>
    </row>
    <row r="38" spans="1:10" x14ac:dyDescent="0.2">
      <c r="A38" s="24"/>
      <c r="B38" s="29"/>
      <c r="C38" s="25"/>
      <c r="D38" s="159"/>
      <c r="E38" s="159"/>
      <c r="F38" s="159"/>
      <c r="G38" s="159"/>
      <c r="H38" s="159"/>
      <c r="I38" s="159"/>
      <c r="J38" s="160"/>
    </row>
    <row r="39" spans="1:10" x14ac:dyDescent="0.2">
      <c r="A39" s="24"/>
      <c r="B39" s="29"/>
      <c r="C39" s="25"/>
      <c r="D39" s="159"/>
      <c r="E39" s="159"/>
      <c r="F39" s="159"/>
      <c r="G39" s="159"/>
      <c r="H39" s="159"/>
      <c r="I39" s="159"/>
      <c r="J39" s="160"/>
    </row>
    <row r="40" spans="1:10" ht="13.5" thickBot="1" x14ac:dyDescent="0.25">
      <c r="A40" s="24"/>
      <c r="B40" s="27"/>
      <c r="C40" s="25"/>
      <c r="D40" s="25"/>
      <c r="E40" s="25"/>
      <c r="F40" s="25"/>
      <c r="G40" s="25"/>
      <c r="H40" s="25"/>
      <c r="I40" s="25"/>
      <c r="J40" s="28"/>
    </row>
    <row r="41" spans="1:10" ht="13.5" thickBot="1" x14ac:dyDescent="0.25">
      <c r="A41" s="24" t="s">
        <v>13</v>
      </c>
      <c r="B41" s="63" t="s">
        <v>34</v>
      </c>
      <c r="C41" s="25"/>
      <c r="D41" s="154" t="s">
        <v>150</v>
      </c>
      <c r="E41" s="159"/>
      <c r="F41" s="159"/>
      <c r="G41" s="159"/>
      <c r="H41" s="159"/>
      <c r="I41" s="159"/>
      <c r="J41" s="160"/>
    </row>
    <row r="42" spans="1:10" x14ac:dyDescent="0.2">
      <c r="A42" s="24"/>
      <c r="B42" s="27"/>
      <c r="C42" s="25"/>
      <c r="D42" s="159"/>
      <c r="E42" s="159"/>
      <c r="F42" s="159"/>
      <c r="G42" s="159"/>
      <c r="H42" s="159"/>
      <c r="I42" s="159"/>
      <c r="J42" s="160"/>
    </row>
    <row r="43" spans="1:10" x14ac:dyDescent="0.2">
      <c r="A43" s="24"/>
      <c r="B43" s="27"/>
      <c r="C43" s="25"/>
      <c r="D43" s="159"/>
      <c r="E43" s="159"/>
      <c r="F43" s="159"/>
      <c r="G43" s="159"/>
      <c r="H43" s="159"/>
      <c r="I43" s="159"/>
      <c r="J43" s="160"/>
    </row>
    <row r="44" spans="1:10" x14ac:dyDescent="0.2">
      <c r="A44" s="24"/>
      <c r="B44" s="27"/>
      <c r="C44" s="25"/>
      <c r="D44" s="159"/>
      <c r="E44" s="159"/>
      <c r="F44" s="159"/>
      <c r="G44" s="159"/>
      <c r="H44" s="159"/>
      <c r="I44" s="159"/>
      <c r="J44" s="160"/>
    </row>
    <row r="45" spans="1:10" x14ac:dyDescent="0.2">
      <c r="A45" s="55"/>
      <c r="B45" s="56"/>
      <c r="C45" s="44"/>
      <c r="D45" s="44"/>
      <c r="E45" s="44"/>
      <c r="F45" s="44"/>
      <c r="G45" s="44"/>
      <c r="H45" s="44"/>
      <c r="I45" s="44"/>
      <c r="J45" s="45"/>
    </row>
    <row r="46" spans="1:10" s="13" customFormat="1" ht="18" customHeight="1" x14ac:dyDescent="0.2">
      <c r="A46" s="186" t="s">
        <v>154</v>
      </c>
      <c r="B46" s="186"/>
      <c r="C46" s="186"/>
      <c r="D46" s="186"/>
      <c r="E46" s="186"/>
      <c r="F46" s="186"/>
      <c r="G46" s="186"/>
      <c r="H46" s="186"/>
      <c r="I46" s="186"/>
      <c r="J46" s="186"/>
    </row>
    <row r="47" spans="1:10" s="13" customFormat="1" ht="18" customHeight="1" x14ac:dyDescent="0.2">
      <c r="A47" s="186"/>
      <c r="B47" s="186"/>
      <c r="C47" s="186"/>
      <c r="D47" s="186"/>
      <c r="E47" s="186"/>
      <c r="F47" s="186"/>
      <c r="G47" s="186"/>
      <c r="H47" s="186"/>
      <c r="I47" s="186"/>
      <c r="J47" s="186"/>
    </row>
    <row r="48" spans="1:10" s="13" customFormat="1" ht="30.75" customHeight="1" x14ac:dyDescent="0.2">
      <c r="A48" s="186"/>
      <c r="B48" s="186"/>
      <c r="C48" s="186"/>
      <c r="D48" s="186"/>
      <c r="E48" s="186"/>
      <c r="F48" s="186"/>
      <c r="G48" s="186"/>
      <c r="H48" s="186"/>
      <c r="I48" s="186"/>
      <c r="J48" s="186"/>
    </row>
    <row r="49" spans="1:10" s="13" customFormat="1" ht="15" customHeight="1" x14ac:dyDescent="0.2">
      <c r="A49" s="187" t="s">
        <v>233</v>
      </c>
      <c r="B49" s="188"/>
      <c r="C49" s="188"/>
      <c r="D49" s="188"/>
      <c r="E49" s="188"/>
      <c r="F49" s="188"/>
      <c r="G49" s="188"/>
      <c r="H49" s="188"/>
      <c r="I49" s="188"/>
      <c r="J49" s="189"/>
    </row>
    <row r="50" spans="1:10" s="13" customFormat="1" ht="15" customHeight="1" x14ac:dyDescent="0.2">
      <c r="A50" s="190"/>
      <c r="B50" s="191"/>
      <c r="C50" s="191"/>
      <c r="D50" s="191"/>
      <c r="E50" s="191"/>
      <c r="F50" s="191"/>
      <c r="G50" s="191"/>
      <c r="H50" s="191"/>
      <c r="I50" s="191"/>
      <c r="J50" s="192"/>
    </row>
    <row r="51" spans="1:10" s="13" customFormat="1" ht="15" customHeight="1" x14ac:dyDescent="0.2">
      <c r="A51" s="190"/>
      <c r="B51" s="191"/>
      <c r="C51" s="191"/>
      <c r="D51" s="191"/>
      <c r="E51" s="191"/>
      <c r="F51" s="191"/>
      <c r="G51" s="191"/>
      <c r="H51" s="191"/>
      <c r="I51" s="191"/>
      <c r="J51" s="192"/>
    </row>
    <row r="52" spans="1:10" s="13" customFormat="1" ht="15" customHeight="1" x14ac:dyDescent="0.2">
      <c r="A52" s="190"/>
      <c r="B52" s="191"/>
      <c r="C52" s="191"/>
      <c r="D52" s="191"/>
      <c r="E52" s="191"/>
      <c r="F52" s="191"/>
      <c r="G52" s="191"/>
      <c r="H52" s="191"/>
      <c r="I52" s="191"/>
      <c r="J52" s="192"/>
    </row>
    <row r="53" spans="1:10" s="13" customFormat="1" ht="15" customHeight="1" x14ac:dyDescent="0.2">
      <c r="A53" s="190"/>
      <c r="B53" s="191"/>
      <c r="C53" s="191"/>
      <c r="D53" s="191"/>
      <c r="E53" s="191"/>
      <c r="F53" s="191"/>
      <c r="G53" s="191"/>
      <c r="H53" s="191"/>
      <c r="I53" s="191"/>
      <c r="J53" s="192"/>
    </row>
    <row r="54" spans="1:10" s="13" customFormat="1" ht="15" customHeight="1" x14ac:dyDescent="0.2">
      <c r="A54" s="190"/>
      <c r="B54" s="191"/>
      <c r="C54" s="191"/>
      <c r="D54" s="191"/>
      <c r="E54" s="191"/>
      <c r="F54" s="191"/>
      <c r="G54" s="191"/>
      <c r="H54" s="191"/>
      <c r="I54" s="191"/>
      <c r="J54" s="192"/>
    </row>
    <row r="55" spans="1:10" s="13" customFormat="1" ht="15" customHeight="1" x14ac:dyDescent="0.2">
      <c r="A55" s="190"/>
      <c r="B55" s="191"/>
      <c r="C55" s="191"/>
      <c r="D55" s="191"/>
      <c r="E55" s="191"/>
      <c r="F55" s="191"/>
      <c r="G55" s="191"/>
      <c r="H55" s="191"/>
      <c r="I55" s="191"/>
      <c r="J55" s="192"/>
    </row>
    <row r="56" spans="1:10" s="13" customFormat="1" ht="15" customHeight="1" x14ac:dyDescent="0.2">
      <c r="A56" s="190"/>
      <c r="B56" s="191"/>
      <c r="C56" s="191"/>
      <c r="D56" s="191"/>
      <c r="E56" s="191"/>
      <c r="F56" s="191"/>
      <c r="G56" s="191"/>
      <c r="H56" s="191"/>
      <c r="I56" s="191"/>
      <c r="J56" s="192"/>
    </row>
    <row r="57" spans="1:10" s="13" customFormat="1" ht="15" customHeight="1" x14ac:dyDescent="0.2">
      <c r="A57" s="190"/>
      <c r="B57" s="191"/>
      <c r="C57" s="191"/>
      <c r="D57" s="191"/>
      <c r="E57" s="191"/>
      <c r="F57" s="191"/>
      <c r="G57" s="191"/>
      <c r="H57" s="191"/>
      <c r="I57" s="191"/>
      <c r="J57" s="192"/>
    </row>
    <row r="58" spans="1:10" s="13" customFormat="1" ht="15" customHeight="1" x14ac:dyDescent="0.2">
      <c r="A58" s="190"/>
      <c r="B58" s="191"/>
      <c r="C58" s="191"/>
      <c r="D58" s="191"/>
      <c r="E58" s="191"/>
      <c r="F58" s="191"/>
      <c r="G58" s="191"/>
      <c r="H58" s="191"/>
      <c r="I58" s="191"/>
      <c r="J58" s="192"/>
    </row>
    <row r="59" spans="1:10" s="13" customFormat="1" ht="15" customHeight="1" x14ac:dyDescent="0.2">
      <c r="A59" s="190"/>
      <c r="B59" s="191"/>
      <c r="C59" s="191"/>
      <c r="D59" s="191"/>
      <c r="E59" s="191"/>
      <c r="F59" s="191"/>
      <c r="G59" s="191"/>
      <c r="H59" s="191"/>
      <c r="I59" s="191"/>
      <c r="J59" s="192"/>
    </row>
    <row r="60" spans="1:10" s="13" customFormat="1" ht="15" customHeight="1" x14ac:dyDescent="0.2">
      <c r="A60" s="190"/>
      <c r="B60" s="191"/>
      <c r="C60" s="191"/>
      <c r="D60" s="191"/>
      <c r="E60" s="191"/>
      <c r="F60" s="191"/>
      <c r="G60" s="191"/>
      <c r="H60" s="191"/>
      <c r="I60" s="191"/>
      <c r="J60" s="192"/>
    </row>
    <row r="61" spans="1:10" s="13" customFormat="1" ht="15" customHeight="1" x14ac:dyDescent="0.2">
      <c r="A61" s="190"/>
      <c r="B61" s="191"/>
      <c r="C61" s="191"/>
      <c r="D61" s="191"/>
      <c r="E61" s="191"/>
      <c r="F61" s="191"/>
      <c r="G61" s="191"/>
      <c r="H61" s="191"/>
      <c r="I61" s="191"/>
      <c r="J61" s="192"/>
    </row>
    <row r="62" spans="1:10" s="13" customFormat="1" ht="15" customHeight="1" x14ac:dyDescent="0.2">
      <c r="A62" s="193"/>
      <c r="B62" s="194"/>
      <c r="C62" s="194"/>
      <c r="D62" s="194"/>
      <c r="E62" s="194"/>
      <c r="F62" s="194"/>
      <c r="G62" s="194"/>
      <c r="H62" s="194"/>
      <c r="I62" s="194"/>
      <c r="J62" s="195"/>
    </row>
    <row r="63" spans="1:10" x14ac:dyDescent="0.2">
      <c r="A63" s="46"/>
    </row>
    <row r="72" spans="1:1" x14ac:dyDescent="0.2">
      <c r="A72" s="46"/>
    </row>
    <row r="79" spans="1:1" x14ac:dyDescent="0.2">
      <c r="A79" s="46"/>
    </row>
    <row r="81" spans="1:1" x14ac:dyDescent="0.2">
      <c r="A81" s="47"/>
    </row>
    <row r="82" spans="1:1" x14ac:dyDescent="0.2">
      <c r="A82" s="48"/>
    </row>
  </sheetData>
  <sheetProtection password="E6F6" sheet="1"/>
  <mergeCells count="17">
    <mergeCell ref="A46:J48"/>
    <mergeCell ref="A49:J62"/>
    <mergeCell ref="D41:J44"/>
    <mergeCell ref="A1:J2"/>
    <mergeCell ref="A3:J4"/>
    <mergeCell ref="D37:J39"/>
    <mergeCell ref="D33:J35"/>
    <mergeCell ref="D18:J19"/>
    <mergeCell ref="D12:J13"/>
    <mergeCell ref="D15:J16"/>
    <mergeCell ref="D24:J25"/>
    <mergeCell ref="D29:J31"/>
    <mergeCell ref="D7:J7"/>
    <mergeCell ref="D28:J28"/>
    <mergeCell ref="D27:J27"/>
    <mergeCell ref="D21:J22"/>
    <mergeCell ref="D9:J10"/>
  </mergeCells>
  <phoneticPr fontId="16" type="noConversion"/>
  <dataValidations count="1">
    <dataValidation type="list" allowBlank="1" showInputMessage="1" showErrorMessage="1" sqref="B27 B24 B35 B21 B33 B37 B41 B18 B12 B15:B16 B9">
      <formula1>check</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N106"/>
  <sheetViews>
    <sheetView workbookViewId="0">
      <selection activeCell="C20" sqref="C20"/>
    </sheetView>
  </sheetViews>
  <sheetFormatPr defaultColWidth="8.85546875" defaultRowHeight="12.75" x14ac:dyDescent="0.2"/>
  <cols>
    <col min="1" max="2" width="15.7109375" style="2" customWidth="1"/>
    <col min="3" max="3" width="15.7109375" style="61" customWidth="1"/>
    <col min="4" max="9" width="15.7109375" style="2" customWidth="1"/>
    <col min="10" max="11" width="4.7109375" style="2" hidden="1" customWidth="1"/>
    <col min="12" max="13" width="3.85546875" style="2" hidden="1" customWidth="1"/>
    <col min="14" max="14" width="5.7109375" style="2" hidden="1" customWidth="1"/>
    <col min="15" max="16" width="5.7109375" style="2" customWidth="1"/>
    <col min="17" max="49" width="4.7109375" style="2" customWidth="1"/>
    <col min="50" max="16384" width="8.85546875" style="2"/>
  </cols>
  <sheetData>
    <row r="1" spans="1:14" ht="15" customHeight="1" x14ac:dyDescent="0.2">
      <c r="A1" s="198" t="s">
        <v>102</v>
      </c>
      <c r="B1" s="199"/>
      <c r="C1" s="199"/>
      <c r="D1" s="199"/>
      <c r="E1" s="199"/>
      <c r="F1" s="199"/>
      <c r="G1" s="199"/>
      <c r="H1" s="199"/>
      <c r="I1" s="199"/>
    </row>
    <row r="2" spans="1:14" ht="15" customHeight="1" x14ac:dyDescent="0.2">
      <c r="A2" s="200"/>
      <c r="B2" s="201"/>
      <c r="C2" s="201"/>
      <c r="D2" s="201"/>
      <c r="E2" s="201"/>
      <c r="F2" s="201"/>
      <c r="G2" s="201"/>
      <c r="H2" s="201"/>
      <c r="I2" s="201"/>
    </row>
    <row r="3" spans="1:14" ht="12.75" customHeight="1" x14ac:dyDescent="0.2">
      <c r="A3" s="202" t="s">
        <v>129</v>
      </c>
      <c r="B3" s="203"/>
      <c r="C3" s="203"/>
      <c r="D3" s="203"/>
      <c r="E3" s="203"/>
      <c r="F3" s="203"/>
      <c r="G3" s="203"/>
      <c r="H3" s="203"/>
      <c r="I3" s="203"/>
    </row>
    <row r="4" spans="1:14" x14ac:dyDescent="0.2">
      <c r="A4" s="204"/>
      <c r="B4" s="205"/>
      <c r="C4" s="205"/>
      <c r="D4" s="205"/>
      <c r="E4" s="205"/>
      <c r="F4" s="205"/>
      <c r="G4" s="205"/>
      <c r="H4" s="205"/>
      <c r="I4" s="205"/>
    </row>
    <row r="5" spans="1:14" ht="12.75" customHeight="1" x14ac:dyDescent="0.2">
      <c r="A5" s="206" t="s">
        <v>75</v>
      </c>
      <c r="B5" s="206"/>
      <c r="C5" s="212" t="s">
        <v>76</v>
      </c>
      <c r="D5" s="210" t="s">
        <v>241</v>
      </c>
      <c r="E5" s="215" t="s">
        <v>128</v>
      </c>
      <c r="F5" s="216"/>
      <c r="G5" s="216"/>
      <c r="H5" s="216"/>
      <c r="I5" s="217"/>
    </row>
    <row r="6" spans="1:14" x14ac:dyDescent="0.2">
      <c r="A6" s="206"/>
      <c r="B6" s="206"/>
      <c r="C6" s="213"/>
      <c r="D6" s="210"/>
      <c r="E6" s="218"/>
      <c r="F6" s="219"/>
      <c r="G6" s="219"/>
      <c r="H6" s="219"/>
      <c r="I6" s="220"/>
    </row>
    <row r="7" spans="1:14" x14ac:dyDescent="0.2">
      <c r="A7" s="206"/>
      <c r="B7" s="206"/>
      <c r="C7" s="213"/>
      <c r="D7" s="210"/>
      <c r="E7" s="218"/>
      <c r="F7" s="219"/>
      <c r="G7" s="219"/>
      <c r="H7" s="219"/>
      <c r="I7" s="220"/>
    </row>
    <row r="8" spans="1:14" x14ac:dyDescent="0.2">
      <c r="A8" s="206"/>
      <c r="B8" s="206"/>
      <c r="C8" s="213"/>
      <c r="D8" s="210"/>
      <c r="E8" s="218"/>
      <c r="F8" s="219"/>
      <c r="G8" s="219"/>
      <c r="H8" s="219"/>
      <c r="I8" s="220"/>
    </row>
    <row r="9" spans="1:14" x14ac:dyDescent="0.2">
      <c r="A9" s="206"/>
      <c r="B9" s="206"/>
      <c r="C9" s="213"/>
      <c r="D9" s="210"/>
      <c r="E9" s="218"/>
      <c r="F9" s="219"/>
      <c r="G9" s="219"/>
      <c r="H9" s="219"/>
      <c r="I9" s="220"/>
    </row>
    <row r="10" spans="1:14" x14ac:dyDescent="0.2">
      <c r="A10" s="206"/>
      <c r="B10" s="206"/>
      <c r="C10" s="213"/>
      <c r="D10" s="210"/>
      <c r="E10" s="218"/>
      <c r="F10" s="219"/>
      <c r="G10" s="219"/>
      <c r="H10" s="219"/>
      <c r="I10" s="220"/>
    </row>
    <row r="11" spans="1:14" x14ac:dyDescent="0.2">
      <c r="A11" s="206"/>
      <c r="B11" s="206"/>
      <c r="C11" s="213"/>
      <c r="D11" s="210"/>
      <c r="E11" s="218"/>
      <c r="F11" s="219"/>
      <c r="G11" s="219"/>
      <c r="H11" s="219"/>
      <c r="I11" s="220"/>
    </row>
    <row r="12" spans="1:14" x14ac:dyDescent="0.2">
      <c r="A12" s="206"/>
      <c r="B12" s="206"/>
      <c r="C12" s="213"/>
      <c r="D12" s="211"/>
      <c r="E12" s="218"/>
      <c r="F12" s="219"/>
      <c r="G12" s="219"/>
      <c r="H12" s="219"/>
      <c r="I12" s="220"/>
    </row>
    <row r="13" spans="1:14" x14ac:dyDescent="0.2">
      <c r="A13" s="206"/>
      <c r="B13" s="206"/>
      <c r="C13" s="214"/>
      <c r="D13" s="211"/>
      <c r="E13" s="221"/>
      <c r="F13" s="222"/>
      <c r="G13" s="222"/>
      <c r="H13" s="222"/>
      <c r="I13" s="223"/>
    </row>
    <row r="14" spans="1:14" ht="50.1" customHeight="1" x14ac:dyDescent="0.2">
      <c r="A14" s="196" t="s">
        <v>234</v>
      </c>
      <c r="B14" s="197"/>
      <c r="C14" s="65" t="s">
        <v>235</v>
      </c>
      <c r="D14" s="15" t="s">
        <v>48</v>
      </c>
      <c r="E14" s="207" t="s">
        <v>236</v>
      </c>
      <c r="F14" s="208"/>
      <c r="G14" s="208"/>
      <c r="H14" s="208"/>
      <c r="I14" s="209"/>
      <c r="J14" s="2" t="str">
        <f>IF(AND(A14&lt;&gt;"",LEN(C14)&lt;3),"No","Yes")</f>
        <v>Yes</v>
      </c>
      <c r="K14" s="2" t="str">
        <f>IF(AND(A14&lt;&gt;"",LEN(D14)&lt;5),"No","Yes")</f>
        <v>Yes</v>
      </c>
      <c r="L14" s="2" t="str">
        <f>IF(AND(A14&lt;&gt;"",LEN(E14)&lt;15),"No","Yes")</f>
        <v>Yes</v>
      </c>
      <c r="M14" s="2" t="str">
        <f>CONCATENATE(J14,K14,L14)</f>
        <v>YesYesYes</v>
      </c>
      <c r="N14" s="2" t="str">
        <f>IF(M14="YesYesYes","Yes","No")</f>
        <v>Yes</v>
      </c>
    </row>
    <row r="15" spans="1:14" ht="50.1" customHeight="1" x14ac:dyDescent="0.2">
      <c r="A15" s="196" t="s">
        <v>234</v>
      </c>
      <c r="B15" s="197"/>
      <c r="C15" s="65" t="s">
        <v>235</v>
      </c>
      <c r="D15" s="15" t="s">
        <v>48</v>
      </c>
      <c r="E15" s="207" t="s">
        <v>236</v>
      </c>
      <c r="F15" s="208"/>
      <c r="G15" s="208"/>
      <c r="H15" s="208"/>
      <c r="I15" s="209"/>
      <c r="J15" s="2" t="str">
        <f t="shared" ref="J15:J78" si="0">IF(AND(A15&lt;&gt;"",LEN(C15)&lt;3),"No","Yes")</f>
        <v>Yes</v>
      </c>
      <c r="K15" s="2" t="str">
        <f t="shared" ref="K15:K78" si="1">IF(AND(A15&lt;&gt;"",LEN(D15)&lt;5),"No","Yes")</f>
        <v>Yes</v>
      </c>
      <c r="L15" s="2" t="str">
        <f t="shared" ref="L15:L78" si="2">IF(AND(A15&lt;&gt;"",LEN(E15)&lt;15),"No","Yes")</f>
        <v>Yes</v>
      </c>
      <c r="M15" s="2" t="str">
        <f t="shared" ref="M15:M78" si="3">CONCATENATE(J15,K15,L15)</f>
        <v>YesYesYes</v>
      </c>
      <c r="N15" s="2" t="str">
        <f t="shared" ref="N15:N78" si="4">IF(M15="YesYesYes","Yes","No")</f>
        <v>Yes</v>
      </c>
    </row>
    <row r="16" spans="1:14" ht="50.1" customHeight="1" x14ac:dyDescent="0.2">
      <c r="A16" s="196" t="s">
        <v>234</v>
      </c>
      <c r="B16" s="197"/>
      <c r="C16" s="65" t="s">
        <v>235</v>
      </c>
      <c r="D16" s="15" t="s">
        <v>48</v>
      </c>
      <c r="E16" s="207" t="s">
        <v>236</v>
      </c>
      <c r="F16" s="208"/>
      <c r="G16" s="208"/>
      <c r="H16" s="208"/>
      <c r="I16" s="209"/>
      <c r="J16" s="2" t="str">
        <f t="shared" si="0"/>
        <v>Yes</v>
      </c>
      <c r="K16" s="2" t="str">
        <f t="shared" si="1"/>
        <v>Yes</v>
      </c>
      <c r="L16" s="2" t="str">
        <f t="shared" si="2"/>
        <v>Yes</v>
      </c>
      <c r="M16" s="2" t="str">
        <f t="shared" si="3"/>
        <v>YesYesYes</v>
      </c>
      <c r="N16" s="2" t="str">
        <f t="shared" si="4"/>
        <v>Yes</v>
      </c>
    </row>
    <row r="17" spans="1:14" ht="50.1" customHeight="1" x14ac:dyDescent="0.2">
      <c r="A17" s="196" t="s">
        <v>234</v>
      </c>
      <c r="B17" s="197"/>
      <c r="C17" s="65" t="s">
        <v>235</v>
      </c>
      <c r="D17" s="15" t="s">
        <v>48</v>
      </c>
      <c r="E17" s="207" t="s">
        <v>236</v>
      </c>
      <c r="F17" s="208"/>
      <c r="G17" s="208"/>
      <c r="H17" s="208"/>
      <c r="I17" s="209"/>
      <c r="J17" s="2" t="str">
        <f t="shared" si="0"/>
        <v>Yes</v>
      </c>
      <c r="K17" s="2" t="str">
        <f t="shared" si="1"/>
        <v>Yes</v>
      </c>
      <c r="L17" s="2" t="str">
        <f t="shared" si="2"/>
        <v>Yes</v>
      </c>
      <c r="M17" s="2" t="str">
        <f t="shared" si="3"/>
        <v>YesYesYes</v>
      </c>
      <c r="N17" s="2" t="str">
        <f t="shared" si="4"/>
        <v>Yes</v>
      </c>
    </row>
    <row r="18" spans="1:14" ht="50.1" customHeight="1" x14ac:dyDescent="0.2">
      <c r="A18" s="196" t="s">
        <v>234</v>
      </c>
      <c r="B18" s="197"/>
      <c r="C18" s="65" t="s">
        <v>235</v>
      </c>
      <c r="D18" s="15" t="s">
        <v>48</v>
      </c>
      <c r="E18" s="207" t="s">
        <v>236</v>
      </c>
      <c r="F18" s="208"/>
      <c r="G18" s="208"/>
      <c r="H18" s="208"/>
      <c r="I18" s="209"/>
      <c r="J18" s="2" t="str">
        <f t="shared" si="0"/>
        <v>Yes</v>
      </c>
      <c r="K18" s="2" t="str">
        <f t="shared" si="1"/>
        <v>Yes</v>
      </c>
      <c r="L18" s="2" t="str">
        <f t="shared" si="2"/>
        <v>Yes</v>
      </c>
      <c r="M18" s="2" t="str">
        <f t="shared" si="3"/>
        <v>YesYesYes</v>
      </c>
      <c r="N18" s="2" t="str">
        <f t="shared" si="4"/>
        <v>Yes</v>
      </c>
    </row>
    <row r="19" spans="1:14" ht="50.1" customHeight="1" x14ac:dyDescent="0.2">
      <c r="A19" s="196" t="s">
        <v>234</v>
      </c>
      <c r="B19" s="197"/>
      <c r="C19" s="65" t="s">
        <v>235</v>
      </c>
      <c r="D19" s="15" t="s">
        <v>48</v>
      </c>
      <c r="E19" s="207" t="s">
        <v>236</v>
      </c>
      <c r="F19" s="208"/>
      <c r="G19" s="208"/>
      <c r="H19" s="208"/>
      <c r="I19" s="209"/>
      <c r="J19" s="2" t="str">
        <f t="shared" si="0"/>
        <v>Yes</v>
      </c>
      <c r="K19" s="2" t="str">
        <f t="shared" si="1"/>
        <v>Yes</v>
      </c>
      <c r="L19" s="2" t="str">
        <f t="shared" si="2"/>
        <v>Yes</v>
      </c>
      <c r="M19" s="2" t="str">
        <f t="shared" si="3"/>
        <v>YesYesYes</v>
      </c>
      <c r="N19" s="2" t="str">
        <f t="shared" si="4"/>
        <v>Yes</v>
      </c>
    </row>
    <row r="20" spans="1:14" ht="50.1" customHeight="1" x14ac:dyDescent="0.2">
      <c r="A20" s="196"/>
      <c r="B20" s="197"/>
      <c r="C20" s="60"/>
      <c r="D20" s="15"/>
      <c r="E20" s="207"/>
      <c r="F20" s="208"/>
      <c r="G20" s="208"/>
      <c r="H20" s="208"/>
      <c r="I20" s="209"/>
      <c r="J20" s="2" t="str">
        <f t="shared" si="0"/>
        <v>Yes</v>
      </c>
      <c r="K20" s="2" t="str">
        <f t="shared" si="1"/>
        <v>Yes</v>
      </c>
      <c r="L20" s="2" t="str">
        <f t="shared" si="2"/>
        <v>Yes</v>
      </c>
      <c r="M20" s="2" t="str">
        <f t="shared" si="3"/>
        <v>YesYesYes</v>
      </c>
      <c r="N20" s="2" t="str">
        <f t="shared" si="4"/>
        <v>Yes</v>
      </c>
    </row>
    <row r="21" spans="1:14" ht="50.1" customHeight="1" x14ac:dyDescent="0.2">
      <c r="A21" s="196"/>
      <c r="B21" s="197"/>
      <c r="C21" s="60"/>
      <c r="D21" s="15"/>
      <c r="E21" s="207"/>
      <c r="F21" s="208"/>
      <c r="G21" s="208"/>
      <c r="H21" s="208"/>
      <c r="I21" s="209"/>
      <c r="J21" s="2" t="str">
        <f t="shared" si="0"/>
        <v>Yes</v>
      </c>
      <c r="K21" s="2" t="str">
        <f t="shared" si="1"/>
        <v>Yes</v>
      </c>
      <c r="L21" s="2" t="str">
        <f t="shared" si="2"/>
        <v>Yes</v>
      </c>
      <c r="M21" s="2" t="str">
        <f t="shared" si="3"/>
        <v>YesYesYes</v>
      </c>
      <c r="N21" s="2" t="str">
        <f t="shared" si="4"/>
        <v>Yes</v>
      </c>
    </row>
    <row r="22" spans="1:14" ht="50.1" customHeight="1" x14ac:dyDescent="0.2">
      <c r="A22" s="196"/>
      <c r="B22" s="197"/>
      <c r="C22" s="60"/>
      <c r="D22" s="15"/>
      <c r="E22" s="207"/>
      <c r="F22" s="208"/>
      <c r="G22" s="208"/>
      <c r="H22" s="208"/>
      <c r="I22" s="209"/>
      <c r="J22" s="2" t="str">
        <f t="shared" si="0"/>
        <v>Yes</v>
      </c>
      <c r="K22" s="2" t="str">
        <f t="shared" si="1"/>
        <v>Yes</v>
      </c>
      <c r="L22" s="2" t="str">
        <f t="shared" si="2"/>
        <v>Yes</v>
      </c>
      <c r="M22" s="2" t="str">
        <f t="shared" si="3"/>
        <v>YesYesYes</v>
      </c>
      <c r="N22" s="2" t="str">
        <f t="shared" si="4"/>
        <v>Yes</v>
      </c>
    </row>
    <row r="23" spans="1:14" ht="50.1" customHeight="1" x14ac:dyDescent="0.2">
      <c r="A23" s="196"/>
      <c r="B23" s="197"/>
      <c r="C23" s="60"/>
      <c r="D23" s="15"/>
      <c r="E23" s="207"/>
      <c r="F23" s="208"/>
      <c r="G23" s="208"/>
      <c r="H23" s="208"/>
      <c r="I23" s="209"/>
      <c r="J23" s="2" t="str">
        <f t="shared" si="0"/>
        <v>Yes</v>
      </c>
      <c r="K23" s="2" t="str">
        <f t="shared" si="1"/>
        <v>Yes</v>
      </c>
      <c r="L23" s="2" t="str">
        <f t="shared" si="2"/>
        <v>Yes</v>
      </c>
      <c r="M23" s="2" t="str">
        <f t="shared" si="3"/>
        <v>YesYesYes</v>
      </c>
      <c r="N23" s="2" t="str">
        <f t="shared" si="4"/>
        <v>Yes</v>
      </c>
    </row>
    <row r="24" spans="1:14" ht="50.1" customHeight="1" x14ac:dyDescent="0.2">
      <c r="A24" s="196"/>
      <c r="B24" s="197"/>
      <c r="C24" s="60"/>
      <c r="D24" s="15"/>
      <c r="E24" s="207"/>
      <c r="F24" s="208"/>
      <c r="G24" s="208"/>
      <c r="H24" s="208"/>
      <c r="I24" s="209"/>
      <c r="J24" s="2" t="str">
        <f t="shared" si="0"/>
        <v>Yes</v>
      </c>
      <c r="K24" s="2" t="str">
        <f t="shared" si="1"/>
        <v>Yes</v>
      </c>
      <c r="L24" s="2" t="str">
        <f t="shared" si="2"/>
        <v>Yes</v>
      </c>
      <c r="M24" s="2" t="str">
        <f t="shared" si="3"/>
        <v>YesYesYes</v>
      </c>
      <c r="N24" s="2" t="str">
        <f t="shared" si="4"/>
        <v>Yes</v>
      </c>
    </row>
    <row r="25" spans="1:14" ht="50.1" customHeight="1" x14ac:dyDescent="0.2">
      <c r="A25" s="196"/>
      <c r="B25" s="197"/>
      <c r="C25" s="60"/>
      <c r="D25" s="15"/>
      <c r="E25" s="207"/>
      <c r="F25" s="208"/>
      <c r="G25" s="208"/>
      <c r="H25" s="208"/>
      <c r="I25" s="209"/>
      <c r="J25" s="2" t="str">
        <f t="shared" si="0"/>
        <v>Yes</v>
      </c>
      <c r="K25" s="2" t="str">
        <f t="shared" si="1"/>
        <v>Yes</v>
      </c>
      <c r="L25" s="2" t="str">
        <f t="shared" si="2"/>
        <v>Yes</v>
      </c>
      <c r="M25" s="2" t="str">
        <f t="shared" si="3"/>
        <v>YesYesYes</v>
      </c>
      <c r="N25" s="2" t="str">
        <f t="shared" si="4"/>
        <v>Yes</v>
      </c>
    </row>
    <row r="26" spans="1:14" ht="50.1" customHeight="1" x14ac:dyDescent="0.2">
      <c r="A26" s="196"/>
      <c r="B26" s="197"/>
      <c r="C26" s="60"/>
      <c r="D26" s="15"/>
      <c r="E26" s="207"/>
      <c r="F26" s="208"/>
      <c r="G26" s="208"/>
      <c r="H26" s="208"/>
      <c r="I26" s="209"/>
      <c r="J26" s="2" t="str">
        <f t="shared" si="0"/>
        <v>Yes</v>
      </c>
      <c r="K26" s="2" t="str">
        <f t="shared" si="1"/>
        <v>Yes</v>
      </c>
      <c r="L26" s="2" t="str">
        <f t="shared" si="2"/>
        <v>Yes</v>
      </c>
      <c r="M26" s="2" t="str">
        <f t="shared" si="3"/>
        <v>YesYesYes</v>
      </c>
      <c r="N26" s="2" t="str">
        <f t="shared" si="4"/>
        <v>Yes</v>
      </c>
    </row>
    <row r="27" spans="1:14" ht="50.1" customHeight="1" x14ac:dyDescent="0.2">
      <c r="A27" s="196"/>
      <c r="B27" s="197"/>
      <c r="C27" s="60"/>
      <c r="D27" s="15"/>
      <c r="E27" s="207"/>
      <c r="F27" s="208"/>
      <c r="G27" s="208"/>
      <c r="H27" s="208"/>
      <c r="I27" s="209"/>
      <c r="J27" s="2" t="str">
        <f t="shared" si="0"/>
        <v>Yes</v>
      </c>
      <c r="K27" s="2" t="str">
        <f t="shared" si="1"/>
        <v>Yes</v>
      </c>
      <c r="L27" s="2" t="str">
        <f t="shared" si="2"/>
        <v>Yes</v>
      </c>
      <c r="M27" s="2" t="str">
        <f t="shared" si="3"/>
        <v>YesYesYes</v>
      </c>
      <c r="N27" s="2" t="str">
        <f t="shared" si="4"/>
        <v>Yes</v>
      </c>
    </row>
    <row r="28" spans="1:14" ht="50.1" customHeight="1" x14ac:dyDescent="0.2">
      <c r="A28" s="196"/>
      <c r="B28" s="197"/>
      <c r="C28" s="60"/>
      <c r="D28" s="15"/>
      <c r="E28" s="207"/>
      <c r="F28" s="208"/>
      <c r="G28" s="208"/>
      <c r="H28" s="208"/>
      <c r="I28" s="209"/>
      <c r="J28" s="2" t="str">
        <f t="shared" si="0"/>
        <v>Yes</v>
      </c>
      <c r="K28" s="2" t="str">
        <f t="shared" si="1"/>
        <v>Yes</v>
      </c>
      <c r="L28" s="2" t="str">
        <f t="shared" si="2"/>
        <v>Yes</v>
      </c>
      <c r="M28" s="2" t="str">
        <f t="shared" si="3"/>
        <v>YesYesYes</v>
      </c>
      <c r="N28" s="2" t="str">
        <f t="shared" si="4"/>
        <v>Yes</v>
      </c>
    </row>
    <row r="29" spans="1:14" ht="50.1" customHeight="1" x14ac:dyDescent="0.2">
      <c r="A29" s="196"/>
      <c r="B29" s="197"/>
      <c r="C29" s="60"/>
      <c r="D29" s="15"/>
      <c r="E29" s="207"/>
      <c r="F29" s="208"/>
      <c r="G29" s="208"/>
      <c r="H29" s="208"/>
      <c r="I29" s="209"/>
      <c r="J29" s="2" t="str">
        <f t="shared" si="0"/>
        <v>Yes</v>
      </c>
      <c r="K29" s="2" t="str">
        <f t="shared" si="1"/>
        <v>Yes</v>
      </c>
      <c r="L29" s="2" t="str">
        <f t="shared" si="2"/>
        <v>Yes</v>
      </c>
      <c r="M29" s="2" t="str">
        <f t="shared" si="3"/>
        <v>YesYesYes</v>
      </c>
      <c r="N29" s="2" t="str">
        <f t="shared" si="4"/>
        <v>Yes</v>
      </c>
    </row>
    <row r="30" spans="1:14" ht="50.1" customHeight="1" x14ac:dyDescent="0.2">
      <c r="A30" s="196"/>
      <c r="B30" s="197"/>
      <c r="C30" s="60"/>
      <c r="D30" s="15"/>
      <c r="E30" s="207"/>
      <c r="F30" s="208"/>
      <c r="G30" s="208"/>
      <c r="H30" s="208"/>
      <c r="I30" s="209"/>
      <c r="J30" s="2" t="str">
        <f t="shared" si="0"/>
        <v>Yes</v>
      </c>
      <c r="K30" s="2" t="str">
        <f t="shared" si="1"/>
        <v>Yes</v>
      </c>
      <c r="L30" s="2" t="str">
        <f t="shared" si="2"/>
        <v>Yes</v>
      </c>
      <c r="M30" s="2" t="str">
        <f t="shared" si="3"/>
        <v>YesYesYes</v>
      </c>
      <c r="N30" s="2" t="str">
        <f t="shared" si="4"/>
        <v>Yes</v>
      </c>
    </row>
    <row r="31" spans="1:14" ht="50.1" customHeight="1" x14ac:dyDescent="0.2">
      <c r="A31" s="196"/>
      <c r="B31" s="197"/>
      <c r="C31" s="60"/>
      <c r="D31" s="15"/>
      <c r="E31" s="207"/>
      <c r="F31" s="208"/>
      <c r="G31" s="208"/>
      <c r="H31" s="208"/>
      <c r="I31" s="209"/>
      <c r="J31" s="2" t="str">
        <f t="shared" si="0"/>
        <v>Yes</v>
      </c>
      <c r="K31" s="2" t="str">
        <f t="shared" si="1"/>
        <v>Yes</v>
      </c>
      <c r="L31" s="2" t="str">
        <f t="shared" si="2"/>
        <v>Yes</v>
      </c>
      <c r="M31" s="2" t="str">
        <f t="shared" si="3"/>
        <v>YesYesYes</v>
      </c>
      <c r="N31" s="2" t="str">
        <f t="shared" si="4"/>
        <v>Yes</v>
      </c>
    </row>
    <row r="32" spans="1:14" ht="50.1" customHeight="1" x14ac:dyDescent="0.2">
      <c r="A32" s="196"/>
      <c r="B32" s="197"/>
      <c r="C32" s="60"/>
      <c r="D32" s="15"/>
      <c r="E32" s="207"/>
      <c r="F32" s="208"/>
      <c r="G32" s="208"/>
      <c r="H32" s="208"/>
      <c r="I32" s="209"/>
      <c r="J32" s="2" t="str">
        <f t="shared" si="0"/>
        <v>Yes</v>
      </c>
      <c r="K32" s="2" t="str">
        <f t="shared" si="1"/>
        <v>Yes</v>
      </c>
      <c r="L32" s="2" t="str">
        <f t="shared" si="2"/>
        <v>Yes</v>
      </c>
      <c r="M32" s="2" t="str">
        <f t="shared" si="3"/>
        <v>YesYesYes</v>
      </c>
      <c r="N32" s="2" t="str">
        <f t="shared" si="4"/>
        <v>Yes</v>
      </c>
    </row>
    <row r="33" spans="1:14" ht="50.1" customHeight="1" x14ac:dyDescent="0.2">
      <c r="A33" s="196"/>
      <c r="B33" s="197"/>
      <c r="C33" s="60"/>
      <c r="D33" s="15"/>
      <c r="E33" s="207"/>
      <c r="F33" s="208"/>
      <c r="G33" s="208"/>
      <c r="H33" s="208"/>
      <c r="I33" s="209"/>
      <c r="J33" s="2" t="str">
        <f t="shared" si="0"/>
        <v>Yes</v>
      </c>
      <c r="K33" s="2" t="str">
        <f t="shared" si="1"/>
        <v>Yes</v>
      </c>
      <c r="L33" s="2" t="str">
        <f t="shared" si="2"/>
        <v>Yes</v>
      </c>
      <c r="M33" s="2" t="str">
        <f t="shared" si="3"/>
        <v>YesYesYes</v>
      </c>
      <c r="N33" s="2" t="str">
        <f t="shared" si="4"/>
        <v>Yes</v>
      </c>
    </row>
    <row r="34" spans="1:14" ht="50.1" customHeight="1" x14ac:dyDescent="0.2">
      <c r="A34" s="196"/>
      <c r="B34" s="197"/>
      <c r="C34" s="60"/>
      <c r="D34" s="15"/>
      <c r="E34" s="207"/>
      <c r="F34" s="208"/>
      <c r="G34" s="208"/>
      <c r="H34" s="208"/>
      <c r="I34" s="209"/>
      <c r="J34" s="2" t="str">
        <f t="shared" si="0"/>
        <v>Yes</v>
      </c>
      <c r="K34" s="2" t="str">
        <f t="shared" si="1"/>
        <v>Yes</v>
      </c>
      <c r="L34" s="2" t="str">
        <f t="shared" si="2"/>
        <v>Yes</v>
      </c>
      <c r="M34" s="2" t="str">
        <f t="shared" si="3"/>
        <v>YesYesYes</v>
      </c>
      <c r="N34" s="2" t="str">
        <f t="shared" si="4"/>
        <v>Yes</v>
      </c>
    </row>
    <row r="35" spans="1:14" ht="50.1" customHeight="1" x14ac:dyDescent="0.2">
      <c r="A35" s="196"/>
      <c r="B35" s="197"/>
      <c r="C35" s="60"/>
      <c r="D35" s="15"/>
      <c r="E35" s="207"/>
      <c r="F35" s="208"/>
      <c r="G35" s="208"/>
      <c r="H35" s="208"/>
      <c r="I35" s="209"/>
      <c r="J35" s="2" t="str">
        <f t="shared" si="0"/>
        <v>Yes</v>
      </c>
      <c r="K35" s="2" t="str">
        <f t="shared" si="1"/>
        <v>Yes</v>
      </c>
      <c r="L35" s="2" t="str">
        <f t="shared" si="2"/>
        <v>Yes</v>
      </c>
      <c r="M35" s="2" t="str">
        <f t="shared" si="3"/>
        <v>YesYesYes</v>
      </c>
      <c r="N35" s="2" t="str">
        <f t="shared" si="4"/>
        <v>Yes</v>
      </c>
    </row>
    <row r="36" spans="1:14" ht="50.1" customHeight="1" x14ac:dyDescent="0.2">
      <c r="A36" s="196"/>
      <c r="B36" s="197"/>
      <c r="C36" s="60"/>
      <c r="D36" s="15"/>
      <c r="E36" s="207"/>
      <c r="F36" s="208"/>
      <c r="G36" s="208"/>
      <c r="H36" s="208"/>
      <c r="I36" s="209"/>
      <c r="J36" s="2" t="str">
        <f t="shared" si="0"/>
        <v>Yes</v>
      </c>
      <c r="K36" s="2" t="str">
        <f t="shared" si="1"/>
        <v>Yes</v>
      </c>
      <c r="L36" s="2" t="str">
        <f t="shared" si="2"/>
        <v>Yes</v>
      </c>
      <c r="M36" s="2" t="str">
        <f t="shared" si="3"/>
        <v>YesYesYes</v>
      </c>
      <c r="N36" s="2" t="str">
        <f t="shared" si="4"/>
        <v>Yes</v>
      </c>
    </row>
    <row r="37" spans="1:14" ht="50.1" customHeight="1" x14ac:dyDescent="0.2">
      <c r="A37" s="196"/>
      <c r="B37" s="197"/>
      <c r="C37" s="60"/>
      <c r="D37" s="15"/>
      <c r="E37" s="207"/>
      <c r="F37" s="208"/>
      <c r="G37" s="208"/>
      <c r="H37" s="208"/>
      <c r="I37" s="209"/>
      <c r="J37" s="2" t="str">
        <f t="shared" si="0"/>
        <v>Yes</v>
      </c>
      <c r="K37" s="2" t="str">
        <f t="shared" si="1"/>
        <v>Yes</v>
      </c>
      <c r="L37" s="2" t="str">
        <f t="shared" si="2"/>
        <v>Yes</v>
      </c>
      <c r="M37" s="2" t="str">
        <f t="shared" si="3"/>
        <v>YesYesYes</v>
      </c>
      <c r="N37" s="2" t="str">
        <f t="shared" si="4"/>
        <v>Yes</v>
      </c>
    </row>
    <row r="38" spans="1:14" ht="50.1" customHeight="1" x14ac:dyDescent="0.2">
      <c r="A38" s="196"/>
      <c r="B38" s="197"/>
      <c r="C38" s="60"/>
      <c r="D38" s="15"/>
      <c r="E38" s="207"/>
      <c r="F38" s="208"/>
      <c r="G38" s="208"/>
      <c r="H38" s="208"/>
      <c r="I38" s="209"/>
      <c r="J38" s="2" t="str">
        <f t="shared" si="0"/>
        <v>Yes</v>
      </c>
      <c r="K38" s="2" t="str">
        <f t="shared" si="1"/>
        <v>Yes</v>
      </c>
      <c r="L38" s="2" t="str">
        <f t="shared" si="2"/>
        <v>Yes</v>
      </c>
      <c r="M38" s="2" t="str">
        <f t="shared" si="3"/>
        <v>YesYesYes</v>
      </c>
      <c r="N38" s="2" t="str">
        <f t="shared" si="4"/>
        <v>Yes</v>
      </c>
    </row>
    <row r="39" spans="1:14" ht="50.1" customHeight="1" x14ac:dyDescent="0.2">
      <c r="A39" s="196"/>
      <c r="B39" s="197"/>
      <c r="C39" s="60"/>
      <c r="D39" s="15"/>
      <c r="E39" s="207"/>
      <c r="F39" s="208"/>
      <c r="G39" s="208"/>
      <c r="H39" s="208"/>
      <c r="I39" s="209"/>
      <c r="J39" s="2" t="str">
        <f t="shared" si="0"/>
        <v>Yes</v>
      </c>
      <c r="K39" s="2" t="str">
        <f t="shared" si="1"/>
        <v>Yes</v>
      </c>
      <c r="L39" s="2" t="str">
        <f t="shared" si="2"/>
        <v>Yes</v>
      </c>
      <c r="M39" s="2" t="str">
        <f t="shared" si="3"/>
        <v>YesYesYes</v>
      </c>
      <c r="N39" s="2" t="str">
        <f t="shared" si="4"/>
        <v>Yes</v>
      </c>
    </row>
    <row r="40" spans="1:14" ht="50.1" customHeight="1" x14ac:dyDescent="0.2">
      <c r="A40" s="196"/>
      <c r="B40" s="197"/>
      <c r="C40" s="60"/>
      <c r="D40" s="15"/>
      <c r="E40" s="207"/>
      <c r="F40" s="208"/>
      <c r="G40" s="208"/>
      <c r="H40" s="208"/>
      <c r="I40" s="209"/>
      <c r="J40" s="2" t="str">
        <f t="shared" si="0"/>
        <v>Yes</v>
      </c>
      <c r="K40" s="2" t="str">
        <f t="shared" si="1"/>
        <v>Yes</v>
      </c>
      <c r="L40" s="2" t="str">
        <f t="shared" si="2"/>
        <v>Yes</v>
      </c>
      <c r="M40" s="2" t="str">
        <f t="shared" si="3"/>
        <v>YesYesYes</v>
      </c>
      <c r="N40" s="2" t="str">
        <f t="shared" si="4"/>
        <v>Yes</v>
      </c>
    </row>
    <row r="41" spans="1:14" ht="50.1" customHeight="1" x14ac:dyDescent="0.2">
      <c r="A41" s="196"/>
      <c r="B41" s="197"/>
      <c r="C41" s="60"/>
      <c r="D41" s="15"/>
      <c r="E41" s="207"/>
      <c r="F41" s="208"/>
      <c r="G41" s="208"/>
      <c r="H41" s="208"/>
      <c r="I41" s="209"/>
      <c r="J41" s="2" t="str">
        <f t="shared" si="0"/>
        <v>Yes</v>
      </c>
      <c r="K41" s="2" t="str">
        <f t="shared" si="1"/>
        <v>Yes</v>
      </c>
      <c r="L41" s="2" t="str">
        <f t="shared" si="2"/>
        <v>Yes</v>
      </c>
      <c r="M41" s="2" t="str">
        <f t="shared" si="3"/>
        <v>YesYesYes</v>
      </c>
      <c r="N41" s="2" t="str">
        <f t="shared" si="4"/>
        <v>Yes</v>
      </c>
    </row>
    <row r="42" spans="1:14" ht="50.1" customHeight="1" x14ac:dyDescent="0.2">
      <c r="A42" s="196"/>
      <c r="B42" s="197"/>
      <c r="C42" s="60"/>
      <c r="D42" s="15"/>
      <c r="E42" s="207"/>
      <c r="F42" s="208"/>
      <c r="G42" s="208"/>
      <c r="H42" s="208"/>
      <c r="I42" s="209"/>
      <c r="J42" s="2" t="str">
        <f t="shared" si="0"/>
        <v>Yes</v>
      </c>
      <c r="K42" s="2" t="str">
        <f t="shared" si="1"/>
        <v>Yes</v>
      </c>
      <c r="L42" s="2" t="str">
        <f t="shared" si="2"/>
        <v>Yes</v>
      </c>
      <c r="M42" s="2" t="str">
        <f t="shared" si="3"/>
        <v>YesYesYes</v>
      </c>
      <c r="N42" s="2" t="str">
        <f t="shared" si="4"/>
        <v>Yes</v>
      </c>
    </row>
    <row r="43" spans="1:14" ht="50.1" customHeight="1" x14ac:dyDescent="0.2">
      <c r="A43" s="196"/>
      <c r="B43" s="197"/>
      <c r="C43" s="60"/>
      <c r="D43" s="15"/>
      <c r="E43" s="207"/>
      <c r="F43" s="208"/>
      <c r="G43" s="208"/>
      <c r="H43" s="208"/>
      <c r="I43" s="209"/>
      <c r="J43" s="2" t="str">
        <f t="shared" si="0"/>
        <v>Yes</v>
      </c>
      <c r="K43" s="2" t="str">
        <f t="shared" si="1"/>
        <v>Yes</v>
      </c>
      <c r="L43" s="2" t="str">
        <f t="shared" si="2"/>
        <v>Yes</v>
      </c>
      <c r="M43" s="2" t="str">
        <f t="shared" si="3"/>
        <v>YesYesYes</v>
      </c>
      <c r="N43" s="2" t="str">
        <f t="shared" si="4"/>
        <v>Yes</v>
      </c>
    </row>
    <row r="44" spans="1:14" ht="50.1" customHeight="1" x14ac:dyDescent="0.2">
      <c r="A44" s="196"/>
      <c r="B44" s="197"/>
      <c r="C44" s="60"/>
      <c r="D44" s="15"/>
      <c r="E44" s="207"/>
      <c r="F44" s="208"/>
      <c r="G44" s="208"/>
      <c r="H44" s="208"/>
      <c r="I44" s="209"/>
      <c r="J44" s="2" t="str">
        <f t="shared" si="0"/>
        <v>Yes</v>
      </c>
      <c r="K44" s="2" t="str">
        <f t="shared" si="1"/>
        <v>Yes</v>
      </c>
      <c r="L44" s="2" t="str">
        <f t="shared" si="2"/>
        <v>Yes</v>
      </c>
      <c r="M44" s="2" t="str">
        <f t="shared" si="3"/>
        <v>YesYesYes</v>
      </c>
      <c r="N44" s="2" t="str">
        <f t="shared" si="4"/>
        <v>Yes</v>
      </c>
    </row>
    <row r="45" spans="1:14" ht="50.1" customHeight="1" x14ac:dyDescent="0.2">
      <c r="A45" s="196"/>
      <c r="B45" s="197"/>
      <c r="C45" s="60"/>
      <c r="D45" s="15"/>
      <c r="E45" s="207"/>
      <c r="F45" s="208"/>
      <c r="G45" s="208"/>
      <c r="H45" s="208"/>
      <c r="I45" s="209"/>
      <c r="J45" s="2" t="str">
        <f t="shared" si="0"/>
        <v>Yes</v>
      </c>
      <c r="K45" s="2" t="str">
        <f t="shared" si="1"/>
        <v>Yes</v>
      </c>
      <c r="L45" s="2" t="str">
        <f t="shared" si="2"/>
        <v>Yes</v>
      </c>
      <c r="M45" s="2" t="str">
        <f t="shared" si="3"/>
        <v>YesYesYes</v>
      </c>
      <c r="N45" s="2" t="str">
        <f t="shared" si="4"/>
        <v>Yes</v>
      </c>
    </row>
    <row r="46" spans="1:14" ht="50.1" customHeight="1" x14ac:dyDescent="0.2">
      <c r="A46" s="196"/>
      <c r="B46" s="197"/>
      <c r="C46" s="60"/>
      <c r="D46" s="15"/>
      <c r="E46" s="207"/>
      <c r="F46" s="208"/>
      <c r="G46" s="208"/>
      <c r="H46" s="208"/>
      <c r="I46" s="209"/>
      <c r="J46" s="2" t="str">
        <f t="shared" si="0"/>
        <v>Yes</v>
      </c>
      <c r="K46" s="2" t="str">
        <f t="shared" si="1"/>
        <v>Yes</v>
      </c>
      <c r="L46" s="2" t="str">
        <f t="shared" si="2"/>
        <v>Yes</v>
      </c>
      <c r="M46" s="2" t="str">
        <f t="shared" si="3"/>
        <v>YesYesYes</v>
      </c>
      <c r="N46" s="2" t="str">
        <f t="shared" si="4"/>
        <v>Yes</v>
      </c>
    </row>
    <row r="47" spans="1:14" ht="50.1" customHeight="1" x14ac:dyDescent="0.2">
      <c r="A47" s="196"/>
      <c r="B47" s="197"/>
      <c r="C47" s="60"/>
      <c r="D47" s="15"/>
      <c r="E47" s="207"/>
      <c r="F47" s="208"/>
      <c r="G47" s="208"/>
      <c r="H47" s="208"/>
      <c r="I47" s="209"/>
      <c r="J47" s="2" t="str">
        <f t="shared" si="0"/>
        <v>Yes</v>
      </c>
      <c r="K47" s="2" t="str">
        <f t="shared" si="1"/>
        <v>Yes</v>
      </c>
      <c r="L47" s="2" t="str">
        <f t="shared" si="2"/>
        <v>Yes</v>
      </c>
      <c r="M47" s="2" t="str">
        <f t="shared" si="3"/>
        <v>YesYesYes</v>
      </c>
      <c r="N47" s="2" t="str">
        <f t="shared" si="4"/>
        <v>Yes</v>
      </c>
    </row>
    <row r="48" spans="1:14" ht="50.1" customHeight="1" x14ac:dyDescent="0.2">
      <c r="A48" s="196"/>
      <c r="B48" s="197"/>
      <c r="C48" s="60"/>
      <c r="D48" s="15"/>
      <c r="E48" s="207"/>
      <c r="F48" s="208"/>
      <c r="G48" s="208"/>
      <c r="H48" s="208"/>
      <c r="I48" s="209"/>
      <c r="J48" s="2" t="str">
        <f t="shared" si="0"/>
        <v>Yes</v>
      </c>
      <c r="K48" s="2" t="str">
        <f t="shared" si="1"/>
        <v>Yes</v>
      </c>
      <c r="L48" s="2" t="str">
        <f t="shared" si="2"/>
        <v>Yes</v>
      </c>
      <c r="M48" s="2" t="str">
        <f t="shared" si="3"/>
        <v>YesYesYes</v>
      </c>
      <c r="N48" s="2" t="str">
        <f t="shared" si="4"/>
        <v>Yes</v>
      </c>
    </row>
    <row r="49" spans="1:14" ht="50.1" customHeight="1" x14ac:dyDescent="0.2">
      <c r="A49" s="196"/>
      <c r="B49" s="197"/>
      <c r="C49" s="60"/>
      <c r="D49" s="15"/>
      <c r="E49" s="207"/>
      <c r="F49" s="208"/>
      <c r="G49" s="208"/>
      <c r="H49" s="208"/>
      <c r="I49" s="209"/>
      <c r="J49" s="2" t="str">
        <f t="shared" si="0"/>
        <v>Yes</v>
      </c>
      <c r="K49" s="2" t="str">
        <f t="shared" si="1"/>
        <v>Yes</v>
      </c>
      <c r="L49" s="2" t="str">
        <f t="shared" si="2"/>
        <v>Yes</v>
      </c>
      <c r="M49" s="2" t="str">
        <f t="shared" si="3"/>
        <v>YesYesYes</v>
      </c>
      <c r="N49" s="2" t="str">
        <f t="shared" si="4"/>
        <v>Yes</v>
      </c>
    </row>
    <row r="50" spans="1:14" ht="50.1" customHeight="1" x14ac:dyDescent="0.2">
      <c r="A50" s="196"/>
      <c r="B50" s="197"/>
      <c r="C50" s="60"/>
      <c r="D50" s="15"/>
      <c r="E50" s="207"/>
      <c r="F50" s="208"/>
      <c r="G50" s="208"/>
      <c r="H50" s="208"/>
      <c r="I50" s="209"/>
      <c r="J50" s="2" t="str">
        <f t="shared" si="0"/>
        <v>Yes</v>
      </c>
      <c r="K50" s="2" t="str">
        <f t="shared" si="1"/>
        <v>Yes</v>
      </c>
      <c r="L50" s="2" t="str">
        <f t="shared" si="2"/>
        <v>Yes</v>
      </c>
      <c r="M50" s="2" t="str">
        <f t="shared" si="3"/>
        <v>YesYesYes</v>
      </c>
      <c r="N50" s="2" t="str">
        <f t="shared" si="4"/>
        <v>Yes</v>
      </c>
    </row>
    <row r="51" spans="1:14" ht="50.1" customHeight="1" x14ac:dyDescent="0.2">
      <c r="A51" s="196"/>
      <c r="B51" s="197"/>
      <c r="C51" s="60"/>
      <c r="D51" s="15"/>
      <c r="E51" s="207"/>
      <c r="F51" s="208"/>
      <c r="G51" s="208"/>
      <c r="H51" s="208"/>
      <c r="I51" s="209"/>
      <c r="J51" s="2" t="str">
        <f t="shared" si="0"/>
        <v>Yes</v>
      </c>
      <c r="K51" s="2" t="str">
        <f t="shared" si="1"/>
        <v>Yes</v>
      </c>
      <c r="L51" s="2" t="str">
        <f t="shared" si="2"/>
        <v>Yes</v>
      </c>
      <c r="M51" s="2" t="str">
        <f t="shared" si="3"/>
        <v>YesYesYes</v>
      </c>
      <c r="N51" s="2" t="str">
        <f t="shared" si="4"/>
        <v>Yes</v>
      </c>
    </row>
    <row r="52" spans="1:14" ht="50.1" customHeight="1" x14ac:dyDescent="0.2">
      <c r="A52" s="196"/>
      <c r="B52" s="197"/>
      <c r="C52" s="60"/>
      <c r="D52" s="15"/>
      <c r="E52" s="207"/>
      <c r="F52" s="208"/>
      <c r="G52" s="208"/>
      <c r="H52" s="208"/>
      <c r="I52" s="209"/>
      <c r="J52" s="2" t="str">
        <f t="shared" si="0"/>
        <v>Yes</v>
      </c>
      <c r="K52" s="2" t="str">
        <f t="shared" si="1"/>
        <v>Yes</v>
      </c>
      <c r="L52" s="2" t="str">
        <f t="shared" si="2"/>
        <v>Yes</v>
      </c>
      <c r="M52" s="2" t="str">
        <f t="shared" si="3"/>
        <v>YesYesYes</v>
      </c>
      <c r="N52" s="2" t="str">
        <f t="shared" si="4"/>
        <v>Yes</v>
      </c>
    </row>
    <row r="53" spans="1:14" ht="50.1" customHeight="1" x14ac:dyDescent="0.2">
      <c r="A53" s="196"/>
      <c r="B53" s="197"/>
      <c r="C53" s="60"/>
      <c r="D53" s="15"/>
      <c r="E53" s="207"/>
      <c r="F53" s="208"/>
      <c r="G53" s="208"/>
      <c r="H53" s="208"/>
      <c r="I53" s="209"/>
      <c r="J53" s="2" t="str">
        <f t="shared" si="0"/>
        <v>Yes</v>
      </c>
      <c r="K53" s="2" t="str">
        <f t="shared" si="1"/>
        <v>Yes</v>
      </c>
      <c r="L53" s="2" t="str">
        <f t="shared" si="2"/>
        <v>Yes</v>
      </c>
      <c r="M53" s="2" t="str">
        <f t="shared" si="3"/>
        <v>YesYesYes</v>
      </c>
      <c r="N53" s="2" t="str">
        <f t="shared" si="4"/>
        <v>Yes</v>
      </c>
    </row>
    <row r="54" spans="1:14" ht="50.1" customHeight="1" x14ac:dyDescent="0.2">
      <c r="A54" s="196"/>
      <c r="B54" s="197"/>
      <c r="C54" s="60"/>
      <c r="D54" s="15"/>
      <c r="E54" s="207"/>
      <c r="F54" s="208"/>
      <c r="G54" s="208"/>
      <c r="H54" s="208"/>
      <c r="I54" s="209"/>
      <c r="J54" s="2" t="str">
        <f t="shared" si="0"/>
        <v>Yes</v>
      </c>
      <c r="K54" s="2" t="str">
        <f t="shared" si="1"/>
        <v>Yes</v>
      </c>
      <c r="L54" s="2" t="str">
        <f t="shared" si="2"/>
        <v>Yes</v>
      </c>
      <c r="M54" s="2" t="str">
        <f t="shared" si="3"/>
        <v>YesYesYes</v>
      </c>
      <c r="N54" s="2" t="str">
        <f t="shared" si="4"/>
        <v>Yes</v>
      </c>
    </row>
    <row r="55" spans="1:14" ht="50.1" customHeight="1" x14ac:dyDescent="0.2">
      <c r="A55" s="196"/>
      <c r="B55" s="197"/>
      <c r="C55" s="60"/>
      <c r="D55" s="15"/>
      <c r="E55" s="207"/>
      <c r="F55" s="208"/>
      <c r="G55" s="208"/>
      <c r="H55" s="208"/>
      <c r="I55" s="209"/>
      <c r="J55" s="2" t="str">
        <f t="shared" si="0"/>
        <v>Yes</v>
      </c>
      <c r="K55" s="2" t="str">
        <f t="shared" si="1"/>
        <v>Yes</v>
      </c>
      <c r="L55" s="2" t="str">
        <f t="shared" si="2"/>
        <v>Yes</v>
      </c>
      <c r="M55" s="2" t="str">
        <f t="shared" si="3"/>
        <v>YesYesYes</v>
      </c>
      <c r="N55" s="2" t="str">
        <f t="shared" si="4"/>
        <v>Yes</v>
      </c>
    </row>
    <row r="56" spans="1:14" ht="50.1" customHeight="1" x14ac:dyDescent="0.2">
      <c r="A56" s="196"/>
      <c r="B56" s="197"/>
      <c r="C56" s="60"/>
      <c r="D56" s="15"/>
      <c r="E56" s="207"/>
      <c r="F56" s="208"/>
      <c r="G56" s="208"/>
      <c r="H56" s="208"/>
      <c r="I56" s="209"/>
      <c r="J56" s="2" t="str">
        <f t="shared" si="0"/>
        <v>Yes</v>
      </c>
      <c r="K56" s="2" t="str">
        <f t="shared" si="1"/>
        <v>Yes</v>
      </c>
      <c r="L56" s="2" t="str">
        <f t="shared" si="2"/>
        <v>Yes</v>
      </c>
      <c r="M56" s="2" t="str">
        <f t="shared" si="3"/>
        <v>YesYesYes</v>
      </c>
      <c r="N56" s="2" t="str">
        <f t="shared" si="4"/>
        <v>Yes</v>
      </c>
    </row>
    <row r="57" spans="1:14" ht="50.1" customHeight="1" x14ac:dyDescent="0.2">
      <c r="A57" s="196"/>
      <c r="B57" s="197"/>
      <c r="C57" s="60"/>
      <c r="D57" s="15"/>
      <c r="E57" s="207"/>
      <c r="F57" s="208"/>
      <c r="G57" s="208"/>
      <c r="H57" s="208"/>
      <c r="I57" s="209"/>
      <c r="J57" s="2" t="str">
        <f t="shared" si="0"/>
        <v>Yes</v>
      </c>
      <c r="K57" s="2" t="str">
        <f t="shared" si="1"/>
        <v>Yes</v>
      </c>
      <c r="L57" s="2" t="str">
        <f t="shared" si="2"/>
        <v>Yes</v>
      </c>
      <c r="M57" s="2" t="str">
        <f t="shared" si="3"/>
        <v>YesYesYes</v>
      </c>
      <c r="N57" s="2" t="str">
        <f t="shared" si="4"/>
        <v>Yes</v>
      </c>
    </row>
    <row r="58" spans="1:14" ht="50.1" customHeight="1" x14ac:dyDescent="0.2">
      <c r="A58" s="196"/>
      <c r="B58" s="197"/>
      <c r="C58" s="60"/>
      <c r="D58" s="15"/>
      <c r="E58" s="207"/>
      <c r="F58" s="208"/>
      <c r="G58" s="208"/>
      <c r="H58" s="208"/>
      <c r="I58" s="209"/>
      <c r="J58" s="2" t="str">
        <f t="shared" si="0"/>
        <v>Yes</v>
      </c>
      <c r="K58" s="2" t="str">
        <f t="shared" si="1"/>
        <v>Yes</v>
      </c>
      <c r="L58" s="2" t="str">
        <f t="shared" si="2"/>
        <v>Yes</v>
      </c>
      <c r="M58" s="2" t="str">
        <f t="shared" si="3"/>
        <v>YesYesYes</v>
      </c>
      <c r="N58" s="2" t="str">
        <f t="shared" si="4"/>
        <v>Yes</v>
      </c>
    </row>
    <row r="59" spans="1:14" ht="50.1" customHeight="1" x14ac:dyDescent="0.2">
      <c r="A59" s="196"/>
      <c r="B59" s="197"/>
      <c r="C59" s="60"/>
      <c r="D59" s="15"/>
      <c r="E59" s="207"/>
      <c r="F59" s="208"/>
      <c r="G59" s="208"/>
      <c r="H59" s="208"/>
      <c r="I59" s="209"/>
      <c r="J59" s="2" t="str">
        <f t="shared" si="0"/>
        <v>Yes</v>
      </c>
      <c r="K59" s="2" t="str">
        <f t="shared" si="1"/>
        <v>Yes</v>
      </c>
      <c r="L59" s="2" t="str">
        <f t="shared" si="2"/>
        <v>Yes</v>
      </c>
      <c r="M59" s="2" t="str">
        <f t="shared" si="3"/>
        <v>YesYesYes</v>
      </c>
      <c r="N59" s="2" t="str">
        <f t="shared" si="4"/>
        <v>Yes</v>
      </c>
    </row>
    <row r="60" spans="1:14" ht="50.1" customHeight="1" x14ac:dyDescent="0.2">
      <c r="A60" s="196"/>
      <c r="B60" s="197"/>
      <c r="C60" s="60"/>
      <c r="D60" s="15"/>
      <c r="E60" s="207"/>
      <c r="F60" s="208"/>
      <c r="G60" s="208"/>
      <c r="H60" s="208"/>
      <c r="I60" s="209"/>
      <c r="J60" s="2" t="str">
        <f t="shared" si="0"/>
        <v>Yes</v>
      </c>
      <c r="K60" s="2" t="str">
        <f t="shared" si="1"/>
        <v>Yes</v>
      </c>
      <c r="L60" s="2" t="str">
        <f t="shared" si="2"/>
        <v>Yes</v>
      </c>
      <c r="M60" s="2" t="str">
        <f t="shared" si="3"/>
        <v>YesYesYes</v>
      </c>
      <c r="N60" s="2" t="str">
        <f t="shared" si="4"/>
        <v>Yes</v>
      </c>
    </row>
    <row r="61" spans="1:14" ht="50.1" customHeight="1" x14ac:dyDescent="0.2">
      <c r="A61" s="196"/>
      <c r="B61" s="197"/>
      <c r="C61" s="60"/>
      <c r="D61" s="15"/>
      <c r="E61" s="207"/>
      <c r="F61" s="208"/>
      <c r="G61" s="208"/>
      <c r="H61" s="208"/>
      <c r="I61" s="209"/>
      <c r="J61" s="2" t="str">
        <f t="shared" si="0"/>
        <v>Yes</v>
      </c>
      <c r="K61" s="2" t="str">
        <f t="shared" si="1"/>
        <v>Yes</v>
      </c>
      <c r="L61" s="2" t="str">
        <f t="shared" si="2"/>
        <v>Yes</v>
      </c>
      <c r="M61" s="2" t="str">
        <f t="shared" si="3"/>
        <v>YesYesYes</v>
      </c>
      <c r="N61" s="2" t="str">
        <f t="shared" si="4"/>
        <v>Yes</v>
      </c>
    </row>
    <row r="62" spans="1:14" ht="50.1" customHeight="1" x14ac:dyDescent="0.2">
      <c r="A62" s="196"/>
      <c r="B62" s="197"/>
      <c r="C62" s="60"/>
      <c r="D62" s="15"/>
      <c r="E62" s="207"/>
      <c r="F62" s="208"/>
      <c r="G62" s="208"/>
      <c r="H62" s="208"/>
      <c r="I62" s="209"/>
      <c r="J62" s="2" t="str">
        <f t="shared" si="0"/>
        <v>Yes</v>
      </c>
      <c r="K62" s="2" t="str">
        <f t="shared" si="1"/>
        <v>Yes</v>
      </c>
      <c r="L62" s="2" t="str">
        <f t="shared" si="2"/>
        <v>Yes</v>
      </c>
      <c r="M62" s="2" t="str">
        <f t="shared" si="3"/>
        <v>YesYesYes</v>
      </c>
      <c r="N62" s="2" t="str">
        <f t="shared" si="4"/>
        <v>Yes</v>
      </c>
    </row>
    <row r="63" spans="1:14" ht="50.1" customHeight="1" x14ac:dyDescent="0.2">
      <c r="A63" s="196"/>
      <c r="B63" s="197"/>
      <c r="C63" s="60"/>
      <c r="D63" s="15"/>
      <c r="E63" s="207"/>
      <c r="F63" s="208"/>
      <c r="G63" s="208"/>
      <c r="H63" s="208"/>
      <c r="I63" s="209"/>
      <c r="J63" s="2" t="str">
        <f t="shared" si="0"/>
        <v>Yes</v>
      </c>
      <c r="K63" s="2" t="str">
        <f t="shared" si="1"/>
        <v>Yes</v>
      </c>
      <c r="L63" s="2" t="str">
        <f t="shared" si="2"/>
        <v>Yes</v>
      </c>
      <c r="M63" s="2" t="str">
        <f t="shared" si="3"/>
        <v>YesYesYes</v>
      </c>
      <c r="N63" s="2" t="str">
        <f t="shared" si="4"/>
        <v>Yes</v>
      </c>
    </row>
    <row r="64" spans="1:14" ht="50.1" customHeight="1" x14ac:dyDescent="0.2">
      <c r="A64" s="196"/>
      <c r="B64" s="197"/>
      <c r="C64" s="60"/>
      <c r="D64" s="15"/>
      <c r="E64" s="207"/>
      <c r="F64" s="208"/>
      <c r="G64" s="208"/>
      <c r="H64" s="208"/>
      <c r="I64" s="209"/>
      <c r="J64" s="2" t="str">
        <f t="shared" si="0"/>
        <v>Yes</v>
      </c>
      <c r="K64" s="2" t="str">
        <f t="shared" si="1"/>
        <v>Yes</v>
      </c>
      <c r="L64" s="2" t="str">
        <f t="shared" si="2"/>
        <v>Yes</v>
      </c>
      <c r="M64" s="2" t="str">
        <f t="shared" si="3"/>
        <v>YesYesYes</v>
      </c>
      <c r="N64" s="2" t="str">
        <f t="shared" si="4"/>
        <v>Yes</v>
      </c>
    </row>
    <row r="65" spans="1:14" ht="50.1" customHeight="1" x14ac:dyDescent="0.2">
      <c r="A65" s="196"/>
      <c r="B65" s="197"/>
      <c r="C65" s="60"/>
      <c r="D65" s="15"/>
      <c r="E65" s="207"/>
      <c r="F65" s="208"/>
      <c r="G65" s="208"/>
      <c r="H65" s="208"/>
      <c r="I65" s="209"/>
      <c r="J65" s="2" t="str">
        <f t="shared" si="0"/>
        <v>Yes</v>
      </c>
      <c r="K65" s="2" t="str">
        <f t="shared" si="1"/>
        <v>Yes</v>
      </c>
      <c r="L65" s="2" t="str">
        <f t="shared" si="2"/>
        <v>Yes</v>
      </c>
      <c r="M65" s="2" t="str">
        <f t="shared" si="3"/>
        <v>YesYesYes</v>
      </c>
      <c r="N65" s="2" t="str">
        <f t="shared" si="4"/>
        <v>Yes</v>
      </c>
    </row>
    <row r="66" spans="1:14" ht="50.1" customHeight="1" x14ac:dyDescent="0.2">
      <c r="A66" s="196"/>
      <c r="B66" s="197"/>
      <c r="C66" s="60"/>
      <c r="D66" s="15"/>
      <c r="E66" s="207"/>
      <c r="F66" s="208"/>
      <c r="G66" s="208"/>
      <c r="H66" s="208"/>
      <c r="I66" s="209"/>
      <c r="J66" s="2" t="str">
        <f t="shared" si="0"/>
        <v>Yes</v>
      </c>
      <c r="K66" s="2" t="str">
        <f t="shared" si="1"/>
        <v>Yes</v>
      </c>
      <c r="L66" s="2" t="str">
        <f t="shared" si="2"/>
        <v>Yes</v>
      </c>
      <c r="M66" s="2" t="str">
        <f t="shared" si="3"/>
        <v>YesYesYes</v>
      </c>
      <c r="N66" s="2" t="str">
        <f t="shared" si="4"/>
        <v>Yes</v>
      </c>
    </row>
    <row r="67" spans="1:14" ht="50.1" customHeight="1" x14ac:dyDescent="0.2">
      <c r="A67" s="196"/>
      <c r="B67" s="197"/>
      <c r="C67" s="60"/>
      <c r="D67" s="15"/>
      <c r="E67" s="207"/>
      <c r="F67" s="208"/>
      <c r="G67" s="208"/>
      <c r="H67" s="208"/>
      <c r="I67" s="209"/>
      <c r="J67" s="2" t="str">
        <f t="shared" si="0"/>
        <v>Yes</v>
      </c>
      <c r="K67" s="2" t="str">
        <f t="shared" si="1"/>
        <v>Yes</v>
      </c>
      <c r="L67" s="2" t="str">
        <f t="shared" si="2"/>
        <v>Yes</v>
      </c>
      <c r="M67" s="2" t="str">
        <f t="shared" si="3"/>
        <v>YesYesYes</v>
      </c>
      <c r="N67" s="2" t="str">
        <f t="shared" si="4"/>
        <v>Yes</v>
      </c>
    </row>
    <row r="68" spans="1:14" ht="50.1" customHeight="1" x14ac:dyDescent="0.2">
      <c r="A68" s="196"/>
      <c r="B68" s="197"/>
      <c r="C68" s="60"/>
      <c r="D68" s="15"/>
      <c r="E68" s="207"/>
      <c r="F68" s="208"/>
      <c r="G68" s="208"/>
      <c r="H68" s="208"/>
      <c r="I68" s="209"/>
      <c r="J68" s="2" t="str">
        <f t="shared" si="0"/>
        <v>Yes</v>
      </c>
      <c r="K68" s="2" t="str">
        <f t="shared" si="1"/>
        <v>Yes</v>
      </c>
      <c r="L68" s="2" t="str">
        <f t="shared" si="2"/>
        <v>Yes</v>
      </c>
      <c r="M68" s="2" t="str">
        <f t="shared" si="3"/>
        <v>YesYesYes</v>
      </c>
      <c r="N68" s="2" t="str">
        <f t="shared" si="4"/>
        <v>Yes</v>
      </c>
    </row>
    <row r="69" spans="1:14" ht="50.1" customHeight="1" x14ac:dyDescent="0.2">
      <c r="A69" s="196"/>
      <c r="B69" s="197"/>
      <c r="C69" s="60"/>
      <c r="D69" s="15"/>
      <c r="E69" s="207"/>
      <c r="F69" s="208"/>
      <c r="G69" s="208"/>
      <c r="H69" s="208"/>
      <c r="I69" s="209"/>
      <c r="J69" s="2" t="str">
        <f t="shared" si="0"/>
        <v>Yes</v>
      </c>
      <c r="K69" s="2" t="str">
        <f t="shared" si="1"/>
        <v>Yes</v>
      </c>
      <c r="L69" s="2" t="str">
        <f t="shared" si="2"/>
        <v>Yes</v>
      </c>
      <c r="M69" s="2" t="str">
        <f t="shared" si="3"/>
        <v>YesYesYes</v>
      </c>
      <c r="N69" s="2" t="str">
        <f t="shared" si="4"/>
        <v>Yes</v>
      </c>
    </row>
    <row r="70" spans="1:14" ht="50.1" customHeight="1" x14ac:dyDescent="0.2">
      <c r="A70" s="196"/>
      <c r="B70" s="197"/>
      <c r="C70" s="60"/>
      <c r="D70" s="15"/>
      <c r="E70" s="207"/>
      <c r="F70" s="208"/>
      <c r="G70" s="208"/>
      <c r="H70" s="208"/>
      <c r="I70" s="209"/>
      <c r="J70" s="2" t="str">
        <f t="shared" si="0"/>
        <v>Yes</v>
      </c>
      <c r="K70" s="2" t="str">
        <f t="shared" si="1"/>
        <v>Yes</v>
      </c>
      <c r="L70" s="2" t="str">
        <f t="shared" si="2"/>
        <v>Yes</v>
      </c>
      <c r="M70" s="2" t="str">
        <f t="shared" si="3"/>
        <v>YesYesYes</v>
      </c>
      <c r="N70" s="2" t="str">
        <f t="shared" si="4"/>
        <v>Yes</v>
      </c>
    </row>
    <row r="71" spans="1:14" ht="50.1" customHeight="1" x14ac:dyDescent="0.2">
      <c r="A71" s="196"/>
      <c r="B71" s="197"/>
      <c r="C71" s="60"/>
      <c r="D71" s="15"/>
      <c r="E71" s="207"/>
      <c r="F71" s="208"/>
      <c r="G71" s="208"/>
      <c r="H71" s="208"/>
      <c r="I71" s="209"/>
      <c r="J71" s="2" t="str">
        <f t="shared" si="0"/>
        <v>Yes</v>
      </c>
      <c r="K71" s="2" t="str">
        <f t="shared" si="1"/>
        <v>Yes</v>
      </c>
      <c r="L71" s="2" t="str">
        <f t="shared" si="2"/>
        <v>Yes</v>
      </c>
      <c r="M71" s="2" t="str">
        <f t="shared" si="3"/>
        <v>YesYesYes</v>
      </c>
      <c r="N71" s="2" t="str">
        <f t="shared" si="4"/>
        <v>Yes</v>
      </c>
    </row>
    <row r="72" spans="1:14" ht="50.1" customHeight="1" x14ac:dyDescent="0.2">
      <c r="A72" s="196"/>
      <c r="B72" s="197"/>
      <c r="C72" s="60"/>
      <c r="D72" s="15"/>
      <c r="E72" s="207"/>
      <c r="F72" s="208"/>
      <c r="G72" s="208"/>
      <c r="H72" s="208"/>
      <c r="I72" s="209"/>
      <c r="J72" s="2" t="str">
        <f t="shared" si="0"/>
        <v>Yes</v>
      </c>
      <c r="K72" s="2" t="str">
        <f t="shared" si="1"/>
        <v>Yes</v>
      </c>
      <c r="L72" s="2" t="str">
        <f t="shared" si="2"/>
        <v>Yes</v>
      </c>
      <c r="M72" s="2" t="str">
        <f t="shared" si="3"/>
        <v>YesYesYes</v>
      </c>
      <c r="N72" s="2" t="str">
        <f t="shared" si="4"/>
        <v>Yes</v>
      </c>
    </row>
    <row r="73" spans="1:14" ht="50.1" customHeight="1" x14ac:dyDescent="0.2">
      <c r="A73" s="196"/>
      <c r="B73" s="197"/>
      <c r="C73" s="60"/>
      <c r="D73" s="15"/>
      <c r="E73" s="207"/>
      <c r="F73" s="208"/>
      <c r="G73" s="208"/>
      <c r="H73" s="208"/>
      <c r="I73" s="209"/>
      <c r="J73" s="2" t="str">
        <f t="shared" si="0"/>
        <v>Yes</v>
      </c>
      <c r="K73" s="2" t="str">
        <f t="shared" si="1"/>
        <v>Yes</v>
      </c>
      <c r="L73" s="2" t="str">
        <f t="shared" si="2"/>
        <v>Yes</v>
      </c>
      <c r="M73" s="2" t="str">
        <f t="shared" si="3"/>
        <v>YesYesYes</v>
      </c>
      <c r="N73" s="2" t="str">
        <f t="shared" si="4"/>
        <v>Yes</v>
      </c>
    </row>
    <row r="74" spans="1:14" ht="50.1" customHeight="1" x14ac:dyDescent="0.2">
      <c r="A74" s="196"/>
      <c r="B74" s="197"/>
      <c r="C74" s="60"/>
      <c r="D74" s="15"/>
      <c r="E74" s="207"/>
      <c r="F74" s="208"/>
      <c r="G74" s="208"/>
      <c r="H74" s="208"/>
      <c r="I74" s="209"/>
      <c r="J74" s="2" t="str">
        <f t="shared" si="0"/>
        <v>Yes</v>
      </c>
      <c r="K74" s="2" t="str">
        <f t="shared" si="1"/>
        <v>Yes</v>
      </c>
      <c r="L74" s="2" t="str">
        <f t="shared" si="2"/>
        <v>Yes</v>
      </c>
      <c r="M74" s="2" t="str">
        <f t="shared" si="3"/>
        <v>YesYesYes</v>
      </c>
      <c r="N74" s="2" t="str">
        <f t="shared" si="4"/>
        <v>Yes</v>
      </c>
    </row>
    <row r="75" spans="1:14" ht="50.1" customHeight="1" x14ac:dyDescent="0.2">
      <c r="A75" s="196"/>
      <c r="B75" s="197"/>
      <c r="C75" s="60"/>
      <c r="D75" s="15"/>
      <c r="E75" s="207"/>
      <c r="F75" s="208"/>
      <c r="G75" s="208"/>
      <c r="H75" s="208"/>
      <c r="I75" s="209"/>
      <c r="J75" s="2" t="str">
        <f t="shared" si="0"/>
        <v>Yes</v>
      </c>
      <c r="K75" s="2" t="str">
        <f t="shared" si="1"/>
        <v>Yes</v>
      </c>
      <c r="L75" s="2" t="str">
        <f t="shared" si="2"/>
        <v>Yes</v>
      </c>
      <c r="M75" s="2" t="str">
        <f t="shared" si="3"/>
        <v>YesYesYes</v>
      </c>
      <c r="N75" s="2" t="str">
        <f t="shared" si="4"/>
        <v>Yes</v>
      </c>
    </row>
    <row r="76" spans="1:14" ht="50.1" customHeight="1" x14ac:dyDescent="0.2">
      <c r="A76" s="196"/>
      <c r="B76" s="197"/>
      <c r="C76" s="60"/>
      <c r="D76" s="15"/>
      <c r="E76" s="207"/>
      <c r="F76" s="208"/>
      <c r="G76" s="208"/>
      <c r="H76" s="208"/>
      <c r="I76" s="209"/>
      <c r="J76" s="2" t="str">
        <f t="shared" si="0"/>
        <v>Yes</v>
      </c>
      <c r="K76" s="2" t="str">
        <f t="shared" si="1"/>
        <v>Yes</v>
      </c>
      <c r="L76" s="2" t="str">
        <f t="shared" si="2"/>
        <v>Yes</v>
      </c>
      <c r="M76" s="2" t="str">
        <f t="shared" si="3"/>
        <v>YesYesYes</v>
      </c>
      <c r="N76" s="2" t="str">
        <f t="shared" si="4"/>
        <v>Yes</v>
      </c>
    </row>
    <row r="77" spans="1:14" ht="50.1" customHeight="1" x14ac:dyDescent="0.2">
      <c r="A77" s="196"/>
      <c r="B77" s="197"/>
      <c r="C77" s="60"/>
      <c r="D77" s="15"/>
      <c r="E77" s="207"/>
      <c r="F77" s="208"/>
      <c r="G77" s="208"/>
      <c r="H77" s="208"/>
      <c r="I77" s="209"/>
      <c r="J77" s="2" t="str">
        <f t="shared" si="0"/>
        <v>Yes</v>
      </c>
      <c r="K77" s="2" t="str">
        <f t="shared" si="1"/>
        <v>Yes</v>
      </c>
      <c r="L77" s="2" t="str">
        <f t="shared" si="2"/>
        <v>Yes</v>
      </c>
      <c r="M77" s="2" t="str">
        <f t="shared" si="3"/>
        <v>YesYesYes</v>
      </c>
      <c r="N77" s="2" t="str">
        <f t="shared" si="4"/>
        <v>Yes</v>
      </c>
    </row>
    <row r="78" spans="1:14" ht="50.1" customHeight="1" x14ac:dyDescent="0.2">
      <c r="A78" s="196"/>
      <c r="B78" s="197"/>
      <c r="C78" s="60"/>
      <c r="D78" s="15"/>
      <c r="E78" s="207"/>
      <c r="F78" s="208"/>
      <c r="G78" s="208"/>
      <c r="H78" s="208"/>
      <c r="I78" s="209"/>
      <c r="J78" s="2" t="str">
        <f t="shared" si="0"/>
        <v>Yes</v>
      </c>
      <c r="K78" s="2" t="str">
        <f t="shared" si="1"/>
        <v>Yes</v>
      </c>
      <c r="L78" s="2" t="str">
        <f t="shared" si="2"/>
        <v>Yes</v>
      </c>
      <c r="M78" s="2" t="str">
        <f t="shared" si="3"/>
        <v>YesYesYes</v>
      </c>
      <c r="N78" s="2" t="str">
        <f t="shared" si="4"/>
        <v>Yes</v>
      </c>
    </row>
    <row r="79" spans="1:14" ht="50.1" customHeight="1" x14ac:dyDescent="0.2">
      <c r="A79" s="196"/>
      <c r="B79" s="197"/>
      <c r="C79" s="60"/>
      <c r="D79" s="15"/>
      <c r="E79" s="207"/>
      <c r="F79" s="208"/>
      <c r="G79" s="208"/>
      <c r="H79" s="208"/>
      <c r="I79" s="209"/>
      <c r="J79" s="2" t="str">
        <f t="shared" ref="J79:J105" si="5">IF(AND(A79&lt;&gt;"",LEN(C79)&lt;3),"No","Yes")</f>
        <v>Yes</v>
      </c>
      <c r="K79" s="2" t="str">
        <f t="shared" ref="K79:K105" si="6">IF(AND(A79&lt;&gt;"",LEN(D79)&lt;5),"No","Yes")</f>
        <v>Yes</v>
      </c>
      <c r="L79" s="2" t="str">
        <f t="shared" ref="L79:L105" si="7">IF(AND(A79&lt;&gt;"",LEN(E79)&lt;15),"No","Yes")</f>
        <v>Yes</v>
      </c>
      <c r="M79" s="2" t="str">
        <f t="shared" ref="M79:M105" si="8">CONCATENATE(J79,K79,L79)</f>
        <v>YesYesYes</v>
      </c>
      <c r="N79" s="2" t="str">
        <f t="shared" ref="N79:N105" si="9">IF(M79="YesYesYes","Yes","No")</f>
        <v>Yes</v>
      </c>
    </row>
    <row r="80" spans="1:14" ht="50.1" customHeight="1" x14ac:dyDescent="0.2">
      <c r="A80" s="196"/>
      <c r="B80" s="197"/>
      <c r="C80" s="60"/>
      <c r="D80" s="15"/>
      <c r="E80" s="207"/>
      <c r="F80" s="208"/>
      <c r="G80" s="208"/>
      <c r="H80" s="208"/>
      <c r="I80" s="209"/>
      <c r="J80" s="2" t="str">
        <f t="shared" si="5"/>
        <v>Yes</v>
      </c>
      <c r="K80" s="2" t="str">
        <f t="shared" si="6"/>
        <v>Yes</v>
      </c>
      <c r="L80" s="2" t="str">
        <f t="shared" si="7"/>
        <v>Yes</v>
      </c>
      <c r="M80" s="2" t="str">
        <f t="shared" si="8"/>
        <v>YesYesYes</v>
      </c>
      <c r="N80" s="2" t="str">
        <f t="shared" si="9"/>
        <v>Yes</v>
      </c>
    </row>
    <row r="81" spans="1:14" ht="50.1" customHeight="1" x14ac:dyDescent="0.2">
      <c r="A81" s="196"/>
      <c r="B81" s="197"/>
      <c r="C81" s="60"/>
      <c r="D81" s="15"/>
      <c r="E81" s="207"/>
      <c r="F81" s="208"/>
      <c r="G81" s="208"/>
      <c r="H81" s="208"/>
      <c r="I81" s="209"/>
      <c r="J81" s="2" t="str">
        <f t="shared" si="5"/>
        <v>Yes</v>
      </c>
      <c r="K81" s="2" t="str">
        <f t="shared" si="6"/>
        <v>Yes</v>
      </c>
      <c r="L81" s="2" t="str">
        <f t="shared" si="7"/>
        <v>Yes</v>
      </c>
      <c r="M81" s="2" t="str">
        <f t="shared" si="8"/>
        <v>YesYesYes</v>
      </c>
      <c r="N81" s="2" t="str">
        <f t="shared" si="9"/>
        <v>Yes</v>
      </c>
    </row>
    <row r="82" spans="1:14" ht="50.1" customHeight="1" x14ac:dyDescent="0.2">
      <c r="A82" s="196"/>
      <c r="B82" s="197"/>
      <c r="C82" s="60"/>
      <c r="D82" s="15"/>
      <c r="E82" s="207"/>
      <c r="F82" s="208"/>
      <c r="G82" s="208"/>
      <c r="H82" s="208"/>
      <c r="I82" s="209"/>
      <c r="J82" s="2" t="str">
        <f t="shared" si="5"/>
        <v>Yes</v>
      </c>
      <c r="K82" s="2" t="str">
        <f t="shared" si="6"/>
        <v>Yes</v>
      </c>
      <c r="L82" s="2" t="str">
        <f t="shared" si="7"/>
        <v>Yes</v>
      </c>
      <c r="M82" s="2" t="str">
        <f t="shared" si="8"/>
        <v>YesYesYes</v>
      </c>
      <c r="N82" s="2" t="str">
        <f t="shared" si="9"/>
        <v>Yes</v>
      </c>
    </row>
    <row r="83" spans="1:14" ht="50.1" customHeight="1" x14ac:dyDescent="0.2">
      <c r="A83" s="196"/>
      <c r="B83" s="197"/>
      <c r="C83" s="60"/>
      <c r="D83" s="15"/>
      <c r="E83" s="207"/>
      <c r="F83" s="208"/>
      <c r="G83" s="208"/>
      <c r="H83" s="208"/>
      <c r="I83" s="209"/>
      <c r="J83" s="2" t="str">
        <f t="shared" si="5"/>
        <v>Yes</v>
      </c>
      <c r="K83" s="2" t="str">
        <f t="shared" si="6"/>
        <v>Yes</v>
      </c>
      <c r="L83" s="2" t="str">
        <f t="shared" si="7"/>
        <v>Yes</v>
      </c>
      <c r="M83" s="2" t="str">
        <f t="shared" si="8"/>
        <v>YesYesYes</v>
      </c>
      <c r="N83" s="2" t="str">
        <f t="shared" si="9"/>
        <v>Yes</v>
      </c>
    </row>
    <row r="84" spans="1:14" ht="50.1" customHeight="1" x14ac:dyDescent="0.2">
      <c r="A84" s="196"/>
      <c r="B84" s="197"/>
      <c r="C84" s="60"/>
      <c r="D84" s="15"/>
      <c r="E84" s="207"/>
      <c r="F84" s="208"/>
      <c r="G84" s="208"/>
      <c r="H84" s="208"/>
      <c r="I84" s="209"/>
      <c r="J84" s="2" t="str">
        <f t="shared" si="5"/>
        <v>Yes</v>
      </c>
      <c r="K84" s="2" t="str">
        <f t="shared" si="6"/>
        <v>Yes</v>
      </c>
      <c r="L84" s="2" t="str">
        <f t="shared" si="7"/>
        <v>Yes</v>
      </c>
      <c r="M84" s="2" t="str">
        <f t="shared" si="8"/>
        <v>YesYesYes</v>
      </c>
      <c r="N84" s="2" t="str">
        <f t="shared" si="9"/>
        <v>Yes</v>
      </c>
    </row>
    <row r="85" spans="1:14" ht="50.1" customHeight="1" x14ac:dyDescent="0.2">
      <c r="A85" s="196"/>
      <c r="B85" s="197"/>
      <c r="C85" s="60"/>
      <c r="D85" s="15"/>
      <c r="E85" s="207"/>
      <c r="F85" s="208"/>
      <c r="G85" s="208"/>
      <c r="H85" s="208"/>
      <c r="I85" s="209"/>
      <c r="J85" s="2" t="str">
        <f t="shared" si="5"/>
        <v>Yes</v>
      </c>
      <c r="K85" s="2" t="str">
        <f t="shared" si="6"/>
        <v>Yes</v>
      </c>
      <c r="L85" s="2" t="str">
        <f t="shared" si="7"/>
        <v>Yes</v>
      </c>
      <c r="M85" s="2" t="str">
        <f t="shared" si="8"/>
        <v>YesYesYes</v>
      </c>
      <c r="N85" s="2" t="str">
        <f t="shared" si="9"/>
        <v>Yes</v>
      </c>
    </row>
    <row r="86" spans="1:14" ht="50.1" customHeight="1" x14ac:dyDescent="0.2">
      <c r="A86" s="196"/>
      <c r="B86" s="197"/>
      <c r="C86" s="60"/>
      <c r="D86" s="15"/>
      <c r="E86" s="207"/>
      <c r="F86" s="208"/>
      <c r="G86" s="208"/>
      <c r="H86" s="208"/>
      <c r="I86" s="209"/>
      <c r="J86" s="2" t="str">
        <f t="shared" si="5"/>
        <v>Yes</v>
      </c>
      <c r="K86" s="2" t="str">
        <f t="shared" si="6"/>
        <v>Yes</v>
      </c>
      <c r="L86" s="2" t="str">
        <f t="shared" si="7"/>
        <v>Yes</v>
      </c>
      <c r="M86" s="2" t="str">
        <f t="shared" si="8"/>
        <v>YesYesYes</v>
      </c>
      <c r="N86" s="2" t="str">
        <f t="shared" si="9"/>
        <v>Yes</v>
      </c>
    </row>
    <row r="87" spans="1:14" ht="50.1" customHeight="1" x14ac:dyDescent="0.2">
      <c r="A87" s="196"/>
      <c r="B87" s="197"/>
      <c r="C87" s="60"/>
      <c r="D87" s="15"/>
      <c r="E87" s="207"/>
      <c r="F87" s="208"/>
      <c r="G87" s="208"/>
      <c r="H87" s="208"/>
      <c r="I87" s="209"/>
      <c r="J87" s="2" t="str">
        <f t="shared" si="5"/>
        <v>Yes</v>
      </c>
      <c r="K87" s="2" t="str">
        <f t="shared" si="6"/>
        <v>Yes</v>
      </c>
      <c r="L87" s="2" t="str">
        <f t="shared" si="7"/>
        <v>Yes</v>
      </c>
      <c r="M87" s="2" t="str">
        <f t="shared" si="8"/>
        <v>YesYesYes</v>
      </c>
      <c r="N87" s="2" t="str">
        <f t="shared" si="9"/>
        <v>Yes</v>
      </c>
    </row>
    <row r="88" spans="1:14" ht="50.1" customHeight="1" x14ac:dyDescent="0.2">
      <c r="A88" s="196"/>
      <c r="B88" s="197"/>
      <c r="C88" s="60"/>
      <c r="D88" s="15"/>
      <c r="E88" s="207"/>
      <c r="F88" s="208"/>
      <c r="G88" s="208"/>
      <c r="H88" s="208"/>
      <c r="I88" s="209"/>
      <c r="J88" s="2" t="str">
        <f t="shared" si="5"/>
        <v>Yes</v>
      </c>
      <c r="K88" s="2" t="str">
        <f t="shared" si="6"/>
        <v>Yes</v>
      </c>
      <c r="L88" s="2" t="str">
        <f t="shared" si="7"/>
        <v>Yes</v>
      </c>
      <c r="M88" s="2" t="str">
        <f t="shared" si="8"/>
        <v>YesYesYes</v>
      </c>
      <c r="N88" s="2" t="str">
        <f t="shared" si="9"/>
        <v>Yes</v>
      </c>
    </row>
    <row r="89" spans="1:14" ht="50.1" customHeight="1" x14ac:dyDescent="0.2">
      <c r="A89" s="196"/>
      <c r="B89" s="197"/>
      <c r="C89" s="60"/>
      <c r="D89" s="15"/>
      <c r="E89" s="207"/>
      <c r="F89" s="208"/>
      <c r="G89" s="208"/>
      <c r="H89" s="208"/>
      <c r="I89" s="209"/>
      <c r="J89" s="2" t="str">
        <f t="shared" si="5"/>
        <v>Yes</v>
      </c>
      <c r="K89" s="2" t="str">
        <f t="shared" si="6"/>
        <v>Yes</v>
      </c>
      <c r="L89" s="2" t="str">
        <f t="shared" si="7"/>
        <v>Yes</v>
      </c>
      <c r="M89" s="2" t="str">
        <f t="shared" si="8"/>
        <v>YesYesYes</v>
      </c>
      <c r="N89" s="2" t="str">
        <f t="shared" si="9"/>
        <v>Yes</v>
      </c>
    </row>
    <row r="90" spans="1:14" ht="50.1" customHeight="1" x14ac:dyDescent="0.2">
      <c r="A90" s="196"/>
      <c r="B90" s="197"/>
      <c r="C90" s="60"/>
      <c r="D90" s="15"/>
      <c r="E90" s="207"/>
      <c r="F90" s="208"/>
      <c r="G90" s="208"/>
      <c r="H90" s="208"/>
      <c r="I90" s="209"/>
      <c r="J90" s="2" t="str">
        <f t="shared" si="5"/>
        <v>Yes</v>
      </c>
      <c r="K90" s="2" t="str">
        <f t="shared" si="6"/>
        <v>Yes</v>
      </c>
      <c r="L90" s="2" t="str">
        <f t="shared" si="7"/>
        <v>Yes</v>
      </c>
      <c r="M90" s="2" t="str">
        <f t="shared" si="8"/>
        <v>YesYesYes</v>
      </c>
      <c r="N90" s="2" t="str">
        <f t="shared" si="9"/>
        <v>Yes</v>
      </c>
    </row>
    <row r="91" spans="1:14" ht="50.1" customHeight="1" x14ac:dyDescent="0.2">
      <c r="A91" s="196"/>
      <c r="B91" s="197"/>
      <c r="C91" s="60"/>
      <c r="D91" s="15"/>
      <c r="E91" s="207"/>
      <c r="F91" s="208"/>
      <c r="G91" s="208"/>
      <c r="H91" s="208"/>
      <c r="I91" s="209"/>
      <c r="J91" s="2" t="str">
        <f t="shared" si="5"/>
        <v>Yes</v>
      </c>
      <c r="K91" s="2" t="str">
        <f t="shared" si="6"/>
        <v>Yes</v>
      </c>
      <c r="L91" s="2" t="str">
        <f t="shared" si="7"/>
        <v>Yes</v>
      </c>
      <c r="M91" s="2" t="str">
        <f t="shared" si="8"/>
        <v>YesYesYes</v>
      </c>
      <c r="N91" s="2" t="str">
        <f t="shared" si="9"/>
        <v>Yes</v>
      </c>
    </row>
    <row r="92" spans="1:14" ht="50.1" customHeight="1" x14ac:dyDescent="0.2">
      <c r="A92" s="196"/>
      <c r="B92" s="197"/>
      <c r="C92" s="60"/>
      <c r="D92" s="15"/>
      <c r="E92" s="207"/>
      <c r="F92" s="208"/>
      <c r="G92" s="208"/>
      <c r="H92" s="208"/>
      <c r="I92" s="209"/>
      <c r="J92" s="2" t="str">
        <f t="shared" si="5"/>
        <v>Yes</v>
      </c>
      <c r="K92" s="2" t="str">
        <f t="shared" si="6"/>
        <v>Yes</v>
      </c>
      <c r="L92" s="2" t="str">
        <f t="shared" si="7"/>
        <v>Yes</v>
      </c>
      <c r="M92" s="2" t="str">
        <f t="shared" si="8"/>
        <v>YesYesYes</v>
      </c>
      <c r="N92" s="2" t="str">
        <f t="shared" si="9"/>
        <v>Yes</v>
      </c>
    </row>
    <row r="93" spans="1:14" ht="50.1" customHeight="1" x14ac:dyDescent="0.2">
      <c r="A93" s="196"/>
      <c r="B93" s="197"/>
      <c r="C93" s="60"/>
      <c r="D93" s="15"/>
      <c r="E93" s="207"/>
      <c r="F93" s="208"/>
      <c r="G93" s="208"/>
      <c r="H93" s="208"/>
      <c r="I93" s="209"/>
      <c r="J93" s="2" t="str">
        <f t="shared" si="5"/>
        <v>Yes</v>
      </c>
      <c r="K93" s="2" t="str">
        <f t="shared" si="6"/>
        <v>Yes</v>
      </c>
      <c r="L93" s="2" t="str">
        <f t="shared" si="7"/>
        <v>Yes</v>
      </c>
      <c r="M93" s="2" t="str">
        <f t="shared" si="8"/>
        <v>YesYesYes</v>
      </c>
      <c r="N93" s="2" t="str">
        <f t="shared" si="9"/>
        <v>Yes</v>
      </c>
    </row>
    <row r="94" spans="1:14" ht="50.1" customHeight="1" x14ac:dyDescent="0.2">
      <c r="A94" s="196"/>
      <c r="B94" s="197"/>
      <c r="C94" s="60"/>
      <c r="D94" s="15"/>
      <c r="E94" s="207"/>
      <c r="F94" s="208"/>
      <c r="G94" s="208"/>
      <c r="H94" s="208"/>
      <c r="I94" s="209"/>
      <c r="J94" s="2" t="str">
        <f t="shared" si="5"/>
        <v>Yes</v>
      </c>
      <c r="K94" s="2" t="str">
        <f t="shared" si="6"/>
        <v>Yes</v>
      </c>
      <c r="L94" s="2" t="str">
        <f t="shared" si="7"/>
        <v>Yes</v>
      </c>
      <c r="M94" s="2" t="str">
        <f t="shared" si="8"/>
        <v>YesYesYes</v>
      </c>
      <c r="N94" s="2" t="str">
        <f t="shared" si="9"/>
        <v>Yes</v>
      </c>
    </row>
    <row r="95" spans="1:14" ht="50.1" customHeight="1" x14ac:dyDescent="0.2">
      <c r="A95" s="196"/>
      <c r="B95" s="197"/>
      <c r="C95" s="60"/>
      <c r="D95" s="15"/>
      <c r="E95" s="207"/>
      <c r="F95" s="208"/>
      <c r="G95" s="208"/>
      <c r="H95" s="208"/>
      <c r="I95" s="209"/>
      <c r="J95" s="2" t="str">
        <f t="shared" si="5"/>
        <v>Yes</v>
      </c>
      <c r="K95" s="2" t="str">
        <f t="shared" si="6"/>
        <v>Yes</v>
      </c>
      <c r="L95" s="2" t="str">
        <f t="shared" si="7"/>
        <v>Yes</v>
      </c>
      <c r="M95" s="2" t="str">
        <f t="shared" si="8"/>
        <v>YesYesYes</v>
      </c>
      <c r="N95" s="2" t="str">
        <f t="shared" si="9"/>
        <v>Yes</v>
      </c>
    </row>
    <row r="96" spans="1:14" ht="50.1" customHeight="1" x14ac:dyDescent="0.2">
      <c r="A96" s="196"/>
      <c r="B96" s="197"/>
      <c r="C96" s="60"/>
      <c r="D96" s="15"/>
      <c r="E96" s="207"/>
      <c r="F96" s="208"/>
      <c r="G96" s="208"/>
      <c r="H96" s="208"/>
      <c r="I96" s="209"/>
      <c r="J96" s="2" t="str">
        <f t="shared" si="5"/>
        <v>Yes</v>
      </c>
      <c r="K96" s="2" t="str">
        <f t="shared" si="6"/>
        <v>Yes</v>
      </c>
      <c r="L96" s="2" t="str">
        <f t="shared" si="7"/>
        <v>Yes</v>
      </c>
      <c r="M96" s="2" t="str">
        <f t="shared" si="8"/>
        <v>YesYesYes</v>
      </c>
      <c r="N96" s="2" t="str">
        <f t="shared" si="9"/>
        <v>Yes</v>
      </c>
    </row>
    <row r="97" spans="1:14" ht="50.1" customHeight="1" x14ac:dyDescent="0.2">
      <c r="A97" s="196"/>
      <c r="B97" s="197"/>
      <c r="C97" s="60"/>
      <c r="D97" s="15"/>
      <c r="E97" s="207"/>
      <c r="F97" s="208"/>
      <c r="G97" s="208"/>
      <c r="H97" s="208"/>
      <c r="I97" s="209"/>
      <c r="J97" s="2" t="str">
        <f t="shared" si="5"/>
        <v>Yes</v>
      </c>
      <c r="K97" s="2" t="str">
        <f t="shared" si="6"/>
        <v>Yes</v>
      </c>
      <c r="L97" s="2" t="str">
        <f t="shared" si="7"/>
        <v>Yes</v>
      </c>
      <c r="M97" s="2" t="str">
        <f t="shared" si="8"/>
        <v>YesYesYes</v>
      </c>
      <c r="N97" s="2" t="str">
        <f t="shared" si="9"/>
        <v>Yes</v>
      </c>
    </row>
    <row r="98" spans="1:14" ht="50.1" customHeight="1" x14ac:dyDescent="0.2">
      <c r="A98" s="196"/>
      <c r="B98" s="197"/>
      <c r="C98" s="60"/>
      <c r="D98" s="15"/>
      <c r="E98" s="207"/>
      <c r="F98" s="208"/>
      <c r="G98" s="208"/>
      <c r="H98" s="208"/>
      <c r="I98" s="209"/>
      <c r="J98" s="2" t="str">
        <f t="shared" si="5"/>
        <v>Yes</v>
      </c>
      <c r="K98" s="2" t="str">
        <f t="shared" si="6"/>
        <v>Yes</v>
      </c>
      <c r="L98" s="2" t="str">
        <f t="shared" si="7"/>
        <v>Yes</v>
      </c>
      <c r="M98" s="2" t="str">
        <f t="shared" si="8"/>
        <v>YesYesYes</v>
      </c>
      <c r="N98" s="2" t="str">
        <f t="shared" si="9"/>
        <v>Yes</v>
      </c>
    </row>
    <row r="99" spans="1:14" ht="50.1" customHeight="1" x14ac:dyDescent="0.2">
      <c r="A99" s="196"/>
      <c r="B99" s="197"/>
      <c r="C99" s="60"/>
      <c r="D99" s="15"/>
      <c r="E99" s="207"/>
      <c r="F99" s="208"/>
      <c r="G99" s="208"/>
      <c r="H99" s="208"/>
      <c r="I99" s="209"/>
      <c r="J99" s="2" t="str">
        <f t="shared" si="5"/>
        <v>Yes</v>
      </c>
      <c r="K99" s="2" t="str">
        <f t="shared" si="6"/>
        <v>Yes</v>
      </c>
      <c r="L99" s="2" t="str">
        <f t="shared" si="7"/>
        <v>Yes</v>
      </c>
      <c r="M99" s="2" t="str">
        <f t="shared" si="8"/>
        <v>YesYesYes</v>
      </c>
      <c r="N99" s="2" t="str">
        <f t="shared" si="9"/>
        <v>Yes</v>
      </c>
    </row>
    <row r="100" spans="1:14" ht="50.1" customHeight="1" x14ac:dyDescent="0.2">
      <c r="A100" s="196"/>
      <c r="B100" s="197"/>
      <c r="C100" s="60"/>
      <c r="D100" s="15"/>
      <c r="E100" s="207"/>
      <c r="F100" s="208"/>
      <c r="G100" s="208"/>
      <c r="H100" s="208"/>
      <c r="I100" s="209"/>
      <c r="J100" s="2" t="str">
        <f t="shared" si="5"/>
        <v>Yes</v>
      </c>
      <c r="K100" s="2" t="str">
        <f t="shared" si="6"/>
        <v>Yes</v>
      </c>
      <c r="L100" s="2" t="str">
        <f t="shared" si="7"/>
        <v>Yes</v>
      </c>
      <c r="M100" s="2" t="str">
        <f t="shared" si="8"/>
        <v>YesYesYes</v>
      </c>
      <c r="N100" s="2" t="str">
        <f t="shared" si="9"/>
        <v>Yes</v>
      </c>
    </row>
    <row r="101" spans="1:14" ht="50.1" customHeight="1" x14ac:dyDescent="0.2">
      <c r="A101" s="196"/>
      <c r="B101" s="197"/>
      <c r="C101" s="60"/>
      <c r="D101" s="15"/>
      <c r="E101" s="207"/>
      <c r="F101" s="208"/>
      <c r="G101" s="208"/>
      <c r="H101" s="208"/>
      <c r="I101" s="209"/>
      <c r="J101" s="2" t="str">
        <f t="shared" si="5"/>
        <v>Yes</v>
      </c>
      <c r="K101" s="2" t="str">
        <f t="shared" si="6"/>
        <v>Yes</v>
      </c>
      <c r="L101" s="2" t="str">
        <f t="shared" si="7"/>
        <v>Yes</v>
      </c>
      <c r="M101" s="2" t="str">
        <f t="shared" si="8"/>
        <v>YesYesYes</v>
      </c>
      <c r="N101" s="2" t="str">
        <f t="shared" si="9"/>
        <v>Yes</v>
      </c>
    </row>
    <row r="102" spans="1:14" ht="50.1" customHeight="1" x14ac:dyDescent="0.2">
      <c r="A102" s="196"/>
      <c r="B102" s="197"/>
      <c r="C102" s="60"/>
      <c r="D102" s="15"/>
      <c r="E102" s="207"/>
      <c r="F102" s="208"/>
      <c r="G102" s="208"/>
      <c r="H102" s="208"/>
      <c r="I102" s="209"/>
      <c r="J102" s="2" t="str">
        <f t="shared" si="5"/>
        <v>Yes</v>
      </c>
      <c r="K102" s="2" t="str">
        <f t="shared" si="6"/>
        <v>Yes</v>
      </c>
      <c r="L102" s="2" t="str">
        <f t="shared" si="7"/>
        <v>Yes</v>
      </c>
      <c r="M102" s="2" t="str">
        <f t="shared" si="8"/>
        <v>YesYesYes</v>
      </c>
      <c r="N102" s="2" t="str">
        <f t="shared" si="9"/>
        <v>Yes</v>
      </c>
    </row>
    <row r="103" spans="1:14" ht="50.1" customHeight="1" x14ac:dyDescent="0.2">
      <c r="A103" s="196"/>
      <c r="B103" s="197"/>
      <c r="C103" s="60"/>
      <c r="D103" s="15"/>
      <c r="E103" s="207"/>
      <c r="F103" s="208"/>
      <c r="G103" s="208"/>
      <c r="H103" s="208"/>
      <c r="I103" s="209"/>
      <c r="J103" s="2" t="str">
        <f t="shared" si="5"/>
        <v>Yes</v>
      </c>
      <c r="K103" s="2" t="str">
        <f t="shared" si="6"/>
        <v>Yes</v>
      </c>
      <c r="L103" s="2" t="str">
        <f t="shared" si="7"/>
        <v>Yes</v>
      </c>
      <c r="M103" s="2" t="str">
        <f t="shared" si="8"/>
        <v>YesYesYes</v>
      </c>
      <c r="N103" s="2" t="str">
        <f t="shared" si="9"/>
        <v>Yes</v>
      </c>
    </row>
    <row r="104" spans="1:14" ht="50.1" customHeight="1" x14ac:dyDescent="0.2">
      <c r="A104" s="196"/>
      <c r="B104" s="197"/>
      <c r="C104" s="60"/>
      <c r="D104" s="15"/>
      <c r="E104" s="207"/>
      <c r="F104" s="208"/>
      <c r="G104" s="208"/>
      <c r="H104" s="208"/>
      <c r="I104" s="209"/>
      <c r="J104" s="2" t="str">
        <f t="shared" si="5"/>
        <v>Yes</v>
      </c>
      <c r="K104" s="2" t="str">
        <f t="shared" si="6"/>
        <v>Yes</v>
      </c>
      <c r="L104" s="2" t="str">
        <f t="shared" si="7"/>
        <v>Yes</v>
      </c>
      <c r="M104" s="2" t="str">
        <f t="shared" si="8"/>
        <v>YesYesYes</v>
      </c>
      <c r="N104" s="2" t="str">
        <f t="shared" si="9"/>
        <v>Yes</v>
      </c>
    </row>
    <row r="105" spans="1:14" ht="50.1" customHeight="1" x14ac:dyDescent="0.2">
      <c r="A105" s="196"/>
      <c r="B105" s="197"/>
      <c r="C105" s="60"/>
      <c r="D105" s="15"/>
      <c r="E105" s="207"/>
      <c r="F105" s="208"/>
      <c r="G105" s="208"/>
      <c r="H105" s="208"/>
      <c r="I105" s="209"/>
      <c r="J105" s="2" t="str">
        <f t="shared" si="5"/>
        <v>Yes</v>
      </c>
      <c r="K105" s="2" t="str">
        <f t="shared" si="6"/>
        <v>Yes</v>
      </c>
      <c r="L105" s="2" t="str">
        <f t="shared" si="7"/>
        <v>Yes</v>
      </c>
      <c r="M105" s="2" t="str">
        <f t="shared" si="8"/>
        <v>YesYesYes</v>
      </c>
      <c r="N105" s="2" t="str">
        <f t="shared" si="9"/>
        <v>Yes</v>
      </c>
    </row>
    <row r="106" spans="1:14" x14ac:dyDescent="0.2">
      <c r="J106" s="5">
        <f>COUNTIF(J14:J105,"Yes")</f>
        <v>92</v>
      </c>
      <c r="K106" s="5">
        <f>COUNTIF(K14:K105,"Yes")</f>
        <v>92</v>
      </c>
      <c r="L106" s="5">
        <f>COUNTIF(L14:L105,"Yes")</f>
        <v>92</v>
      </c>
      <c r="M106" s="5"/>
      <c r="N106" s="5">
        <f>COUNTIF(N14:N105,"Yes")</f>
        <v>92</v>
      </c>
    </row>
  </sheetData>
  <mergeCells count="190">
    <mergeCell ref="A99:B99"/>
    <mergeCell ref="E99:I99"/>
    <mergeCell ref="A97:B97"/>
    <mergeCell ref="E97:I97"/>
    <mergeCell ref="A92:B92"/>
    <mergeCell ref="E92:I92"/>
    <mergeCell ref="A93:B93"/>
    <mergeCell ref="E93:I93"/>
    <mergeCell ref="A105:B105"/>
    <mergeCell ref="E105:I105"/>
    <mergeCell ref="A101:B101"/>
    <mergeCell ref="E101:I101"/>
    <mergeCell ref="A102:B102"/>
    <mergeCell ref="E102:I102"/>
    <mergeCell ref="A104:B104"/>
    <mergeCell ref="E104:I104"/>
    <mergeCell ref="A94:B94"/>
    <mergeCell ref="E94:I94"/>
    <mergeCell ref="A95:B95"/>
    <mergeCell ref="E95:I95"/>
    <mergeCell ref="A103:B103"/>
    <mergeCell ref="E103:I103"/>
    <mergeCell ref="A100:B100"/>
    <mergeCell ref="E100:I100"/>
    <mergeCell ref="A98:B98"/>
    <mergeCell ref="E98:I98"/>
    <mergeCell ref="A87:B87"/>
    <mergeCell ref="E82:I82"/>
    <mergeCell ref="A83:B83"/>
    <mergeCell ref="A96:B96"/>
    <mergeCell ref="E96:I96"/>
    <mergeCell ref="E83:I83"/>
    <mergeCell ref="A84:B84"/>
    <mergeCell ref="E84:I84"/>
    <mergeCell ref="E87:I87"/>
    <mergeCell ref="A85:B85"/>
    <mergeCell ref="A89:B89"/>
    <mergeCell ref="E89:I89"/>
    <mergeCell ref="A88:B88"/>
    <mergeCell ref="E88:I88"/>
    <mergeCell ref="A91:B91"/>
    <mergeCell ref="E91:I91"/>
    <mergeCell ref="A90:B90"/>
    <mergeCell ref="E90:I90"/>
    <mergeCell ref="A78:B78"/>
    <mergeCell ref="E78:I78"/>
    <mergeCell ref="A80:B80"/>
    <mergeCell ref="E80:I80"/>
    <mergeCell ref="A82:B82"/>
    <mergeCell ref="A86:B86"/>
    <mergeCell ref="E86:I86"/>
    <mergeCell ref="E85:I85"/>
    <mergeCell ref="A81:B81"/>
    <mergeCell ref="E81:I81"/>
    <mergeCell ref="A79:B79"/>
    <mergeCell ref="E79:I79"/>
    <mergeCell ref="A77:B77"/>
    <mergeCell ref="E77:I77"/>
    <mergeCell ref="A73:B73"/>
    <mergeCell ref="E59:I59"/>
    <mergeCell ref="E65:I65"/>
    <mergeCell ref="E66:I66"/>
    <mergeCell ref="E67:I67"/>
    <mergeCell ref="A70:B70"/>
    <mergeCell ref="E73:I73"/>
    <mergeCell ref="E68:I68"/>
    <mergeCell ref="E69:I69"/>
    <mergeCell ref="E72:I72"/>
    <mergeCell ref="E71:I71"/>
    <mergeCell ref="E70:I70"/>
    <mergeCell ref="A72:B72"/>
    <mergeCell ref="A71:B71"/>
    <mergeCell ref="A64:B64"/>
    <mergeCell ref="E64:I64"/>
    <mergeCell ref="A76:B76"/>
    <mergeCell ref="E76:I76"/>
    <mergeCell ref="A75:B75"/>
    <mergeCell ref="E75:I75"/>
    <mergeCell ref="A68:B68"/>
    <mergeCell ref="A69:B69"/>
    <mergeCell ref="A66:B66"/>
    <mergeCell ref="A67:B67"/>
    <mergeCell ref="A63:B63"/>
    <mergeCell ref="E60:I60"/>
    <mergeCell ref="E61:I61"/>
    <mergeCell ref="E63:I63"/>
    <mergeCell ref="A74:B74"/>
    <mergeCell ref="E74:I74"/>
    <mergeCell ref="E56:I56"/>
    <mergeCell ref="E57:I57"/>
    <mergeCell ref="A65:B65"/>
    <mergeCell ref="A62:B62"/>
    <mergeCell ref="A55:B55"/>
    <mergeCell ref="E51:I51"/>
    <mergeCell ref="E52:I52"/>
    <mergeCell ref="A61:B61"/>
    <mergeCell ref="E50:I50"/>
    <mergeCell ref="E62:I62"/>
    <mergeCell ref="A51:B51"/>
    <mergeCell ref="A56:B56"/>
    <mergeCell ref="A57:B57"/>
    <mergeCell ref="A54:B54"/>
    <mergeCell ref="A52:B52"/>
    <mergeCell ref="A53:B53"/>
    <mergeCell ref="A58:B58"/>
    <mergeCell ref="A59:B59"/>
    <mergeCell ref="A60:B60"/>
    <mergeCell ref="A50:B50"/>
    <mergeCell ref="E58:I58"/>
    <mergeCell ref="A27:B27"/>
    <mergeCell ref="A23:B23"/>
    <mergeCell ref="E48:I48"/>
    <mergeCell ref="E55:I55"/>
    <mergeCell ref="E53:I53"/>
    <mergeCell ref="A24:B24"/>
    <mergeCell ref="E33:I33"/>
    <mergeCell ref="E31:I31"/>
    <mergeCell ref="E34:I34"/>
    <mergeCell ref="E36:I36"/>
    <mergeCell ref="E37:I37"/>
    <mergeCell ref="E49:I49"/>
    <mergeCell ref="E42:I42"/>
    <mergeCell ref="E43:I43"/>
    <mergeCell ref="E44:I44"/>
    <mergeCell ref="E45:I45"/>
    <mergeCell ref="A41:B41"/>
    <mergeCell ref="A38:B38"/>
    <mergeCell ref="A39:B39"/>
    <mergeCell ref="E54:I54"/>
    <mergeCell ref="A36:B36"/>
    <mergeCell ref="A37:B37"/>
    <mergeCell ref="E46:I46"/>
    <mergeCell ref="E47:I47"/>
    <mergeCell ref="D5:D13"/>
    <mergeCell ref="A14:B14"/>
    <mergeCell ref="E16:I16"/>
    <mergeCell ref="E17:I17"/>
    <mergeCell ref="C5:C13"/>
    <mergeCell ref="E18:I18"/>
    <mergeCell ref="E5:I13"/>
    <mergeCell ref="E14:I14"/>
    <mergeCell ref="E15:I15"/>
    <mergeCell ref="E35:I35"/>
    <mergeCell ref="A42:B42"/>
    <mergeCell ref="A43:B43"/>
    <mergeCell ref="E22:I22"/>
    <mergeCell ref="E23:I23"/>
    <mergeCell ref="E38:I38"/>
    <mergeCell ref="E39:I39"/>
    <mergeCell ref="E27:I27"/>
    <mergeCell ref="A34:B34"/>
    <mergeCell ref="A35:B35"/>
    <mergeCell ref="A40:B40"/>
    <mergeCell ref="A25:B25"/>
    <mergeCell ref="E26:I26"/>
    <mergeCell ref="E40:I40"/>
    <mergeCell ref="E41:I41"/>
    <mergeCell ref="E28:I28"/>
    <mergeCell ref="E29:I29"/>
    <mergeCell ref="E32:I32"/>
    <mergeCell ref="E30:I30"/>
    <mergeCell ref="A32:B32"/>
    <mergeCell ref="A33:B33"/>
    <mergeCell ref="A30:B30"/>
    <mergeCell ref="A31:B31"/>
    <mergeCell ref="A26:B26"/>
    <mergeCell ref="A44:B44"/>
    <mergeCell ref="A45:B45"/>
    <mergeCell ref="A46:B46"/>
    <mergeCell ref="A47:B47"/>
    <mergeCell ref="A48:B48"/>
    <mergeCell ref="A49:B49"/>
    <mergeCell ref="A1:I2"/>
    <mergeCell ref="A3:I4"/>
    <mergeCell ref="A28:B28"/>
    <mergeCell ref="A29:B29"/>
    <mergeCell ref="A17:B17"/>
    <mergeCell ref="A18:B18"/>
    <mergeCell ref="A20:B20"/>
    <mergeCell ref="A21:B21"/>
    <mergeCell ref="A22:B22"/>
    <mergeCell ref="A15:B15"/>
    <mergeCell ref="A16:B16"/>
    <mergeCell ref="A19:B19"/>
    <mergeCell ref="A5:B13"/>
    <mergeCell ref="E19:I19"/>
    <mergeCell ref="E20:I20"/>
    <mergeCell ref="E21:I21"/>
    <mergeCell ref="E24:I24"/>
    <mergeCell ref="E25:I25"/>
  </mergeCells>
  <phoneticPr fontId="16" type="noConversion"/>
  <dataValidations count="1">
    <dataValidation type="list" allowBlank="1" showInputMessage="1" showErrorMessage="1" sqref="D14:D105">
      <formula1>improvement</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00"/>
    <pageSetUpPr fitToPage="1"/>
  </sheetPr>
  <dimension ref="A1:J199"/>
  <sheetViews>
    <sheetView topLeftCell="A163" workbookViewId="0">
      <selection activeCell="A178" sqref="A178:J199"/>
    </sheetView>
  </sheetViews>
  <sheetFormatPr defaultColWidth="8.85546875" defaultRowHeight="12.75" x14ac:dyDescent="0.2"/>
  <cols>
    <col min="1" max="10" width="15.7109375" style="3" customWidth="1"/>
    <col min="11" max="51" width="4.7109375" style="3" customWidth="1"/>
    <col min="52" max="16384" width="8.85546875" style="3"/>
  </cols>
  <sheetData>
    <row r="1" spans="1:10" ht="15" customHeight="1" x14ac:dyDescent="0.2">
      <c r="A1" s="250" t="s">
        <v>155</v>
      </c>
      <c r="B1" s="250"/>
      <c r="C1" s="250"/>
      <c r="D1" s="250"/>
      <c r="E1" s="250"/>
      <c r="F1" s="250"/>
      <c r="G1" s="250"/>
      <c r="H1" s="250"/>
      <c r="I1" s="250"/>
      <c r="J1" s="250"/>
    </row>
    <row r="2" spans="1:10" ht="15" customHeight="1" x14ac:dyDescent="0.2">
      <c r="A2" s="250"/>
      <c r="B2" s="250"/>
      <c r="C2" s="250"/>
      <c r="D2" s="250"/>
      <c r="E2" s="250"/>
      <c r="F2" s="250"/>
      <c r="G2" s="250"/>
      <c r="H2" s="250"/>
      <c r="I2" s="250"/>
      <c r="J2" s="250"/>
    </row>
    <row r="3" spans="1:10" ht="15" customHeight="1" x14ac:dyDescent="0.2">
      <c r="A3" s="251" t="s">
        <v>157</v>
      </c>
      <c r="B3" s="251"/>
      <c r="C3" s="251"/>
      <c r="D3" s="251"/>
      <c r="E3" s="251"/>
      <c r="F3" s="251"/>
      <c r="G3" s="251"/>
      <c r="H3" s="251"/>
      <c r="I3" s="251"/>
      <c r="J3" s="251"/>
    </row>
    <row r="4" spans="1:10" ht="15" customHeight="1" x14ac:dyDescent="0.2">
      <c r="A4" s="251"/>
      <c r="B4" s="251"/>
      <c r="C4" s="251"/>
      <c r="D4" s="251"/>
      <c r="E4" s="251"/>
      <c r="F4" s="251"/>
      <c r="G4" s="251"/>
      <c r="H4" s="251"/>
      <c r="I4" s="251"/>
      <c r="J4" s="251"/>
    </row>
    <row r="5" spans="1:10" ht="15" customHeight="1" x14ac:dyDescent="0.2">
      <c r="A5" s="251"/>
      <c r="B5" s="251"/>
      <c r="C5" s="251"/>
      <c r="D5" s="251"/>
      <c r="E5" s="251"/>
      <c r="F5" s="251"/>
      <c r="G5" s="251"/>
      <c r="H5" s="251"/>
      <c r="I5" s="251"/>
      <c r="J5" s="251"/>
    </row>
    <row r="6" spans="1:10" ht="15" customHeight="1" x14ac:dyDescent="0.2">
      <c r="A6" s="251"/>
      <c r="B6" s="251"/>
      <c r="C6" s="251"/>
      <c r="D6" s="251"/>
      <c r="E6" s="251"/>
      <c r="F6" s="251"/>
      <c r="G6" s="251"/>
      <c r="H6" s="251"/>
      <c r="I6" s="251"/>
      <c r="J6" s="251"/>
    </row>
    <row r="7" spans="1:10" ht="15" customHeight="1" x14ac:dyDescent="0.2">
      <c r="A7" s="251"/>
      <c r="B7" s="251"/>
      <c r="C7" s="251"/>
      <c r="D7" s="251"/>
      <c r="E7" s="251"/>
      <c r="F7" s="251"/>
      <c r="G7" s="251"/>
      <c r="H7" s="251"/>
      <c r="I7" s="251"/>
      <c r="J7" s="251"/>
    </row>
    <row r="8" spans="1:10" ht="15" customHeight="1" x14ac:dyDescent="0.2">
      <c r="A8" s="246"/>
      <c r="B8" s="247"/>
      <c r="C8" s="247"/>
      <c r="D8" s="247"/>
      <c r="E8" s="247"/>
      <c r="F8" s="247"/>
      <c r="G8" s="247"/>
      <c r="H8" s="247"/>
      <c r="I8" s="247"/>
      <c r="J8" s="248"/>
    </row>
    <row r="9" spans="1:10" ht="15" customHeight="1" x14ac:dyDescent="0.2">
      <c r="A9" s="225" t="s">
        <v>119</v>
      </c>
      <c r="B9" s="226"/>
      <c r="C9" s="226"/>
      <c r="D9" s="226"/>
      <c r="E9" s="226"/>
      <c r="F9" s="226"/>
      <c r="G9" s="226"/>
      <c r="H9" s="226"/>
      <c r="I9" s="226"/>
      <c r="J9" s="227"/>
    </row>
    <row r="10" spans="1:10" ht="15" customHeight="1" x14ac:dyDescent="0.2">
      <c r="A10" s="252" t="s">
        <v>116</v>
      </c>
      <c r="B10" s="253"/>
      <c r="C10" s="253"/>
      <c r="D10" s="253"/>
      <c r="E10" s="253"/>
      <c r="F10" s="253"/>
      <c r="G10" s="253"/>
      <c r="H10" s="253"/>
      <c r="I10" s="253"/>
      <c r="J10" s="254"/>
    </row>
    <row r="11" spans="1:10" ht="15" customHeight="1" x14ac:dyDescent="0.2">
      <c r="A11" s="225"/>
      <c r="B11" s="226"/>
      <c r="C11" s="226"/>
      <c r="D11" s="226"/>
      <c r="E11" s="226"/>
      <c r="F11" s="226"/>
      <c r="G11" s="226"/>
      <c r="H11" s="226"/>
      <c r="I11" s="226"/>
      <c r="J11" s="227"/>
    </row>
    <row r="12" spans="1:10" ht="15" customHeight="1" x14ac:dyDescent="0.2">
      <c r="A12" s="224" t="s">
        <v>237</v>
      </c>
      <c r="B12" s="224"/>
      <c r="C12" s="224"/>
      <c r="D12" s="224"/>
      <c r="E12" s="224"/>
      <c r="F12" s="224"/>
      <c r="G12" s="224"/>
      <c r="H12" s="224"/>
      <c r="I12" s="224"/>
      <c r="J12" s="224"/>
    </row>
    <row r="13" spans="1:10" ht="15" customHeight="1" x14ac:dyDescent="0.2">
      <c r="A13" s="224"/>
      <c r="B13" s="224"/>
      <c r="C13" s="224"/>
      <c r="D13" s="224"/>
      <c r="E13" s="224"/>
      <c r="F13" s="224"/>
      <c r="G13" s="224"/>
      <c r="H13" s="224"/>
      <c r="I13" s="224"/>
      <c r="J13" s="224"/>
    </row>
    <row r="14" spans="1:10" ht="15" customHeight="1" x14ac:dyDescent="0.2">
      <c r="A14" s="224"/>
      <c r="B14" s="224"/>
      <c r="C14" s="224"/>
      <c r="D14" s="224"/>
      <c r="E14" s="224"/>
      <c r="F14" s="224"/>
      <c r="G14" s="224"/>
      <c r="H14" s="224"/>
      <c r="I14" s="224"/>
      <c r="J14" s="224"/>
    </row>
    <row r="15" spans="1:10" ht="15" customHeight="1" x14ac:dyDescent="0.2">
      <c r="A15" s="224"/>
      <c r="B15" s="224"/>
      <c r="C15" s="224"/>
      <c r="D15" s="224"/>
      <c r="E15" s="224"/>
      <c r="F15" s="224"/>
      <c r="G15" s="224"/>
      <c r="H15" s="224"/>
      <c r="I15" s="224"/>
      <c r="J15" s="224"/>
    </row>
    <row r="16" spans="1:10" ht="15" customHeight="1" x14ac:dyDescent="0.2">
      <c r="A16" s="224"/>
      <c r="B16" s="224"/>
      <c r="C16" s="224"/>
      <c r="D16" s="224"/>
      <c r="E16" s="224"/>
      <c r="F16" s="224"/>
      <c r="G16" s="224"/>
      <c r="H16" s="224"/>
      <c r="I16" s="224"/>
      <c r="J16" s="224"/>
    </row>
    <row r="17" spans="1:10" ht="15" customHeight="1" x14ac:dyDescent="0.2">
      <c r="A17" s="224"/>
      <c r="B17" s="224"/>
      <c r="C17" s="224"/>
      <c r="D17" s="224"/>
      <c r="E17" s="224"/>
      <c r="F17" s="224"/>
      <c r="G17" s="224"/>
      <c r="H17" s="224"/>
      <c r="I17" s="224"/>
      <c r="J17" s="224"/>
    </row>
    <row r="18" spans="1:10" ht="15" customHeight="1" x14ac:dyDescent="0.2">
      <c r="A18" s="224"/>
      <c r="B18" s="224"/>
      <c r="C18" s="224"/>
      <c r="D18" s="224"/>
      <c r="E18" s="224"/>
      <c r="F18" s="224"/>
      <c r="G18" s="224"/>
      <c r="H18" s="224"/>
      <c r="I18" s="224"/>
      <c r="J18" s="224"/>
    </row>
    <row r="19" spans="1:10" ht="15" customHeight="1" x14ac:dyDescent="0.2">
      <c r="A19" s="224"/>
      <c r="B19" s="224"/>
      <c r="C19" s="224"/>
      <c r="D19" s="224"/>
      <c r="E19" s="224"/>
      <c r="F19" s="224"/>
      <c r="G19" s="224"/>
      <c r="H19" s="224"/>
      <c r="I19" s="224"/>
      <c r="J19" s="224"/>
    </row>
    <row r="20" spans="1:10" ht="15" customHeight="1" x14ac:dyDescent="0.2">
      <c r="A20" s="224"/>
      <c r="B20" s="224"/>
      <c r="C20" s="224"/>
      <c r="D20" s="224"/>
      <c r="E20" s="224"/>
      <c r="F20" s="224"/>
      <c r="G20" s="224"/>
      <c r="H20" s="224"/>
      <c r="I20" s="224"/>
      <c r="J20" s="224"/>
    </row>
    <row r="21" spans="1:10" ht="15" customHeight="1" x14ac:dyDescent="0.2">
      <c r="A21" s="224"/>
      <c r="B21" s="224"/>
      <c r="C21" s="224"/>
      <c r="D21" s="224"/>
      <c r="E21" s="224"/>
      <c r="F21" s="224"/>
      <c r="G21" s="224"/>
      <c r="H21" s="224"/>
      <c r="I21" s="224"/>
      <c r="J21" s="224"/>
    </row>
    <row r="22" spans="1:10" ht="15" customHeight="1" x14ac:dyDescent="0.2">
      <c r="A22" s="224"/>
      <c r="B22" s="224"/>
      <c r="C22" s="224"/>
      <c r="D22" s="224"/>
      <c r="E22" s="224"/>
      <c r="F22" s="224"/>
      <c r="G22" s="224"/>
      <c r="H22" s="224"/>
      <c r="I22" s="224"/>
      <c r="J22" s="224"/>
    </row>
    <row r="23" spans="1:10" ht="15" customHeight="1" x14ac:dyDescent="0.2">
      <c r="A23" s="224"/>
      <c r="B23" s="224"/>
      <c r="C23" s="224"/>
      <c r="D23" s="224"/>
      <c r="E23" s="224"/>
      <c r="F23" s="224"/>
      <c r="G23" s="224"/>
      <c r="H23" s="224"/>
      <c r="I23" s="224"/>
      <c r="J23" s="224"/>
    </row>
    <row r="24" spans="1:10" ht="15" customHeight="1" x14ac:dyDescent="0.2">
      <c r="A24" s="224"/>
      <c r="B24" s="224"/>
      <c r="C24" s="224"/>
      <c r="D24" s="224"/>
      <c r="E24" s="224"/>
      <c r="F24" s="224"/>
      <c r="G24" s="224"/>
      <c r="H24" s="224"/>
      <c r="I24" s="224"/>
      <c r="J24" s="224"/>
    </row>
    <row r="25" spans="1:10" ht="15" customHeight="1" x14ac:dyDescent="0.2">
      <c r="A25" s="224"/>
      <c r="B25" s="224"/>
      <c r="C25" s="224"/>
      <c r="D25" s="224"/>
      <c r="E25" s="224"/>
      <c r="F25" s="224"/>
      <c r="G25" s="224"/>
      <c r="H25" s="224"/>
      <c r="I25" s="224"/>
      <c r="J25" s="224"/>
    </row>
    <row r="26" spans="1:10" ht="15" customHeight="1" x14ac:dyDescent="0.2">
      <c r="A26" s="224"/>
      <c r="B26" s="224"/>
      <c r="C26" s="224"/>
      <c r="D26" s="224"/>
      <c r="E26" s="224"/>
      <c r="F26" s="224"/>
      <c r="G26" s="224"/>
      <c r="H26" s="224"/>
      <c r="I26" s="224"/>
      <c r="J26" s="224"/>
    </row>
    <row r="27" spans="1:10" ht="15" customHeight="1" x14ac:dyDescent="0.2">
      <c r="A27" s="224"/>
      <c r="B27" s="224"/>
      <c r="C27" s="224"/>
      <c r="D27" s="224"/>
      <c r="E27" s="224"/>
      <c r="F27" s="224"/>
      <c r="G27" s="224"/>
      <c r="H27" s="224"/>
      <c r="I27" s="224"/>
      <c r="J27" s="224"/>
    </row>
    <row r="28" spans="1:10" ht="15" customHeight="1" x14ac:dyDescent="0.2">
      <c r="A28" s="224"/>
      <c r="B28" s="224"/>
      <c r="C28" s="224"/>
      <c r="D28" s="224"/>
      <c r="E28" s="224"/>
      <c r="F28" s="224"/>
      <c r="G28" s="224"/>
      <c r="H28" s="224"/>
      <c r="I28" s="224"/>
      <c r="J28" s="224"/>
    </row>
    <row r="29" spans="1:10" ht="15" customHeight="1" x14ac:dyDescent="0.2">
      <c r="A29" s="224"/>
      <c r="B29" s="224"/>
      <c r="C29" s="224"/>
      <c r="D29" s="224"/>
      <c r="E29" s="224"/>
      <c r="F29" s="224"/>
      <c r="G29" s="224"/>
      <c r="H29" s="224"/>
      <c r="I29" s="224"/>
      <c r="J29" s="224"/>
    </row>
    <row r="30" spans="1:10" ht="15" customHeight="1" x14ac:dyDescent="0.2">
      <c r="A30" s="224"/>
      <c r="B30" s="224"/>
      <c r="C30" s="224"/>
      <c r="D30" s="224"/>
      <c r="E30" s="224"/>
      <c r="F30" s="224"/>
      <c r="G30" s="224"/>
      <c r="H30" s="224"/>
      <c r="I30" s="224"/>
      <c r="J30" s="224"/>
    </row>
    <row r="31" spans="1:10" ht="15" customHeight="1" x14ac:dyDescent="0.2">
      <c r="A31" s="224"/>
      <c r="B31" s="224"/>
      <c r="C31" s="224"/>
      <c r="D31" s="224"/>
      <c r="E31" s="224"/>
      <c r="F31" s="224"/>
      <c r="G31" s="224"/>
      <c r="H31" s="224"/>
      <c r="I31" s="224"/>
      <c r="J31" s="224"/>
    </row>
    <row r="32" spans="1:10" ht="15" customHeight="1" x14ac:dyDescent="0.2">
      <c r="A32" s="224"/>
      <c r="B32" s="224"/>
      <c r="C32" s="224"/>
      <c r="D32" s="224"/>
      <c r="E32" s="224"/>
      <c r="F32" s="224"/>
      <c r="G32" s="224"/>
      <c r="H32" s="224"/>
      <c r="I32" s="224"/>
      <c r="J32" s="224"/>
    </row>
    <row r="33" spans="1:10" ht="15" customHeight="1" x14ac:dyDescent="0.2">
      <c r="A33" s="224"/>
      <c r="B33" s="224"/>
      <c r="C33" s="224"/>
      <c r="D33" s="224"/>
      <c r="E33" s="224"/>
      <c r="F33" s="224"/>
      <c r="G33" s="224"/>
      <c r="H33" s="224"/>
      <c r="I33" s="224"/>
      <c r="J33" s="224"/>
    </row>
    <row r="34" spans="1:10" ht="15" customHeight="1" x14ac:dyDescent="0.2">
      <c r="A34" s="224"/>
      <c r="B34" s="224"/>
      <c r="C34" s="224"/>
      <c r="D34" s="224"/>
      <c r="E34" s="224"/>
      <c r="F34" s="224"/>
      <c r="G34" s="224"/>
      <c r="H34" s="224"/>
      <c r="I34" s="224"/>
      <c r="J34" s="224"/>
    </row>
    <row r="35" spans="1:10" ht="15" customHeight="1" x14ac:dyDescent="0.2">
      <c r="A35" s="224"/>
      <c r="B35" s="224"/>
      <c r="C35" s="224"/>
      <c r="D35" s="224"/>
      <c r="E35" s="224"/>
      <c r="F35" s="224"/>
      <c r="G35" s="224"/>
      <c r="H35" s="224"/>
      <c r="I35" s="224"/>
      <c r="J35" s="224"/>
    </row>
    <row r="36" spans="1:10" ht="15" customHeight="1" x14ac:dyDescent="0.2">
      <c r="A36" s="246"/>
      <c r="B36" s="247"/>
      <c r="C36" s="247"/>
      <c r="D36" s="247"/>
      <c r="E36" s="247"/>
      <c r="F36" s="247"/>
      <c r="G36" s="247"/>
      <c r="H36" s="247"/>
      <c r="I36" s="247"/>
      <c r="J36" s="248"/>
    </row>
    <row r="37" spans="1:10" ht="15" customHeight="1" x14ac:dyDescent="0.2">
      <c r="A37" s="225" t="s">
        <v>120</v>
      </c>
      <c r="B37" s="226"/>
      <c r="C37" s="226"/>
      <c r="D37" s="226"/>
      <c r="E37" s="226"/>
      <c r="F37" s="226"/>
      <c r="G37" s="226"/>
      <c r="H37" s="226"/>
      <c r="I37" s="226"/>
      <c r="J37" s="227"/>
    </row>
    <row r="38" spans="1:10" ht="15" customHeight="1" x14ac:dyDescent="0.2">
      <c r="A38" s="252" t="s">
        <v>227</v>
      </c>
      <c r="B38" s="253"/>
      <c r="C38" s="253"/>
      <c r="D38" s="253"/>
      <c r="E38" s="253"/>
      <c r="F38" s="253"/>
      <c r="G38" s="253"/>
      <c r="H38" s="253"/>
      <c r="I38" s="253"/>
      <c r="J38" s="254"/>
    </row>
    <row r="39" spans="1:10" ht="15" customHeight="1" x14ac:dyDescent="0.2">
      <c r="A39" s="255"/>
      <c r="B39" s="256"/>
      <c r="C39" s="256"/>
      <c r="D39" s="256"/>
      <c r="E39" s="256"/>
      <c r="F39" s="256"/>
      <c r="G39" s="256"/>
      <c r="H39" s="256"/>
      <c r="I39" s="256"/>
      <c r="J39" s="257"/>
    </row>
    <row r="40" spans="1:10" ht="15" customHeight="1" x14ac:dyDescent="0.2">
      <c r="A40" s="255"/>
      <c r="B40" s="256"/>
      <c r="C40" s="256"/>
      <c r="D40" s="256"/>
      <c r="E40" s="256"/>
      <c r="F40" s="256"/>
      <c r="G40" s="256"/>
      <c r="H40" s="256"/>
      <c r="I40" s="256"/>
      <c r="J40" s="257"/>
    </row>
    <row r="41" spans="1:10" ht="15" customHeight="1" x14ac:dyDescent="0.2">
      <c r="A41" s="255"/>
      <c r="B41" s="256"/>
      <c r="C41" s="256"/>
      <c r="D41" s="256"/>
      <c r="E41" s="256"/>
      <c r="F41" s="256"/>
      <c r="G41" s="256"/>
      <c r="H41" s="256"/>
      <c r="I41" s="256"/>
      <c r="J41" s="257"/>
    </row>
    <row r="42" spans="1:10" ht="15" customHeight="1" x14ac:dyDescent="0.2">
      <c r="A42" s="255"/>
      <c r="B42" s="256"/>
      <c r="C42" s="256"/>
      <c r="D42" s="256"/>
      <c r="E42" s="256"/>
      <c r="F42" s="256"/>
      <c r="G42" s="256"/>
      <c r="H42" s="256"/>
      <c r="I42" s="256"/>
      <c r="J42" s="257"/>
    </row>
    <row r="43" spans="1:10" ht="15" customHeight="1" x14ac:dyDescent="0.2">
      <c r="A43" s="225"/>
      <c r="B43" s="226"/>
      <c r="C43" s="226"/>
      <c r="D43" s="226"/>
      <c r="E43" s="226"/>
      <c r="F43" s="226"/>
      <c r="G43" s="226"/>
      <c r="H43" s="226"/>
      <c r="I43" s="226"/>
      <c r="J43" s="227"/>
    </row>
    <row r="44" spans="1:10" ht="5.0999999999999996" customHeight="1" x14ac:dyDescent="0.2">
      <c r="A44" s="246"/>
      <c r="B44" s="247"/>
      <c r="C44" s="247"/>
      <c r="D44" s="247"/>
      <c r="E44" s="247"/>
      <c r="F44" s="247"/>
      <c r="G44" s="247"/>
      <c r="H44" s="247"/>
      <c r="I44" s="247"/>
      <c r="J44" s="248"/>
    </row>
    <row r="45" spans="1:10" ht="15" customHeight="1" x14ac:dyDescent="0.2">
      <c r="A45" s="258" t="s">
        <v>121</v>
      </c>
      <c r="B45" s="259"/>
      <c r="C45" s="259"/>
      <c r="D45" s="259"/>
      <c r="E45" s="259"/>
      <c r="F45" s="259"/>
      <c r="G45" s="259"/>
      <c r="H45" s="259"/>
      <c r="I45" s="259"/>
      <c r="J45" s="260"/>
    </row>
    <row r="46" spans="1:10" ht="15" customHeight="1" x14ac:dyDescent="0.2">
      <c r="A46" s="237" t="s">
        <v>134</v>
      </c>
      <c r="B46" s="238"/>
      <c r="C46" s="238"/>
      <c r="D46" s="238"/>
      <c r="E46" s="238"/>
      <c r="F46" s="238"/>
      <c r="G46" s="238"/>
      <c r="H46" s="238"/>
      <c r="I46" s="238"/>
      <c r="J46" s="239"/>
    </row>
    <row r="47" spans="1:10" ht="15" customHeight="1" x14ac:dyDescent="0.2">
      <c r="A47" s="240"/>
      <c r="B47" s="241"/>
      <c r="C47" s="241"/>
      <c r="D47" s="241"/>
      <c r="E47" s="241"/>
      <c r="F47" s="241"/>
      <c r="G47" s="241"/>
      <c r="H47" s="241"/>
      <c r="I47" s="241"/>
      <c r="J47" s="242"/>
    </row>
    <row r="48" spans="1:10" ht="15" customHeight="1" x14ac:dyDescent="0.2">
      <c r="A48" s="240"/>
      <c r="B48" s="241"/>
      <c r="C48" s="241"/>
      <c r="D48" s="241"/>
      <c r="E48" s="241"/>
      <c r="F48" s="241"/>
      <c r="G48" s="241"/>
      <c r="H48" s="241"/>
      <c r="I48" s="241"/>
      <c r="J48" s="242"/>
    </row>
    <row r="49" spans="1:10" ht="15" customHeight="1" x14ac:dyDescent="0.2">
      <c r="A49" s="240"/>
      <c r="B49" s="241"/>
      <c r="C49" s="241"/>
      <c r="D49" s="241"/>
      <c r="E49" s="241"/>
      <c r="F49" s="241"/>
      <c r="G49" s="241"/>
      <c r="H49" s="241"/>
      <c r="I49" s="241"/>
      <c r="J49" s="242"/>
    </row>
    <row r="50" spans="1:10" ht="15" customHeight="1" x14ac:dyDescent="0.2">
      <c r="A50" s="243"/>
      <c r="B50" s="244"/>
      <c r="C50" s="244"/>
      <c r="D50" s="244"/>
      <c r="E50" s="244"/>
      <c r="F50" s="244"/>
      <c r="G50" s="244"/>
      <c r="H50" s="244"/>
      <c r="I50" s="244"/>
      <c r="J50" s="245"/>
    </row>
    <row r="51" spans="1:10" ht="15" customHeight="1" x14ac:dyDescent="0.2">
      <c r="A51" s="224" t="s">
        <v>238</v>
      </c>
      <c r="B51" s="224"/>
      <c r="C51" s="224"/>
      <c r="D51" s="224"/>
      <c r="E51" s="224"/>
      <c r="F51" s="224"/>
      <c r="G51" s="224"/>
      <c r="H51" s="224"/>
      <c r="I51" s="224"/>
      <c r="J51" s="224"/>
    </row>
    <row r="52" spans="1:10" ht="15" customHeight="1" x14ac:dyDescent="0.2">
      <c r="A52" s="224"/>
      <c r="B52" s="224"/>
      <c r="C52" s="224"/>
      <c r="D52" s="224"/>
      <c r="E52" s="224"/>
      <c r="F52" s="224"/>
      <c r="G52" s="224"/>
      <c r="H52" s="224"/>
      <c r="I52" s="224"/>
      <c r="J52" s="224"/>
    </row>
    <row r="53" spans="1:10" ht="15" customHeight="1" x14ac:dyDescent="0.2">
      <c r="A53" s="224"/>
      <c r="B53" s="224"/>
      <c r="C53" s="224"/>
      <c r="D53" s="224"/>
      <c r="E53" s="224"/>
      <c r="F53" s="224"/>
      <c r="G53" s="224"/>
      <c r="H53" s="224"/>
      <c r="I53" s="224"/>
      <c r="J53" s="224"/>
    </row>
    <row r="54" spans="1:10" ht="15" customHeight="1" x14ac:dyDescent="0.2">
      <c r="A54" s="224"/>
      <c r="B54" s="224"/>
      <c r="C54" s="224"/>
      <c r="D54" s="224"/>
      <c r="E54" s="224"/>
      <c r="F54" s="224"/>
      <c r="G54" s="224"/>
      <c r="H54" s="224"/>
      <c r="I54" s="224"/>
      <c r="J54" s="224"/>
    </row>
    <row r="55" spans="1:10" ht="15" customHeight="1" x14ac:dyDescent="0.2">
      <c r="A55" s="224"/>
      <c r="B55" s="224"/>
      <c r="C55" s="224"/>
      <c r="D55" s="224"/>
      <c r="E55" s="224"/>
      <c r="F55" s="224"/>
      <c r="G55" s="224"/>
      <c r="H55" s="224"/>
      <c r="I55" s="224"/>
      <c r="J55" s="224"/>
    </row>
    <row r="56" spans="1:10" ht="15" customHeight="1" x14ac:dyDescent="0.2">
      <c r="A56" s="224"/>
      <c r="B56" s="224"/>
      <c r="C56" s="224"/>
      <c r="D56" s="224"/>
      <c r="E56" s="224"/>
      <c r="F56" s="224"/>
      <c r="G56" s="224"/>
      <c r="H56" s="224"/>
      <c r="I56" s="224"/>
      <c r="J56" s="224"/>
    </row>
    <row r="57" spans="1:10" ht="15" customHeight="1" x14ac:dyDescent="0.2">
      <c r="A57" s="224"/>
      <c r="B57" s="224"/>
      <c r="C57" s="224"/>
      <c r="D57" s="224"/>
      <c r="E57" s="224"/>
      <c r="F57" s="224"/>
      <c r="G57" s="224"/>
      <c r="H57" s="224"/>
      <c r="I57" s="224"/>
      <c r="J57" s="224"/>
    </row>
    <row r="58" spans="1:10" ht="15" customHeight="1" x14ac:dyDescent="0.2">
      <c r="A58" s="224"/>
      <c r="B58" s="224"/>
      <c r="C58" s="224"/>
      <c r="D58" s="224"/>
      <c r="E58" s="224"/>
      <c r="F58" s="224"/>
      <c r="G58" s="224"/>
      <c r="H58" s="224"/>
      <c r="I58" s="224"/>
      <c r="J58" s="224"/>
    </row>
    <row r="59" spans="1:10" ht="15" customHeight="1" x14ac:dyDescent="0.2">
      <c r="A59" s="224"/>
      <c r="B59" s="224"/>
      <c r="C59" s="224"/>
      <c r="D59" s="224"/>
      <c r="E59" s="224"/>
      <c r="F59" s="224"/>
      <c r="G59" s="224"/>
      <c r="H59" s="224"/>
      <c r="I59" s="224"/>
      <c r="J59" s="224"/>
    </row>
    <row r="60" spans="1:10" ht="15" customHeight="1" x14ac:dyDescent="0.2">
      <c r="A60" s="224"/>
      <c r="B60" s="224"/>
      <c r="C60" s="224"/>
      <c r="D60" s="224"/>
      <c r="E60" s="224"/>
      <c r="F60" s="224"/>
      <c r="G60" s="224"/>
      <c r="H60" s="224"/>
      <c r="I60" s="224"/>
      <c r="J60" s="224"/>
    </row>
    <row r="61" spans="1:10" ht="15" customHeight="1" x14ac:dyDescent="0.2">
      <c r="A61" s="224"/>
      <c r="B61" s="224"/>
      <c r="C61" s="224"/>
      <c r="D61" s="224"/>
      <c r="E61" s="224"/>
      <c r="F61" s="224"/>
      <c r="G61" s="224"/>
      <c r="H61" s="224"/>
      <c r="I61" s="224"/>
      <c r="J61" s="224"/>
    </row>
    <row r="62" spans="1:10" ht="15" customHeight="1" x14ac:dyDescent="0.2">
      <c r="A62" s="224"/>
      <c r="B62" s="224"/>
      <c r="C62" s="224"/>
      <c r="D62" s="224"/>
      <c r="E62" s="224"/>
      <c r="F62" s="224"/>
      <c r="G62" s="224"/>
      <c r="H62" s="224"/>
      <c r="I62" s="224"/>
      <c r="J62" s="224"/>
    </row>
    <row r="63" spans="1:10" ht="15" customHeight="1" x14ac:dyDescent="0.2">
      <c r="A63" s="224"/>
      <c r="B63" s="224"/>
      <c r="C63" s="224"/>
      <c r="D63" s="224"/>
      <c r="E63" s="224"/>
      <c r="F63" s="224"/>
      <c r="G63" s="224"/>
      <c r="H63" s="224"/>
      <c r="I63" s="224"/>
      <c r="J63" s="224"/>
    </row>
    <row r="64" spans="1:10" ht="15" customHeight="1" x14ac:dyDescent="0.2">
      <c r="A64" s="224"/>
      <c r="B64" s="224"/>
      <c r="C64" s="224"/>
      <c r="D64" s="224"/>
      <c r="E64" s="224"/>
      <c r="F64" s="224"/>
      <c r="G64" s="224"/>
      <c r="H64" s="224"/>
      <c r="I64" s="224"/>
      <c r="J64" s="224"/>
    </row>
    <row r="65" spans="1:10" ht="15" customHeight="1" x14ac:dyDescent="0.2">
      <c r="A65" s="224"/>
      <c r="B65" s="224"/>
      <c r="C65" s="224"/>
      <c r="D65" s="224"/>
      <c r="E65" s="224"/>
      <c r="F65" s="224"/>
      <c r="G65" s="224"/>
      <c r="H65" s="224"/>
      <c r="I65" s="224"/>
      <c r="J65" s="224"/>
    </row>
    <row r="66" spans="1:10" ht="15" customHeight="1" x14ac:dyDescent="0.2">
      <c r="A66" s="237" t="s">
        <v>135</v>
      </c>
      <c r="B66" s="238"/>
      <c r="C66" s="238"/>
      <c r="D66" s="238"/>
      <c r="E66" s="238"/>
      <c r="F66" s="238"/>
      <c r="G66" s="238"/>
      <c r="H66" s="238"/>
      <c r="I66" s="238"/>
      <c r="J66" s="239"/>
    </row>
    <row r="67" spans="1:10" ht="15" customHeight="1" x14ac:dyDescent="0.2">
      <c r="A67" s="240"/>
      <c r="B67" s="241"/>
      <c r="C67" s="241"/>
      <c r="D67" s="241"/>
      <c r="E67" s="241"/>
      <c r="F67" s="241"/>
      <c r="G67" s="241"/>
      <c r="H67" s="241"/>
      <c r="I67" s="241"/>
      <c r="J67" s="242"/>
    </row>
    <row r="68" spans="1:10" ht="15" customHeight="1" x14ac:dyDescent="0.2">
      <c r="A68" s="240"/>
      <c r="B68" s="241"/>
      <c r="C68" s="241"/>
      <c r="D68" s="241"/>
      <c r="E68" s="241"/>
      <c r="F68" s="241"/>
      <c r="G68" s="241"/>
      <c r="H68" s="241"/>
      <c r="I68" s="241"/>
      <c r="J68" s="242"/>
    </row>
    <row r="69" spans="1:10" ht="15" customHeight="1" x14ac:dyDescent="0.2">
      <c r="A69" s="243"/>
      <c r="B69" s="244"/>
      <c r="C69" s="244"/>
      <c r="D69" s="244"/>
      <c r="E69" s="244"/>
      <c r="F69" s="244"/>
      <c r="G69" s="244"/>
      <c r="H69" s="244"/>
      <c r="I69" s="244"/>
      <c r="J69" s="245"/>
    </row>
    <row r="70" spans="1:10" ht="15" customHeight="1" x14ac:dyDescent="0.2">
      <c r="A70" s="224" t="s">
        <v>248</v>
      </c>
      <c r="B70" s="224"/>
      <c r="C70" s="224"/>
      <c r="D70" s="224"/>
      <c r="E70" s="224"/>
      <c r="F70" s="224"/>
      <c r="G70" s="224"/>
      <c r="H70" s="224"/>
      <c r="I70" s="224"/>
      <c r="J70" s="224"/>
    </row>
    <row r="71" spans="1:10" ht="15" customHeight="1" x14ac:dyDescent="0.2">
      <c r="A71" s="224"/>
      <c r="B71" s="224"/>
      <c r="C71" s="224"/>
      <c r="D71" s="224"/>
      <c r="E71" s="224"/>
      <c r="F71" s="224"/>
      <c r="G71" s="224"/>
      <c r="H71" s="224"/>
      <c r="I71" s="224"/>
      <c r="J71" s="224"/>
    </row>
    <row r="72" spans="1:10" ht="15" customHeight="1" x14ac:dyDescent="0.2">
      <c r="A72" s="224"/>
      <c r="B72" s="224"/>
      <c r="C72" s="224"/>
      <c r="D72" s="224"/>
      <c r="E72" s="224"/>
      <c r="F72" s="224"/>
      <c r="G72" s="224"/>
      <c r="H72" s="224"/>
      <c r="I72" s="224"/>
      <c r="J72" s="224"/>
    </row>
    <row r="73" spans="1:10" ht="15" customHeight="1" x14ac:dyDescent="0.2">
      <c r="A73" s="224"/>
      <c r="B73" s="224"/>
      <c r="C73" s="224"/>
      <c r="D73" s="224"/>
      <c r="E73" s="224"/>
      <c r="F73" s="224"/>
      <c r="G73" s="224"/>
      <c r="H73" s="224"/>
      <c r="I73" s="224"/>
      <c r="J73" s="224"/>
    </row>
    <row r="74" spans="1:10" ht="15" customHeight="1" x14ac:dyDescent="0.2">
      <c r="A74" s="224"/>
      <c r="B74" s="224"/>
      <c r="C74" s="224"/>
      <c r="D74" s="224"/>
      <c r="E74" s="224"/>
      <c r="F74" s="224"/>
      <c r="G74" s="224"/>
      <c r="H74" s="224"/>
      <c r="I74" s="224"/>
      <c r="J74" s="224"/>
    </row>
    <row r="75" spans="1:10" ht="15" customHeight="1" x14ac:dyDescent="0.2">
      <c r="A75" s="224"/>
      <c r="B75" s="224"/>
      <c r="C75" s="224"/>
      <c r="D75" s="224"/>
      <c r="E75" s="224"/>
      <c r="F75" s="224"/>
      <c r="G75" s="224"/>
      <c r="H75" s="224"/>
      <c r="I75" s="224"/>
      <c r="J75" s="224"/>
    </row>
    <row r="76" spans="1:10" ht="15" customHeight="1" x14ac:dyDescent="0.2">
      <c r="A76" s="224"/>
      <c r="B76" s="224"/>
      <c r="C76" s="224"/>
      <c r="D76" s="224"/>
      <c r="E76" s="224"/>
      <c r="F76" s="224"/>
      <c r="G76" s="224"/>
      <c r="H76" s="224"/>
      <c r="I76" s="224"/>
      <c r="J76" s="224"/>
    </row>
    <row r="77" spans="1:10" ht="15" customHeight="1" x14ac:dyDescent="0.2">
      <c r="A77" s="224"/>
      <c r="B77" s="224"/>
      <c r="C77" s="224"/>
      <c r="D77" s="224"/>
      <c r="E77" s="224"/>
      <c r="F77" s="224"/>
      <c r="G77" s="224"/>
      <c r="H77" s="224"/>
      <c r="I77" s="224"/>
      <c r="J77" s="224"/>
    </row>
    <row r="78" spans="1:10" ht="15" customHeight="1" x14ac:dyDescent="0.2">
      <c r="A78" s="224"/>
      <c r="B78" s="224"/>
      <c r="C78" s="224"/>
      <c r="D78" s="224"/>
      <c r="E78" s="224"/>
      <c r="F78" s="224"/>
      <c r="G78" s="224"/>
      <c r="H78" s="224"/>
      <c r="I78" s="224"/>
      <c r="J78" s="224"/>
    </row>
    <row r="79" spans="1:10" ht="15" customHeight="1" x14ac:dyDescent="0.2">
      <c r="A79" s="224"/>
      <c r="B79" s="224"/>
      <c r="C79" s="224"/>
      <c r="D79" s="224"/>
      <c r="E79" s="224"/>
      <c r="F79" s="224"/>
      <c r="G79" s="224"/>
      <c r="H79" s="224"/>
      <c r="I79" s="224"/>
      <c r="J79" s="224"/>
    </row>
    <row r="80" spans="1:10" ht="15" customHeight="1" x14ac:dyDescent="0.2">
      <c r="A80" s="224"/>
      <c r="B80" s="224"/>
      <c r="C80" s="224"/>
      <c r="D80" s="224"/>
      <c r="E80" s="224"/>
      <c r="F80" s="224"/>
      <c r="G80" s="224"/>
      <c r="H80" s="224"/>
      <c r="I80" s="224"/>
      <c r="J80" s="224"/>
    </row>
    <row r="81" spans="1:10" ht="15" customHeight="1" x14ac:dyDescent="0.2">
      <c r="A81" s="224"/>
      <c r="B81" s="224"/>
      <c r="C81" s="224"/>
      <c r="D81" s="224"/>
      <c r="E81" s="224"/>
      <c r="F81" s="224"/>
      <c r="G81" s="224"/>
      <c r="H81" s="224"/>
      <c r="I81" s="224"/>
      <c r="J81" s="224"/>
    </row>
    <row r="82" spans="1:10" ht="15" customHeight="1" x14ac:dyDescent="0.2">
      <c r="A82" s="224"/>
      <c r="B82" s="224"/>
      <c r="C82" s="224"/>
      <c r="D82" s="224"/>
      <c r="E82" s="224"/>
      <c r="F82" s="224"/>
      <c r="G82" s="224"/>
      <c r="H82" s="224"/>
      <c r="I82" s="224"/>
      <c r="J82" s="224"/>
    </row>
    <row r="83" spans="1:10" ht="15" customHeight="1" x14ac:dyDescent="0.2">
      <c r="A83" s="224"/>
      <c r="B83" s="224"/>
      <c r="C83" s="224"/>
      <c r="D83" s="224"/>
      <c r="E83" s="224"/>
      <c r="F83" s="224"/>
      <c r="G83" s="224"/>
      <c r="H83" s="224"/>
      <c r="I83" s="224"/>
      <c r="J83" s="224"/>
    </row>
    <row r="84" spans="1:10" ht="15" customHeight="1" x14ac:dyDescent="0.2">
      <c r="A84" s="237" t="s">
        <v>126</v>
      </c>
      <c r="B84" s="238"/>
      <c r="C84" s="238"/>
      <c r="D84" s="238"/>
      <c r="E84" s="238"/>
      <c r="F84" s="238"/>
      <c r="G84" s="238"/>
      <c r="H84" s="238"/>
      <c r="I84" s="238"/>
      <c r="J84" s="239"/>
    </row>
    <row r="85" spans="1:10" ht="15" customHeight="1" x14ac:dyDescent="0.2">
      <c r="A85" s="240"/>
      <c r="B85" s="241"/>
      <c r="C85" s="241"/>
      <c r="D85" s="241"/>
      <c r="E85" s="241"/>
      <c r="F85" s="241"/>
      <c r="G85" s="241"/>
      <c r="H85" s="241"/>
      <c r="I85" s="241"/>
      <c r="J85" s="242"/>
    </row>
    <row r="86" spans="1:10" ht="15" customHeight="1" x14ac:dyDescent="0.2">
      <c r="A86" s="243"/>
      <c r="B86" s="244"/>
      <c r="C86" s="244"/>
      <c r="D86" s="244"/>
      <c r="E86" s="244"/>
      <c r="F86" s="244"/>
      <c r="G86" s="244"/>
      <c r="H86" s="244"/>
      <c r="I86" s="244"/>
      <c r="J86" s="245"/>
    </row>
    <row r="87" spans="1:10" ht="15" customHeight="1" x14ac:dyDescent="0.2">
      <c r="A87" s="224" t="s">
        <v>248</v>
      </c>
      <c r="B87" s="224"/>
      <c r="C87" s="224"/>
      <c r="D87" s="224"/>
      <c r="E87" s="224"/>
      <c r="F87" s="224"/>
      <c r="G87" s="224"/>
      <c r="H87" s="224"/>
      <c r="I87" s="224"/>
      <c r="J87" s="224"/>
    </row>
    <row r="88" spans="1:10" ht="15" customHeight="1" x14ac:dyDescent="0.2">
      <c r="A88" s="224"/>
      <c r="B88" s="224"/>
      <c r="C88" s="224"/>
      <c r="D88" s="224"/>
      <c r="E88" s="224"/>
      <c r="F88" s="224"/>
      <c r="G88" s="224"/>
      <c r="H88" s="224"/>
      <c r="I88" s="224"/>
      <c r="J88" s="224"/>
    </row>
    <row r="89" spans="1:10" ht="15" customHeight="1" x14ac:dyDescent="0.2">
      <c r="A89" s="224"/>
      <c r="B89" s="224"/>
      <c r="C89" s="224"/>
      <c r="D89" s="224"/>
      <c r="E89" s="224"/>
      <c r="F89" s="224"/>
      <c r="G89" s="224"/>
      <c r="H89" s="224"/>
      <c r="I89" s="224"/>
      <c r="J89" s="224"/>
    </row>
    <row r="90" spans="1:10" ht="15" customHeight="1" x14ac:dyDescent="0.2">
      <c r="A90" s="224"/>
      <c r="B90" s="224"/>
      <c r="C90" s="224"/>
      <c r="D90" s="224"/>
      <c r="E90" s="224"/>
      <c r="F90" s="224"/>
      <c r="G90" s="224"/>
      <c r="H90" s="224"/>
      <c r="I90" s="224"/>
      <c r="J90" s="224"/>
    </row>
    <row r="91" spans="1:10" ht="15" customHeight="1" x14ac:dyDescent="0.2">
      <c r="A91" s="224"/>
      <c r="B91" s="224"/>
      <c r="C91" s="224"/>
      <c r="D91" s="224"/>
      <c r="E91" s="224"/>
      <c r="F91" s="224"/>
      <c r="G91" s="224"/>
      <c r="H91" s="224"/>
      <c r="I91" s="224"/>
      <c r="J91" s="224"/>
    </row>
    <row r="92" spans="1:10" ht="15" customHeight="1" x14ac:dyDescent="0.2">
      <c r="A92" s="224"/>
      <c r="B92" s="224"/>
      <c r="C92" s="224"/>
      <c r="D92" s="224"/>
      <c r="E92" s="224"/>
      <c r="F92" s="224"/>
      <c r="G92" s="224"/>
      <c r="H92" s="224"/>
      <c r="I92" s="224"/>
      <c r="J92" s="224"/>
    </row>
    <row r="93" spans="1:10" ht="15" customHeight="1" x14ac:dyDescent="0.2">
      <c r="A93" s="224"/>
      <c r="B93" s="224"/>
      <c r="C93" s="224"/>
      <c r="D93" s="224"/>
      <c r="E93" s="224"/>
      <c r="F93" s="224"/>
      <c r="G93" s="224"/>
      <c r="H93" s="224"/>
      <c r="I93" s="224"/>
      <c r="J93" s="224"/>
    </row>
    <row r="94" spans="1:10" ht="15" customHeight="1" x14ac:dyDescent="0.2">
      <c r="A94" s="224"/>
      <c r="B94" s="224"/>
      <c r="C94" s="224"/>
      <c r="D94" s="224"/>
      <c r="E94" s="224"/>
      <c r="F94" s="224"/>
      <c r="G94" s="224"/>
      <c r="H94" s="224"/>
      <c r="I94" s="224"/>
      <c r="J94" s="224"/>
    </row>
    <row r="95" spans="1:10" ht="15" customHeight="1" x14ac:dyDescent="0.2">
      <c r="A95" s="224"/>
      <c r="B95" s="224"/>
      <c r="C95" s="224"/>
      <c r="D95" s="224"/>
      <c r="E95" s="224"/>
      <c r="F95" s="224"/>
      <c r="G95" s="224"/>
      <c r="H95" s="224"/>
      <c r="I95" s="224"/>
      <c r="J95" s="224"/>
    </row>
    <row r="96" spans="1:10" ht="15" customHeight="1" x14ac:dyDescent="0.2">
      <c r="A96" s="224"/>
      <c r="B96" s="224"/>
      <c r="C96" s="224"/>
      <c r="D96" s="224"/>
      <c r="E96" s="224"/>
      <c r="F96" s="224"/>
      <c r="G96" s="224"/>
      <c r="H96" s="224"/>
      <c r="I96" s="224"/>
      <c r="J96" s="224"/>
    </row>
    <row r="97" spans="1:10" ht="15" customHeight="1" x14ac:dyDescent="0.2">
      <c r="A97" s="224"/>
      <c r="B97" s="224"/>
      <c r="C97" s="224"/>
      <c r="D97" s="224"/>
      <c r="E97" s="224"/>
      <c r="F97" s="224"/>
      <c r="G97" s="224"/>
      <c r="H97" s="224"/>
      <c r="I97" s="224"/>
      <c r="J97" s="224"/>
    </row>
    <row r="98" spans="1:10" ht="15" customHeight="1" x14ac:dyDescent="0.2">
      <c r="A98" s="224"/>
      <c r="B98" s="224"/>
      <c r="C98" s="224"/>
      <c r="D98" s="224"/>
      <c r="E98" s="224"/>
      <c r="F98" s="224"/>
      <c r="G98" s="224"/>
      <c r="H98" s="224"/>
      <c r="I98" s="224"/>
      <c r="J98" s="224"/>
    </row>
    <row r="99" spans="1:10" ht="15" customHeight="1" x14ac:dyDescent="0.2">
      <c r="A99" s="224"/>
      <c r="B99" s="224"/>
      <c r="C99" s="224"/>
      <c r="D99" s="224"/>
      <c r="E99" s="224"/>
      <c r="F99" s="224"/>
      <c r="G99" s="224"/>
      <c r="H99" s="224"/>
      <c r="I99" s="224"/>
      <c r="J99" s="224"/>
    </row>
    <row r="100" spans="1:10" ht="15" customHeight="1" x14ac:dyDescent="0.2">
      <c r="A100" s="224"/>
      <c r="B100" s="224"/>
      <c r="C100" s="224"/>
      <c r="D100" s="224"/>
      <c r="E100" s="224"/>
      <c r="F100" s="224"/>
      <c r="G100" s="224"/>
      <c r="H100" s="224"/>
      <c r="I100" s="224"/>
      <c r="J100" s="224"/>
    </row>
    <row r="101" spans="1:10" ht="15" customHeight="1" x14ac:dyDescent="0.2">
      <c r="A101" s="237" t="s">
        <v>127</v>
      </c>
      <c r="B101" s="238"/>
      <c r="C101" s="238"/>
      <c r="D101" s="238"/>
      <c r="E101" s="238"/>
      <c r="F101" s="238"/>
      <c r="G101" s="238"/>
      <c r="H101" s="238"/>
      <c r="I101" s="238"/>
      <c r="J101" s="239"/>
    </row>
    <row r="102" spans="1:10" ht="15" customHeight="1" x14ac:dyDescent="0.2">
      <c r="A102" s="240"/>
      <c r="B102" s="241"/>
      <c r="C102" s="241"/>
      <c r="D102" s="241"/>
      <c r="E102" s="241"/>
      <c r="F102" s="241"/>
      <c r="G102" s="241"/>
      <c r="H102" s="241"/>
      <c r="I102" s="241"/>
      <c r="J102" s="242"/>
    </row>
    <row r="103" spans="1:10" ht="15" customHeight="1" x14ac:dyDescent="0.2">
      <c r="A103" s="243"/>
      <c r="B103" s="244"/>
      <c r="C103" s="244"/>
      <c r="D103" s="244"/>
      <c r="E103" s="244"/>
      <c r="F103" s="244"/>
      <c r="G103" s="244"/>
      <c r="H103" s="244"/>
      <c r="I103" s="244"/>
      <c r="J103" s="245"/>
    </row>
    <row r="104" spans="1:10" ht="15" customHeight="1" x14ac:dyDescent="0.2">
      <c r="A104" s="224" t="s">
        <v>248</v>
      </c>
      <c r="B104" s="224"/>
      <c r="C104" s="224"/>
      <c r="D104" s="224"/>
      <c r="E104" s="224"/>
      <c r="F104" s="224"/>
      <c r="G104" s="224"/>
      <c r="H104" s="224"/>
      <c r="I104" s="224"/>
      <c r="J104" s="224"/>
    </row>
    <row r="105" spans="1:10" ht="15" customHeight="1" x14ac:dyDescent="0.2">
      <c r="A105" s="224"/>
      <c r="B105" s="224"/>
      <c r="C105" s="224"/>
      <c r="D105" s="224"/>
      <c r="E105" s="224"/>
      <c r="F105" s="224"/>
      <c r="G105" s="224"/>
      <c r="H105" s="224"/>
      <c r="I105" s="224"/>
      <c r="J105" s="224"/>
    </row>
    <row r="106" spans="1:10" ht="15" customHeight="1" x14ac:dyDescent="0.2">
      <c r="A106" s="224"/>
      <c r="B106" s="224"/>
      <c r="C106" s="224"/>
      <c r="D106" s="224"/>
      <c r="E106" s="224"/>
      <c r="F106" s="224"/>
      <c r="G106" s="224"/>
      <c r="H106" s="224"/>
      <c r="I106" s="224"/>
      <c r="J106" s="224"/>
    </row>
    <row r="107" spans="1:10" ht="15" customHeight="1" x14ac:dyDescent="0.2">
      <c r="A107" s="224"/>
      <c r="B107" s="224"/>
      <c r="C107" s="224"/>
      <c r="D107" s="224"/>
      <c r="E107" s="224"/>
      <c r="F107" s="224"/>
      <c r="G107" s="224"/>
      <c r="H107" s="224"/>
      <c r="I107" s="224"/>
      <c r="J107" s="224"/>
    </row>
    <row r="108" spans="1:10" ht="15" customHeight="1" x14ac:dyDescent="0.2">
      <c r="A108" s="224"/>
      <c r="B108" s="224"/>
      <c r="C108" s="224"/>
      <c r="D108" s="224"/>
      <c r="E108" s="224"/>
      <c r="F108" s="224"/>
      <c r="G108" s="224"/>
      <c r="H108" s="224"/>
      <c r="I108" s="224"/>
      <c r="J108" s="224"/>
    </row>
    <row r="109" spans="1:10" ht="15" customHeight="1" x14ac:dyDescent="0.2">
      <c r="A109" s="224"/>
      <c r="B109" s="224"/>
      <c r="C109" s="224"/>
      <c r="D109" s="224"/>
      <c r="E109" s="224"/>
      <c r="F109" s="224"/>
      <c r="G109" s="224"/>
      <c r="H109" s="224"/>
      <c r="I109" s="224"/>
      <c r="J109" s="224"/>
    </row>
    <row r="110" spans="1:10" ht="15" customHeight="1" x14ac:dyDescent="0.2">
      <c r="A110" s="224"/>
      <c r="B110" s="224"/>
      <c r="C110" s="224"/>
      <c r="D110" s="224"/>
      <c r="E110" s="224"/>
      <c r="F110" s="224"/>
      <c r="G110" s="224"/>
      <c r="H110" s="224"/>
      <c r="I110" s="224"/>
      <c r="J110" s="224"/>
    </row>
    <row r="111" spans="1:10" ht="15" customHeight="1" x14ac:dyDescent="0.2">
      <c r="A111" s="224"/>
      <c r="B111" s="224"/>
      <c r="C111" s="224"/>
      <c r="D111" s="224"/>
      <c r="E111" s="224"/>
      <c r="F111" s="224"/>
      <c r="G111" s="224"/>
      <c r="H111" s="224"/>
      <c r="I111" s="224"/>
      <c r="J111" s="224"/>
    </row>
    <row r="112" spans="1:10" ht="15" customHeight="1" x14ac:dyDescent="0.2">
      <c r="A112" s="224"/>
      <c r="B112" s="224"/>
      <c r="C112" s="224"/>
      <c r="D112" s="224"/>
      <c r="E112" s="224"/>
      <c r="F112" s="224"/>
      <c r="G112" s="224"/>
      <c r="H112" s="224"/>
      <c r="I112" s="224"/>
      <c r="J112" s="224"/>
    </row>
    <row r="113" spans="1:10" ht="15" customHeight="1" x14ac:dyDescent="0.2">
      <c r="A113" s="224"/>
      <c r="B113" s="224"/>
      <c r="C113" s="224"/>
      <c r="D113" s="224"/>
      <c r="E113" s="224"/>
      <c r="F113" s="224"/>
      <c r="G113" s="224"/>
      <c r="H113" s="224"/>
      <c r="I113" s="224"/>
      <c r="J113" s="224"/>
    </row>
    <row r="114" spans="1:10" ht="15" customHeight="1" x14ac:dyDescent="0.2">
      <c r="A114" s="224"/>
      <c r="B114" s="224"/>
      <c r="C114" s="224"/>
      <c r="D114" s="224"/>
      <c r="E114" s="224"/>
      <c r="F114" s="224"/>
      <c r="G114" s="224"/>
      <c r="H114" s="224"/>
      <c r="I114" s="224"/>
      <c r="J114" s="224"/>
    </row>
    <row r="115" spans="1:10" ht="15" customHeight="1" x14ac:dyDescent="0.2">
      <c r="A115" s="224"/>
      <c r="B115" s="224"/>
      <c r="C115" s="224"/>
      <c r="D115" s="224"/>
      <c r="E115" s="224"/>
      <c r="F115" s="224"/>
      <c r="G115" s="224"/>
      <c r="H115" s="224"/>
      <c r="I115" s="224"/>
      <c r="J115" s="224"/>
    </row>
    <row r="116" spans="1:10" ht="15" customHeight="1" x14ac:dyDescent="0.2">
      <c r="A116" s="224"/>
      <c r="B116" s="224"/>
      <c r="C116" s="224"/>
      <c r="D116" s="224"/>
      <c r="E116" s="224"/>
      <c r="F116" s="224"/>
      <c r="G116" s="224"/>
      <c r="H116" s="224"/>
      <c r="I116" s="224"/>
      <c r="J116" s="224"/>
    </row>
    <row r="117" spans="1:10" ht="15" customHeight="1" x14ac:dyDescent="0.2">
      <c r="A117" s="224"/>
      <c r="B117" s="224"/>
      <c r="C117" s="224"/>
      <c r="D117" s="224"/>
      <c r="E117" s="224"/>
      <c r="F117" s="224"/>
      <c r="G117" s="224"/>
      <c r="H117" s="224"/>
      <c r="I117" s="224"/>
      <c r="J117" s="224"/>
    </row>
    <row r="118" spans="1:10" ht="15" customHeight="1" x14ac:dyDescent="0.2">
      <c r="A118" s="237" t="s">
        <v>139</v>
      </c>
      <c r="B118" s="238"/>
      <c r="C118" s="238"/>
      <c r="D118" s="238"/>
      <c r="E118" s="238"/>
      <c r="F118" s="238"/>
      <c r="G118" s="238"/>
      <c r="H118" s="238"/>
      <c r="I118" s="238"/>
      <c r="J118" s="239"/>
    </row>
    <row r="119" spans="1:10" ht="15" customHeight="1" x14ac:dyDescent="0.2">
      <c r="A119" s="240"/>
      <c r="B119" s="241"/>
      <c r="C119" s="241"/>
      <c r="D119" s="241"/>
      <c r="E119" s="241"/>
      <c r="F119" s="241"/>
      <c r="G119" s="241"/>
      <c r="H119" s="241"/>
      <c r="I119" s="241"/>
      <c r="J119" s="242"/>
    </row>
    <row r="120" spans="1:10" ht="15" customHeight="1" x14ac:dyDescent="0.2">
      <c r="A120" s="240"/>
      <c r="B120" s="241"/>
      <c r="C120" s="241"/>
      <c r="D120" s="241"/>
      <c r="E120" s="241"/>
      <c r="F120" s="241"/>
      <c r="G120" s="241"/>
      <c r="H120" s="241"/>
      <c r="I120" s="241"/>
      <c r="J120" s="242"/>
    </row>
    <row r="121" spans="1:10" ht="15" customHeight="1" x14ac:dyDescent="0.2">
      <c r="A121" s="243"/>
      <c r="B121" s="244"/>
      <c r="C121" s="244"/>
      <c r="D121" s="244"/>
      <c r="E121" s="244"/>
      <c r="F121" s="244"/>
      <c r="G121" s="244"/>
      <c r="H121" s="244"/>
      <c r="I121" s="244"/>
      <c r="J121" s="245"/>
    </row>
    <row r="122" spans="1:10" ht="15" customHeight="1" x14ac:dyDescent="0.2">
      <c r="A122" s="224" t="s">
        <v>248</v>
      </c>
      <c r="B122" s="224"/>
      <c r="C122" s="224"/>
      <c r="D122" s="224"/>
      <c r="E122" s="224"/>
      <c r="F122" s="224"/>
      <c r="G122" s="224"/>
      <c r="H122" s="224"/>
      <c r="I122" s="224"/>
      <c r="J122" s="224"/>
    </row>
    <row r="123" spans="1:10" ht="15" customHeight="1" x14ac:dyDescent="0.2">
      <c r="A123" s="224"/>
      <c r="B123" s="224"/>
      <c r="C123" s="224"/>
      <c r="D123" s="224"/>
      <c r="E123" s="224"/>
      <c r="F123" s="224"/>
      <c r="G123" s="224"/>
      <c r="H123" s="224"/>
      <c r="I123" s="224"/>
      <c r="J123" s="224"/>
    </row>
    <row r="124" spans="1:10" ht="15" customHeight="1" x14ac:dyDescent="0.2">
      <c r="A124" s="224"/>
      <c r="B124" s="224"/>
      <c r="C124" s="224"/>
      <c r="D124" s="224"/>
      <c r="E124" s="224"/>
      <c r="F124" s="224"/>
      <c r="G124" s="224"/>
      <c r="H124" s="224"/>
      <c r="I124" s="224"/>
      <c r="J124" s="224"/>
    </row>
    <row r="125" spans="1:10" ht="15" customHeight="1" x14ac:dyDescent="0.2">
      <c r="A125" s="224"/>
      <c r="B125" s="224"/>
      <c r="C125" s="224"/>
      <c r="D125" s="224"/>
      <c r="E125" s="224"/>
      <c r="F125" s="224"/>
      <c r="G125" s="224"/>
      <c r="H125" s="224"/>
      <c r="I125" s="224"/>
      <c r="J125" s="224"/>
    </row>
    <row r="126" spans="1:10" ht="15" customHeight="1" x14ac:dyDescent="0.2">
      <c r="A126" s="224"/>
      <c r="B126" s="224"/>
      <c r="C126" s="224"/>
      <c r="D126" s="224"/>
      <c r="E126" s="224"/>
      <c r="F126" s="224"/>
      <c r="G126" s="224"/>
      <c r="H126" s="224"/>
      <c r="I126" s="224"/>
      <c r="J126" s="224"/>
    </row>
    <row r="127" spans="1:10" ht="15" customHeight="1" x14ac:dyDescent="0.2">
      <c r="A127" s="224"/>
      <c r="B127" s="224"/>
      <c r="C127" s="224"/>
      <c r="D127" s="224"/>
      <c r="E127" s="224"/>
      <c r="F127" s="224"/>
      <c r="G127" s="224"/>
      <c r="H127" s="224"/>
      <c r="I127" s="224"/>
      <c r="J127" s="224"/>
    </row>
    <row r="128" spans="1:10" ht="15" customHeight="1" x14ac:dyDescent="0.2">
      <c r="A128" s="224"/>
      <c r="B128" s="224"/>
      <c r="C128" s="224"/>
      <c r="D128" s="224"/>
      <c r="E128" s="224"/>
      <c r="F128" s="224"/>
      <c r="G128" s="224"/>
      <c r="H128" s="224"/>
      <c r="I128" s="224"/>
      <c r="J128" s="224"/>
    </row>
    <row r="129" spans="1:10" ht="15" customHeight="1" x14ac:dyDescent="0.2">
      <c r="A129" s="224"/>
      <c r="B129" s="224"/>
      <c r="C129" s="224"/>
      <c r="D129" s="224"/>
      <c r="E129" s="224"/>
      <c r="F129" s="224"/>
      <c r="G129" s="224"/>
      <c r="H129" s="224"/>
      <c r="I129" s="224"/>
      <c r="J129" s="224"/>
    </row>
    <row r="130" spans="1:10" ht="15" customHeight="1" x14ac:dyDescent="0.2">
      <c r="A130" s="224"/>
      <c r="B130" s="224"/>
      <c r="C130" s="224"/>
      <c r="D130" s="224"/>
      <c r="E130" s="224"/>
      <c r="F130" s="224"/>
      <c r="G130" s="224"/>
      <c r="H130" s="224"/>
      <c r="I130" s="224"/>
      <c r="J130" s="224"/>
    </row>
    <row r="131" spans="1:10" ht="15" customHeight="1" x14ac:dyDescent="0.2">
      <c r="A131" s="224"/>
      <c r="B131" s="224"/>
      <c r="C131" s="224"/>
      <c r="D131" s="224"/>
      <c r="E131" s="224"/>
      <c r="F131" s="224"/>
      <c r="G131" s="224"/>
      <c r="H131" s="224"/>
      <c r="I131" s="224"/>
      <c r="J131" s="224"/>
    </row>
    <row r="132" spans="1:10" ht="15" customHeight="1" x14ac:dyDescent="0.2">
      <c r="A132" s="224"/>
      <c r="B132" s="224"/>
      <c r="C132" s="224"/>
      <c r="D132" s="224"/>
      <c r="E132" s="224"/>
      <c r="F132" s="224"/>
      <c r="G132" s="224"/>
      <c r="H132" s="224"/>
      <c r="I132" s="224"/>
      <c r="J132" s="224"/>
    </row>
    <row r="133" spans="1:10" ht="15" customHeight="1" x14ac:dyDescent="0.2">
      <c r="A133" s="224"/>
      <c r="B133" s="224"/>
      <c r="C133" s="224"/>
      <c r="D133" s="224"/>
      <c r="E133" s="224"/>
      <c r="F133" s="224"/>
      <c r="G133" s="224"/>
      <c r="H133" s="224"/>
      <c r="I133" s="224"/>
      <c r="J133" s="224"/>
    </row>
    <row r="134" spans="1:10" ht="15" customHeight="1" x14ac:dyDescent="0.2">
      <c r="A134" s="224"/>
      <c r="B134" s="224"/>
      <c r="C134" s="224"/>
      <c r="D134" s="224"/>
      <c r="E134" s="224"/>
      <c r="F134" s="224"/>
      <c r="G134" s="224"/>
      <c r="H134" s="224"/>
      <c r="I134" s="224"/>
      <c r="J134" s="224"/>
    </row>
    <row r="135" spans="1:10" ht="15" customHeight="1" x14ac:dyDescent="0.2">
      <c r="A135" s="224"/>
      <c r="B135" s="224"/>
      <c r="C135" s="224"/>
      <c r="D135" s="224"/>
      <c r="E135" s="224"/>
      <c r="F135" s="224"/>
      <c r="G135" s="224"/>
      <c r="H135" s="224"/>
      <c r="I135" s="224"/>
      <c r="J135" s="224"/>
    </row>
    <row r="136" spans="1:10" ht="15" customHeight="1" x14ac:dyDescent="0.2">
      <c r="A136" s="246"/>
      <c r="B136" s="247"/>
      <c r="C136" s="247"/>
      <c r="D136" s="247"/>
      <c r="E136" s="247"/>
      <c r="F136" s="247"/>
      <c r="G136" s="247"/>
      <c r="H136" s="247"/>
      <c r="I136" s="247"/>
      <c r="J136" s="248"/>
    </row>
    <row r="137" spans="1:10" ht="15" customHeight="1" x14ac:dyDescent="0.2">
      <c r="A137" s="225" t="s">
        <v>122</v>
      </c>
      <c r="B137" s="226"/>
      <c r="C137" s="226"/>
      <c r="D137" s="226"/>
      <c r="E137" s="226"/>
      <c r="F137" s="226"/>
      <c r="G137" s="226"/>
      <c r="H137" s="226"/>
      <c r="I137" s="226"/>
      <c r="J137" s="227"/>
    </row>
    <row r="138" spans="1:10" ht="15" customHeight="1" x14ac:dyDescent="0.2">
      <c r="A138" s="228" t="s">
        <v>140</v>
      </c>
      <c r="B138" s="229"/>
      <c r="C138" s="229"/>
      <c r="D138" s="229"/>
      <c r="E138" s="229"/>
      <c r="F138" s="229"/>
      <c r="G138" s="229"/>
      <c r="H138" s="229"/>
      <c r="I138" s="229"/>
      <c r="J138" s="230"/>
    </row>
    <row r="139" spans="1:10" ht="15" customHeight="1" x14ac:dyDescent="0.2">
      <c r="A139" s="231"/>
      <c r="B139" s="232"/>
      <c r="C139" s="232"/>
      <c r="D139" s="232"/>
      <c r="E139" s="232"/>
      <c r="F139" s="232"/>
      <c r="G139" s="232"/>
      <c r="H139" s="232"/>
      <c r="I139" s="232"/>
      <c r="J139" s="233"/>
    </row>
    <row r="140" spans="1:10" ht="15" customHeight="1" x14ac:dyDescent="0.2">
      <c r="A140" s="234"/>
      <c r="B140" s="235"/>
      <c r="C140" s="235"/>
      <c r="D140" s="235"/>
      <c r="E140" s="235"/>
      <c r="F140" s="235"/>
      <c r="G140" s="235"/>
      <c r="H140" s="235"/>
      <c r="I140" s="235"/>
      <c r="J140" s="236"/>
    </row>
    <row r="141" spans="1:10" ht="15" customHeight="1" x14ac:dyDescent="0.2">
      <c r="A141" s="249" t="s">
        <v>87</v>
      </c>
      <c r="B141" s="249"/>
      <c r="C141" s="249"/>
      <c r="D141" s="249"/>
      <c r="E141" s="249"/>
      <c r="F141" s="249"/>
      <c r="G141" s="249"/>
      <c r="H141" s="249"/>
      <c r="I141" s="249"/>
      <c r="J141" s="249"/>
    </row>
    <row r="142" spans="1:10" ht="15" customHeight="1" x14ac:dyDescent="0.2">
      <c r="A142" s="249"/>
      <c r="B142" s="249"/>
      <c r="C142" s="249"/>
      <c r="D142" s="249"/>
      <c r="E142" s="249"/>
      <c r="F142" s="249"/>
      <c r="G142" s="249"/>
      <c r="H142" s="249"/>
      <c r="I142" s="249"/>
      <c r="J142" s="249"/>
    </row>
    <row r="143" spans="1:10" ht="15" customHeight="1" x14ac:dyDescent="0.2">
      <c r="A143" s="249" t="s">
        <v>88</v>
      </c>
      <c r="B143" s="249"/>
      <c r="C143" s="249"/>
      <c r="D143" s="249"/>
      <c r="E143" s="249"/>
      <c r="F143" s="249"/>
      <c r="G143" s="249"/>
      <c r="H143" s="249"/>
      <c r="I143" s="249"/>
      <c r="J143" s="249"/>
    </row>
    <row r="144" spans="1:10" ht="15" customHeight="1" x14ac:dyDescent="0.2">
      <c r="A144" s="249" t="s">
        <v>89</v>
      </c>
      <c r="B144" s="249"/>
      <c r="C144" s="249"/>
      <c r="D144" s="249"/>
      <c r="E144" s="249"/>
      <c r="F144" s="249"/>
      <c r="G144" s="249"/>
      <c r="H144" s="249"/>
      <c r="I144" s="249"/>
      <c r="J144" s="249"/>
    </row>
    <row r="145" spans="1:10" ht="15" customHeight="1" x14ac:dyDescent="0.2">
      <c r="A145" s="224" t="s">
        <v>243</v>
      </c>
      <c r="B145" s="224"/>
      <c r="C145" s="224"/>
      <c r="D145" s="224"/>
      <c r="E145" s="224"/>
      <c r="F145" s="224"/>
      <c r="G145" s="224"/>
      <c r="H145" s="224"/>
      <c r="I145" s="224"/>
      <c r="J145" s="224"/>
    </row>
    <row r="146" spans="1:10" ht="15" customHeight="1" x14ac:dyDescent="0.2">
      <c r="A146" s="224"/>
      <c r="B146" s="224"/>
      <c r="C146" s="224"/>
      <c r="D146" s="224"/>
      <c r="E146" s="224"/>
      <c r="F146" s="224"/>
      <c r="G146" s="224"/>
      <c r="H146" s="224"/>
      <c r="I146" s="224"/>
      <c r="J146" s="224"/>
    </row>
    <row r="147" spans="1:10" ht="15" customHeight="1" x14ac:dyDescent="0.2">
      <c r="A147" s="224"/>
      <c r="B147" s="224"/>
      <c r="C147" s="224"/>
      <c r="D147" s="224"/>
      <c r="E147" s="224"/>
      <c r="F147" s="224"/>
      <c r="G147" s="224"/>
      <c r="H147" s="224"/>
      <c r="I147" s="224"/>
      <c r="J147" s="224"/>
    </row>
    <row r="148" spans="1:10" ht="15" customHeight="1" x14ac:dyDescent="0.2">
      <c r="A148" s="224"/>
      <c r="B148" s="224"/>
      <c r="C148" s="224"/>
      <c r="D148" s="224"/>
      <c r="E148" s="224"/>
      <c r="F148" s="224"/>
      <c r="G148" s="224"/>
      <c r="H148" s="224"/>
      <c r="I148" s="224"/>
      <c r="J148" s="224"/>
    </row>
    <row r="149" spans="1:10" ht="15" customHeight="1" x14ac:dyDescent="0.2">
      <c r="A149" s="224"/>
      <c r="B149" s="224"/>
      <c r="C149" s="224"/>
      <c r="D149" s="224"/>
      <c r="E149" s="224"/>
      <c r="F149" s="224"/>
      <c r="G149" s="224"/>
      <c r="H149" s="224"/>
      <c r="I149" s="224"/>
      <c r="J149" s="224"/>
    </row>
    <row r="150" spans="1:10" ht="15" customHeight="1" x14ac:dyDescent="0.2">
      <c r="A150" s="224"/>
      <c r="B150" s="224"/>
      <c r="C150" s="224"/>
      <c r="D150" s="224"/>
      <c r="E150" s="224"/>
      <c r="F150" s="224"/>
      <c r="G150" s="224"/>
      <c r="H150" s="224"/>
      <c r="I150" s="224"/>
      <c r="J150" s="224"/>
    </row>
    <row r="151" spans="1:10" ht="15" customHeight="1" x14ac:dyDescent="0.2">
      <c r="A151" s="224"/>
      <c r="B151" s="224"/>
      <c r="C151" s="224"/>
      <c r="D151" s="224"/>
      <c r="E151" s="224"/>
      <c r="F151" s="224"/>
      <c r="G151" s="224"/>
      <c r="H151" s="224"/>
      <c r="I151" s="224"/>
      <c r="J151" s="224"/>
    </row>
    <row r="152" spans="1:10" ht="15" customHeight="1" x14ac:dyDescent="0.2">
      <c r="A152" s="224"/>
      <c r="B152" s="224"/>
      <c r="C152" s="224"/>
      <c r="D152" s="224"/>
      <c r="E152" s="224"/>
      <c r="F152" s="224"/>
      <c r="G152" s="224"/>
      <c r="H152" s="224"/>
      <c r="I152" s="224"/>
      <c r="J152" s="224"/>
    </row>
    <row r="153" spans="1:10" ht="15" customHeight="1" x14ac:dyDescent="0.2">
      <c r="A153" s="224"/>
      <c r="B153" s="224"/>
      <c r="C153" s="224"/>
      <c r="D153" s="224"/>
      <c r="E153" s="224"/>
      <c r="F153" s="224"/>
      <c r="G153" s="224"/>
      <c r="H153" s="224"/>
      <c r="I153" s="224"/>
      <c r="J153" s="224"/>
    </row>
    <row r="154" spans="1:10" ht="15" customHeight="1" x14ac:dyDescent="0.2">
      <c r="A154" s="224"/>
      <c r="B154" s="224"/>
      <c r="C154" s="224"/>
      <c r="D154" s="224"/>
      <c r="E154" s="224"/>
      <c r="F154" s="224"/>
      <c r="G154" s="224"/>
      <c r="H154" s="224"/>
      <c r="I154" s="224"/>
      <c r="J154" s="224"/>
    </row>
    <row r="155" spans="1:10" ht="15" customHeight="1" x14ac:dyDescent="0.2">
      <c r="A155" s="224"/>
      <c r="B155" s="224"/>
      <c r="C155" s="224"/>
      <c r="D155" s="224"/>
      <c r="E155" s="224"/>
      <c r="F155" s="224"/>
      <c r="G155" s="224"/>
      <c r="H155" s="224"/>
      <c r="I155" s="224"/>
      <c r="J155" s="224"/>
    </row>
    <row r="156" spans="1:10" ht="15" customHeight="1" x14ac:dyDescent="0.2">
      <c r="A156" s="224"/>
      <c r="B156" s="224"/>
      <c r="C156" s="224"/>
      <c r="D156" s="224"/>
      <c r="E156" s="224"/>
      <c r="F156" s="224"/>
      <c r="G156" s="224"/>
      <c r="H156" s="224"/>
      <c r="I156" s="224"/>
      <c r="J156" s="224"/>
    </row>
    <row r="157" spans="1:10" ht="15" customHeight="1" x14ac:dyDescent="0.2">
      <c r="A157" s="224"/>
      <c r="B157" s="224"/>
      <c r="C157" s="224"/>
      <c r="D157" s="224"/>
      <c r="E157" s="224"/>
      <c r="F157" s="224"/>
      <c r="G157" s="224"/>
      <c r="H157" s="224"/>
      <c r="I157" s="224"/>
      <c r="J157" s="224"/>
    </row>
    <row r="158" spans="1:10" ht="15" customHeight="1" x14ac:dyDescent="0.2">
      <c r="A158" s="224"/>
      <c r="B158" s="224"/>
      <c r="C158" s="224"/>
      <c r="D158" s="224"/>
      <c r="E158" s="224"/>
      <c r="F158" s="224"/>
      <c r="G158" s="224"/>
      <c r="H158" s="224"/>
      <c r="I158" s="224"/>
      <c r="J158" s="224"/>
    </row>
    <row r="159" spans="1:10" ht="15" customHeight="1" x14ac:dyDescent="0.2">
      <c r="A159" s="224"/>
      <c r="B159" s="224"/>
      <c r="C159" s="224"/>
      <c r="D159" s="224"/>
      <c r="E159" s="224"/>
      <c r="F159" s="224"/>
      <c r="G159" s="224"/>
      <c r="H159" s="224"/>
      <c r="I159" s="224"/>
      <c r="J159" s="224"/>
    </row>
    <row r="160" spans="1:10" ht="15" customHeight="1" x14ac:dyDescent="0.2">
      <c r="A160" s="224"/>
      <c r="B160" s="224"/>
      <c r="C160" s="224"/>
      <c r="D160" s="224"/>
      <c r="E160" s="224"/>
      <c r="F160" s="224"/>
      <c r="G160" s="224"/>
      <c r="H160" s="224"/>
      <c r="I160" s="224"/>
      <c r="J160" s="224"/>
    </row>
    <row r="161" spans="1:10" ht="15" customHeight="1" x14ac:dyDescent="0.2">
      <c r="A161" s="224"/>
      <c r="B161" s="224"/>
      <c r="C161" s="224"/>
      <c r="D161" s="224"/>
      <c r="E161" s="224"/>
      <c r="F161" s="224"/>
      <c r="G161" s="224"/>
      <c r="H161" s="224"/>
      <c r="I161" s="224"/>
      <c r="J161" s="224"/>
    </row>
    <row r="162" spans="1:10" ht="15" customHeight="1" x14ac:dyDescent="0.2">
      <c r="A162" s="224"/>
      <c r="B162" s="224"/>
      <c r="C162" s="224"/>
      <c r="D162" s="224"/>
      <c r="E162" s="224"/>
      <c r="F162" s="224"/>
      <c r="G162" s="224"/>
      <c r="H162" s="224"/>
      <c r="I162" s="224"/>
      <c r="J162" s="224"/>
    </row>
    <row r="163" spans="1:10" ht="15" customHeight="1" x14ac:dyDescent="0.2">
      <c r="A163" s="224"/>
      <c r="B163" s="224"/>
      <c r="C163" s="224"/>
      <c r="D163" s="224"/>
      <c r="E163" s="224"/>
      <c r="F163" s="224"/>
      <c r="G163" s="224"/>
      <c r="H163" s="224"/>
      <c r="I163" s="224"/>
      <c r="J163" s="224"/>
    </row>
    <row r="164" spans="1:10" ht="15" customHeight="1" x14ac:dyDescent="0.2">
      <c r="A164" s="224"/>
      <c r="B164" s="224"/>
      <c r="C164" s="224"/>
      <c r="D164" s="224"/>
      <c r="E164" s="224"/>
      <c r="F164" s="224"/>
      <c r="G164" s="224"/>
      <c r="H164" s="224"/>
      <c r="I164" s="224"/>
      <c r="J164" s="224"/>
    </row>
    <row r="165" spans="1:10" ht="15" customHeight="1" x14ac:dyDescent="0.2">
      <c r="A165" s="224"/>
      <c r="B165" s="224"/>
      <c r="C165" s="224"/>
      <c r="D165" s="224"/>
      <c r="E165" s="224"/>
      <c r="F165" s="224"/>
      <c r="G165" s="224"/>
      <c r="H165" s="224"/>
      <c r="I165" s="224"/>
      <c r="J165" s="224"/>
    </row>
    <row r="166" spans="1:10" ht="15" customHeight="1" x14ac:dyDescent="0.2">
      <c r="A166" s="224"/>
      <c r="B166" s="224"/>
      <c r="C166" s="224"/>
      <c r="D166" s="224"/>
      <c r="E166" s="224"/>
      <c r="F166" s="224"/>
      <c r="G166" s="224"/>
      <c r="H166" s="224"/>
      <c r="I166" s="224"/>
      <c r="J166" s="224"/>
    </row>
    <row r="167" spans="1:10" ht="15" customHeight="1" x14ac:dyDescent="0.2">
      <c r="A167" s="224"/>
      <c r="B167" s="224"/>
      <c r="C167" s="224"/>
      <c r="D167" s="224"/>
      <c r="E167" s="224"/>
      <c r="F167" s="224"/>
      <c r="G167" s="224"/>
      <c r="H167" s="224"/>
      <c r="I167" s="224"/>
      <c r="J167" s="224"/>
    </row>
    <row r="168" spans="1:10" ht="15" customHeight="1" x14ac:dyDescent="0.2">
      <c r="A168" s="224"/>
      <c r="B168" s="224"/>
      <c r="C168" s="224"/>
      <c r="D168" s="224"/>
      <c r="E168" s="224"/>
      <c r="F168" s="224"/>
      <c r="G168" s="224"/>
      <c r="H168" s="224"/>
      <c r="I168" s="224"/>
      <c r="J168" s="224"/>
    </row>
    <row r="169" spans="1:10" ht="15" customHeight="1" x14ac:dyDescent="0.2">
      <c r="A169" s="224"/>
      <c r="B169" s="224"/>
      <c r="C169" s="224"/>
      <c r="D169" s="224"/>
      <c r="E169" s="224"/>
      <c r="F169" s="224"/>
      <c r="G169" s="224"/>
      <c r="H169" s="224"/>
      <c r="I169" s="224"/>
      <c r="J169" s="224"/>
    </row>
    <row r="170" spans="1:10" ht="15" customHeight="1" x14ac:dyDescent="0.2">
      <c r="A170" s="224"/>
      <c r="B170" s="224"/>
      <c r="C170" s="224"/>
      <c r="D170" s="224"/>
      <c r="E170" s="224"/>
      <c r="F170" s="224"/>
      <c r="G170" s="224"/>
      <c r="H170" s="224"/>
      <c r="I170" s="224"/>
      <c r="J170" s="224"/>
    </row>
    <row r="171" spans="1:10" ht="15" customHeight="1" x14ac:dyDescent="0.2">
      <c r="A171" s="246"/>
      <c r="B171" s="247"/>
      <c r="C171" s="247"/>
      <c r="D171" s="247"/>
      <c r="E171" s="247"/>
      <c r="F171" s="247"/>
      <c r="G171" s="247"/>
      <c r="H171" s="247"/>
      <c r="I171" s="247"/>
      <c r="J171" s="248"/>
    </row>
    <row r="172" spans="1:10" ht="15" customHeight="1" x14ac:dyDescent="0.2">
      <c r="A172" s="225" t="s">
        <v>239</v>
      </c>
      <c r="B172" s="226"/>
      <c r="C172" s="226"/>
      <c r="D172" s="226"/>
      <c r="E172" s="226"/>
      <c r="F172" s="226"/>
      <c r="G172" s="226"/>
      <c r="H172" s="226"/>
      <c r="I172" s="226"/>
      <c r="J172" s="227"/>
    </row>
    <row r="173" spans="1:10" ht="15" customHeight="1" x14ac:dyDescent="0.2">
      <c r="A173" s="228" t="s">
        <v>160</v>
      </c>
      <c r="B173" s="229"/>
      <c r="C173" s="229"/>
      <c r="D173" s="229"/>
      <c r="E173" s="229"/>
      <c r="F173" s="229"/>
      <c r="G173" s="229"/>
      <c r="H173" s="229"/>
      <c r="I173" s="229"/>
      <c r="J173" s="230"/>
    </row>
    <row r="174" spans="1:10" ht="15" customHeight="1" x14ac:dyDescent="0.2">
      <c r="A174" s="231"/>
      <c r="B174" s="232"/>
      <c r="C174" s="232"/>
      <c r="D174" s="232"/>
      <c r="E174" s="232"/>
      <c r="F174" s="232"/>
      <c r="G174" s="232"/>
      <c r="H174" s="232"/>
      <c r="I174" s="232"/>
      <c r="J174" s="233"/>
    </row>
    <row r="175" spans="1:10" ht="15" customHeight="1" x14ac:dyDescent="0.2">
      <c r="A175" s="231"/>
      <c r="B175" s="232"/>
      <c r="C175" s="232"/>
      <c r="D175" s="232"/>
      <c r="E175" s="232"/>
      <c r="F175" s="232"/>
      <c r="G175" s="232"/>
      <c r="H175" s="232"/>
      <c r="I175" s="232"/>
      <c r="J175" s="233"/>
    </row>
    <row r="176" spans="1:10" ht="15" customHeight="1" x14ac:dyDescent="0.2">
      <c r="A176" s="231"/>
      <c r="B176" s="232"/>
      <c r="C176" s="232"/>
      <c r="D176" s="232"/>
      <c r="E176" s="232"/>
      <c r="F176" s="232"/>
      <c r="G176" s="232"/>
      <c r="H176" s="232"/>
      <c r="I176" s="232"/>
      <c r="J176" s="233"/>
    </row>
    <row r="177" spans="1:10" ht="15" customHeight="1" x14ac:dyDescent="0.2">
      <c r="A177" s="234"/>
      <c r="B177" s="235"/>
      <c r="C177" s="235"/>
      <c r="D177" s="235"/>
      <c r="E177" s="235"/>
      <c r="F177" s="235"/>
      <c r="G177" s="235"/>
      <c r="H177" s="235"/>
      <c r="I177" s="235"/>
      <c r="J177" s="236"/>
    </row>
    <row r="178" spans="1:10" ht="15" customHeight="1" x14ac:dyDescent="0.2">
      <c r="A178" s="224" t="s">
        <v>244</v>
      </c>
      <c r="B178" s="224"/>
      <c r="C178" s="224"/>
      <c r="D178" s="224"/>
      <c r="E178" s="224"/>
      <c r="F178" s="224"/>
      <c r="G178" s="224"/>
      <c r="H178" s="224"/>
      <c r="I178" s="224"/>
      <c r="J178" s="224"/>
    </row>
    <row r="179" spans="1:10" ht="15" customHeight="1" x14ac:dyDescent="0.2">
      <c r="A179" s="224"/>
      <c r="B179" s="224"/>
      <c r="C179" s="224"/>
      <c r="D179" s="224"/>
      <c r="E179" s="224"/>
      <c r="F179" s="224"/>
      <c r="G179" s="224"/>
      <c r="H179" s="224"/>
      <c r="I179" s="224"/>
      <c r="J179" s="224"/>
    </row>
    <row r="180" spans="1:10" ht="15" customHeight="1" x14ac:dyDescent="0.2">
      <c r="A180" s="224"/>
      <c r="B180" s="224"/>
      <c r="C180" s="224"/>
      <c r="D180" s="224"/>
      <c r="E180" s="224"/>
      <c r="F180" s="224"/>
      <c r="G180" s="224"/>
      <c r="H180" s="224"/>
      <c r="I180" s="224"/>
      <c r="J180" s="224"/>
    </row>
    <row r="181" spans="1:10" ht="15" customHeight="1" x14ac:dyDescent="0.2">
      <c r="A181" s="224"/>
      <c r="B181" s="224"/>
      <c r="C181" s="224"/>
      <c r="D181" s="224"/>
      <c r="E181" s="224"/>
      <c r="F181" s="224"/>
      <c r="G181" s="224"/>
      <c r="H181" s="224"/>
      <c r="I181" s="224"/>
      <c r="J181" s="224"/>
    </row>
    <row r="182" spans="1:10" ht="15" customHeight="1" x14ac:dyDescent="0.2">
      <c r="A182" s="224"/>
      <c r="B182" s="224"/>
      <c r="C182" s="224"/>
      <c r="D182" s="224"/>
      <c r="E182" s="224"/>
      <c r="F182" s="224"/>
      <c r="G182" s="224"/>
      <c r="H182" s="224"/>
      <c r="I182" s="224"/>
      <c r="J182" s="224"/>
    </row>
    <row r="183" spans="1:10" ht="15" customHeight="1" x14ac:dyDescent="0.2">
      <c r="A183" s="224"/>
      <c r="B183" s="224"/>
      <c r="C183" s="224"/>
      <c r="D183" s="224"/>
      <c r="E183" s="224"/>
      <c r="F183" s="224"/>
      <c r="G183" s="224"/>
      <c r="H183" s="224"/>
      <c r="I183" s="224"/>
      <c r="J183" s="224"/>
    </row>
    <row r="184" spans="1:10" ht="15" customHeight="1" x14ac:dyDescent="0.2">
      <c r="A184" s="224"/>
      <c r="B184" s="224"/>
      <c r="C184" s="224"/>
      <c r="D184" s="224"/>
      <c r="E184" s="224"/>
      <c r="F184" s="224"/>
      <c r="G184" s="224"/>
      <c r="H184" s="224"/>
      <c r="I184" s="224"/>
      <c r="J184" s="224"/>
    </row>
    <row r="185" spans="1:10" ht="15" customHeight="1" x14ac:dyDescent="0.2">
      <c r="A185" s="224"/>
      <c r="B185" s="224"/>
      <c r="C185" s="224"/>
      <c r="D185" s="224"/>
      <c r="E185" s="224"/>
      <c r="F185" s="224"/>
      <c r="G185" s="224"/>
      <c r="H185" s="224"/>
      <c r="I185" s="224"/>
      <c r="J185" s="224"/>
    </row>
    <row r="186" spans="1:10" ht="15" customHeight="1" x14ac:dyDescent="0.2">
      <c r="A186" s="224"/>
      <c r="B186" s="224"/>
      <c r="C186" s="224"/>
      <c r="D186" s="224"/>
      <c r="E186" s="224"/>
      <c r="F186" s="224"/>
      <c r="G186" s="224"/>
      <c r="H186" s="224"/>
      <c r="I186" s="224"/>
      <c r="J186" s="224"/>
    </row>
    <row r="187" spans="1:10" ht="15" customHeight="1" x14ac:dyDescent="0.2">
      <c r="A187" s="224"/>
      <c r="B187" s="224"/>
      <c r="C187" s="224"/>
      <c r="D187" s="224"/>
      <c r="E187" s="224"/>
      <c r="F187" s="224"/>
      <c r="G187" s="224"/>
      <c r="H187" s="224"/>
      <c r="I187" s="224"/>
      <c r="J187" s="224"/>
    </row>
    <row r="188" spans="1:10" ht="15" customHeight="1" x14ac:dyDescent="0.2">
      <c r="A188" s="224"/>
      <c r="B188" s="224"/>
      <c r="C188" s="224"/>
      <c r="D188" s="224"/>
      <c r="E188" s="224"/>
      <c r="F188" s="224"/>
      <c r="G188" s="224"/>
      <c r="H188" s="224"/>
      <c r="I188" s="224"/>
      <c r="J188" s="224"/>
    </row>
    <row r="189" spans="1:10" ht="15" customHeight="1" x14ac:dyDescent="0.2">
      <c r="A189" s="224"/>
      <c r="B189" s="224"/>
      <c r="C189" s="224"/>
      <c r="D189" s="224"/>
      <c r="E189" s="224"/>
      <c r="F189" s="224"/>
      <c r="G189" s="224"/>
      <c r="H189" s="224"/>
      <c r="I189" s="224"/>
      <c r="J189" s="224"/>
    </row>
    <row r="190" spans="1:10" ht="15" customHeight="1" x14ac:dyDescent="0.2">
      <c r="A190" s="224"/>
      <c r="B190" s="224"/>
      <c r="C190" s="224"/>
      <c r="D190" s="224"/>
      <c r="E190" s="224"/>
      <c r="F190" s="224"/>
      <c r="G190" s="224"/>
      <c r="H190" s="224"/>
      <c r="I190" s="224"/>
      <c r="J190" s="224"/>
    </row>
    <row r="191" spans="1:10" ht="15" customHeight="1" x14ac:dyDescent="0.2">
      <c r="A191" s="224"/>
      <c r="B191" s="224"/>
      <c r="C191" s="224"/>
      <c r="D191" s="224"/>
      <c r="E191" s="224"/>
      <c r="F191" s="224"/>
      <c r="G191" s="224"/>
      <c r="H191" s="224"/>
      <c r="I191" s="224"/>
      <c r="J191" s="224"/>
    </row>
    <row r="192" spans="1:10" ht="15" customHeight="1" x14ac:dyDescent="0.2">
      <c r="A192" s="224"/>
      <c r="B192" s="224"/>
      <c r="C192" s="224"/>
      <c r="D192" s="224"/>
      <c r="E192" s="224"/>
      <c r="F192" s="224"/>
      <c r="G192" s="224"/>
      <c r="H192" s="224"/>
      <c r="I192" s="224"/>
      <c r="J192" s="224"/>
    </row>
    <row r="193" spans="1:10" ht="15" customHeight="1" x14ac:dyDescent="0.2">
      <c r="A193" s="224"/>
      <c r="B193" s="224"/>
      <c r="C193" s="224"/>
      <c r="D193" s="224"/>
      <c r="E193" s="224"/>
      <c r="F193" s="224"/>
      <c r="G193" s="224"/>
      <c r="H193" s="224"/>
      <c r="I193" s="224"/>
      <c r="J193" s="224"/>
    </row>
    <row r="194" spans="1:10" ht="15" customHeight="1" x14ac:dyDescent="0.2">
      <c r="A194" s="224"/>
      <c r="B194" s="224"/>
      <c r="C194" s="224"/>
      <c r="D194" s="224"/>
      <c r="E194" s="224"/>
      <c r="F194" s="224"/>
      <c r="G194" s="224"/>
      <c r="H194" s="224"/>
      <c r="I194" s="224"/>
      <c r="J194" s="224"/>
    </row>
    <row r="195" spans="1:10" ht="15" customHeight="1" x14ac:dyDescent="0.2">
      <c r="A195" s="224"/>
      <c r="B195" s="224"/>
      <c r="C195" s="224"/>
      <c r="D195" s="224"/>
      <c r="E195" s="224"/>
      <c r="F195" s="224"/>
      <c r="G195" s="224"/>
      <c r="H195" s="224"/>
      <c r="I195" s="224"/>
      <c r="J195" s="224"/>
    </row>
    <row r="196" spans="1:10" ht="15" customHeight="1" x14ac:dyDescent="0.2">
      <c r="A196" s="224"/>
      <c r="B196" s="224"/>
      <c r="C196" s="224"/>
      <c r="D196" s="224"/>
      <c r="E196" s="224"/>
      <c r="F196" s="224"/>
      <c r="G196" s="224"/>
      <c r="H196" s="224"/>
      <c r="I196" s="224"/>
      <c r="J196" s="224"/>
    </row>
    <row r="197" spans="1:10" ht="15" customHeight="1" x14ac:dyDescent="0.2">
      <c r="A197" s="224"/>
      <c r="B197" s="224"/>
      <c r="C197" s="224"/>
      <c r="D197" s="224"/>
      <c r="E197" s="224"/>
      <c r="F197" s="224"/>
      <c r="G197" s="224"/>
      <c r="H197" s="224"/>
      <c r="I197" s="224"/>
      <c r="J197" s="224"/>
    </row>
    <row r="198" spans="1:10" ht="15" customHeight="1" x14ac:dyDescent="0.2">
      <c r="A198" s="224"/>
      <c r="B198" s="224"/>
      <c r="C198" s="224"/>
      <c r="D198" s="224"/>
      <c r="E198" s="224"/>
      <c r="F198" s="224"/>
      <c r="G198" s="224"/>
      <c r="H198" s="224"/>
      <c r="I198" s="224"/>
      <c r="J198" s="224"/>
    </row>
    <row r="199" spans="1:10" ht="15" customHeight="1" x14ac:dyDescent="0.2">
      <c r="A199" s="224"/>
      <c r="B199" s="224"/>
      <c r="C199" s="224"/>
      <c r="D199" s="224"/>
      <c r="E199" s="224"/>
      <c r="F199" s="224"/>
      <c r="G199" s="224"/>
      <c r="H199" s="224"/>
      <c r="I199" s="224"/>
      <c r="J199" s="224"/>
    </row>
  </sheetData>
  <mergeCells count="32">
    <mergeCell ref="A1:J2"/>
    <mergeCell ref="A3:J7"/>
    <mergeCell ref="A10:J11"/>
    <mergeCell ref="A138:J140"/>
    <mergeCell ref="A9:J9"/>
    <mergeCell ref="A8:J8"/>
    <mergeCell ref="A36:J36"/>
    <mergeCell ref="A44:J44"/>
    <mergeCell ref="A118:J121"/>
    <mergeCell ref="A37:J37"/>
    <mergeCell ref="A38:J43"/>
    <mergeCell ref="A12:J35"/>
    <mergeCell ref="A45:J45"/>
    <mergeCell ref="A137:J137"/>
    <mergeCell ref="A46:J50"/>
    <mergeCell ref="A70:J83"/>
    <mergeCell ref="A178:J199"/>
    <mergeCell ref="A172:J172"/>
    <mergeCell ref="A173:J177"/>
    <mergeCell ref="A51:J65"/>
    <mergeCell ref="A66:J69"/>
    <mergeCell ref="A87:J100"/>
    <mergeCell ref="A101:J103"/>
    <mergeCell ref="A136:J136"/>
    <mergeCell ref="A171:J171"/>
    <mergeCell ref="A84:J86"/>
    <mergeCell ref="A144:J144"/>
    <mergeCell ref="A145:J170"/>
    <mergeCell ref="A104:J117"/>
    <mergeCell ref="A141:J142"/>
    <mergeCell ref="A122:J135"/>
    <mergeCell ref="A143:J143"/>
  </mergeCells>
  <phoneticPr fontId="16"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41"/>
  <sheetViews>
    <sheetView workbookViewId="0">
      <selection activeCell="A28" sqref="A28:E28"/>
    </sheetView>
  </sheetViews>
  <sheetFormatPr defaultColWidth="0" defaultRowHeight="12.75" zeroHeight="1" x14ac:dyDescent="0.2"/>
  <cols>
    <col min="1" max="10" width="15.7109375" style="115" customWidth="1"/>
    <col min="11" max="51" width="4.7109375" style="115" hidden="1" customWidth="1"/>
    <col min="52" max="16384" width="9.140625" style="115" hidden="1"/>
  </cols>
  <sheetData>
    <row r="1" spans="1:10" ht="69" customHeight="1" thickBot="1" x14ac:dyDescent="0.25">
      <c r="A1" s="323"/>
      <c r="B1" s="323"/>
      <c r="C1" s="323"/>
      <c r="D1" s="323"/>
      <c r="E1" s="323"/>
      <c r="F1" s="323"/>
      <c r="G1" s="323"/>
      <c r="H1" s="323"/>
      <c r="I1" s="323"/>
      <c r="J1" s="323"/>
    </row>
    <row r="2" spans="1:10" ht="13.5" thickBot="1" x14ac:dyDescent="0.25">
      <c r="A2" s="324"/>
      <c r="B2" s="324"/>
      <c r="C2" s="324"/>
      <c r="D2" s="324"/>
      <c r="E2" s="324"/>
      <c r="F2" s="324"/>
      <c r="G2" s="324"/>
      <c r="H2" s="324"/>
      <c r="I2" s="324"/>
      <c r="J2" s="324"/>
    </row>
    <row r="3" spans="1:10" ht="13.5" thickTop="1" x14ac:dyDescent="0.2">
      <c r="A3" s="325" t="s">
        <v>301</v>
      </c>
      <c r="B3" s="326"/>
      <c r="C3" s="326"/>
      <c r="D3" s="326"/>
      <c r="E3" s="326"/>
      <c r="F3" s="326"/>
      <c r="G3" s="326"/>
      <c r="H3" s="326"/>
      <c r="I3" s="326"/>
      <c r="J3" s="327"/>
    </row>
    <row r="4" spans="1:10" ht="13.5" thickBot="1" x14ac:dyDescent="0.25">
      <c r="A4" s="328"/>
      <c r="B4" s="329"/>
      <c r="C4" s="329"/>
      <c r="D4" s="329"/>
      <c r="E4" s="329"/>
      <c r="F4" s="329"/>
      <c r="G4" s="329"/>
      <c r="H4" s="329"/>
      <c r="I4" s="329"/>
      <c r="J4" s="330"/>
    </row>
    <row r="5" spans="1:10" ht="13.5" thickTop="1" x14ac:dyDescent="0.2">
      <c r="A5" s="319" t="s">
        <v>302</v>
      </c>
      <c r="B5" s="320"/>
      <c r="C5" s="320"/>
      <c r="D5" s="320"/>
      <c r="E5" s="321"/>
      <c r="F5" s="319" t="s">
        <v>303</v>
      </c>
      <c r="G5" s="320"/>
      <c r="H5" s="320"/>
      <c r="I5" s="320"/>
      <c r="J5" s="321"/>
    </row>
    <row r="6" spans="1:10" ht="25.5" customHeight="1" x14ac:dyDescent="0.2">
      <c r="A6" s="302" t="s">
        <v>380</v>
      </c>
      <c r="B6" s="303"/>
      <c r="C6" s="303"/>
      <c r="D6" s="303"/>
      <c r="E6" s="308"/>
      <c r="F6" s="302" t="s">
        <v>387</v>
      </c>
      <c r="G6" s="303"/>
      <c r="H6" s="303"/>
      <c r="I6" s="303"/>
      <c r="J6" s="308"/>
    </row>
    <row r="7" spans="1:10" x14ac:dyDescent="0.2">
      <c r="A7" s="261" t="s">
        <v>304</v>
      </c>
      <c r="B7" s="262"/>
      <c r="C7" s="262"/>
      <c r="D7" s="262"/>
      <c r="E7" s="313"/>
      <c r="F7" s="261" t="s">
        <v>305</v>
      </c>
      <c r="G7" s="262"/>
      <c r="H7" s="262"/>
      <c r="I7" s="262"/>
      <c r="J7" s="313"/>
    </row>
    <row r="8" spans="1:10" ht="24.75" customHeight="1" x14ac:dyDescent="0.2">
      <c r="A8" s="302" t="s">
        <v>381</v>
      </c>
      <c r="B8" s="303"/>
      <c r="C8" s="303"/>
      <c r="D8" s="303"/>
      <c r="E8" s="308"/>
      <c r="F8" s="307" t="s">
        <v>388</v>
      </c>
      <c r="G8" s="303"/>
      <c r="H8" s="303"/>
      <c r="I8" s="303"/>
      <c r="J8" s="308"/>
    </row>
    <row r="9" spans="1:10" x14ac:dyDescent="0.2">
      <c r="A9" s="261" t="s">
        <v>57</v>
      </c>
      <c r="B9" s="262"/>
      <c r="C9" s="262"/>
      <c r="D9" s="262"/>
      <c r="E9" s="313"/>
      <c r="F9" s="261" t="s">
        <v>306</v>
      </c>
      <c r="G9" s="262"/>
      <c r="H9" s="262"/>
      <c r="I9" s="262"/>
      <c r="J9" s="313"/>
    </row>
    <row r="10" spans="1:10" ht="24.75" customHeight="1" thickBot="1" x14ac:dyDescent="0.25">
      <c r="A10" s="316" t="s">
        <v>382</v>
      </c>
      <c r="B10" s="317"/>
      <c r="C10" s="317"/>
      <c r="D10" s="317"/>
      <c r="E10" s="318"/>
      <c r="F10" s="268" t="s">
        <v>382</v>
      </c>
      <c r="G10" s="269"/>
      <c r="H10" s="269"/>
      <c r="I10" s="269"/>
      <c r="J10" s="311"/>
    </row>
    <row r="11" spans="1:10" ht="13.5" thickTop="1" x14ac:dyDescent="0.2">
      <c r="A11" s="319" t="s">
        <v>359</v>
      </c>
      <c r="B11" s="320"/>
      <c r="C11" s="320"/>
      <c r="D11" s="320"/>
      <c r="E11" s="321"/>
      <c r="F11" s="322" t="s">
        <v>363</v>
      </c>
      <c r="G11" s="320"/>
      <c r="H11" s="320"/>
      <c r="I11" s="320"/>
      <c r="J11" s="321"/>
    </row>
    <row r="12" spans="1:10" ht="25.5" customHeight="1" x14ac:dyDescent="0.2">
      <c r="A12" s="302" t="s">
        <v>383</v>
      </c>
      <c r="B12" s="303"/>
      <c r="C12" s="303"/>
      <c r="D12" s="303"/>
      <c r="E12" s="308"/>
      <c r="F12" s="315" t="s">
        <v>389</v>
      </c>
      <c r="G12" s="303"/>
      <c r="H12" s="303"/>
      <c r="I12" s="303"/>
      <c r="J12" s="308"/>
    </row>
    <row r="13" spans="1:10" x14ac:dyDescent="0.2">
      <c r="A13" s="261" t="s">
        <v>360</v>
      </c>
      <c r="B13" s="262"/>
      <c r="C13" s="262"/>
      <c r="D13" s="262"/>
      <c r="E13" s="313"/>
      <c r="F13" s="314" t="s">
        <v>364</v>
      </c>
      <c r="G13" s="262"/>
      <c r="H13" s="262"/>
      <c r="I13" s="262"/>
      <c r="J13" s="313"/>
    </row>
    <row r="14" spans="1:10" ht="24.75" customHeight="1" x14ac:dyDescent="0.2">
      <c r="A14" s="302" t="s">
        <v>384</v>
      </c>
      <c r="B14" s="303"/>
      <c r="C14" s="303"/>
      <c r="D14" s="303"/>
      <c r="E14" s="308"/>
      <c r="F14" s="315" t="s">
        <v>390</v>
      </c>
      <c r="G14" s="303"/>
      <c r="H14" s="303"/>
      <c r="I14" s="303"/>
      <c r="J14" s="308"/>
    </row>
    <row r="15" spans="1:10" x14ac:dyDescent="0.2">
      <c r="A15" s="261" t="s">
        <v>361</v>
      </c>
      <c r="B15" s="262"/>
      <c r="C15" s="262"/>
      <c r="D15" s="262"/>
      <c r="E15" s="313"/>
      <c r="F15" s="314" t="s">
        <v>365</v>
      </c>
      <c r="G15" s="262"/>
      <c r="H15" s="262"/>
      <c r="I15" s="262"/>
      <c r="J15" s="313"/>
    </row>
    <row r="16" spans="1:10" ht="24" customHeight="1" x14ac:dyDescent="0.2">
      <c r="A16" s="307" t="s">
        <v>385</v>
      </c>
      <c r="B16" s="303"/>
      <c r="C16" s="303"/>
      <c r="D16" s="303"/>
      <c r="E16" s="308"/>
      <c r="F16" s="309" t="s">
        <v>391</v>
      </c>
      <c r="G16" s="303"/>
      <c r="H16" s="303"/>
      <c r="I16" s="303"/>
      <c r="J16" s="308"/>
    </row>
    <row r="17" spans="1:10" x14ac:dyDescent="0.2">
      <c r="A17" s="301" t="s">
        <v>362</v>
      </c>
      <c r="B17" s="264"/>
      <c r="C17" s="264"/>
      <c r="D17" s="264"/>
      <c r="E17" s="265"/>
      <c r="F17" s="310" t="s">
        <v>366</v>
      </c>
      <c r="G17" s="264"/>
      <c r="H17" s="264"/>
      <c r="I17" s="264"/>
      <c r="J17" s="265"/>
    </row>
    <row r="18" spans="1:10" ht="27" customHeight="1" thickBot="1" x14ac:dyDescent="0.25">
      <c r="A18" s="268" t="s">
        <v>386</v>
      </c>
      <c r="B18" s="269"/>
      <c r="C18" s="269"/>
      <c r="D18" s="269"/>
      <c r="E18" s="311"/>
      <c r="F18" s="312" t="s">
        <v>392</v>
      </c>
      <c r="G18" s="269"/>
      <c r="H18" s="269"/>
      <c r="I18" s="269"/>
      <c r="J18" s="311"/>
    </row>
    <row r="19" spans="1:10" ht="13.5" thickTop="1" x14ac:dyDescent="0.2">
      <c r="A19" s="273" t="s">
        <v>312</v>
      </c>
      <c r="B19" s="274"/>
      <c r="C19" s="274"/>
      <c r="D19" s="274"/>
      <c r="E19" s="274"/>
      <c r="F19" s="274"/>
      <c r="G19" s="274"/>
      <c r="H19" s="274"/>
      <c r="I19" s="274"/>
      <c r="J19" s="275"/>
    </row>
    <row r="20" spans="1:10" x14ac:dyDescent="0.2">
      <c r="A20" s="276"/>
      <c r="B20" s="277"/>
      <c r="C20" s="277"/>
      <c r="D20" s="277"/>
      <c r="E20" s="277"/>
      <c r="F20" s="277"/>
      <c r="G20" s="277"/>
      <c r="H20" s="277"/>
      <c r="I20" s="277"/>
      <c r="J20" s="278"/>
    </row>
    <row r="21" spans="1:10" x14ac:dyDescent="0.2">
      <c r="A21" s="292" t="s">
        <v>311</v>
      </c>
      <c r="B21" s="293"/>
      <c r="C21" s="293"/>
      <c r="D21" s="293"/>
      <c r="E21" s="293"/>
      <c r="F21" s="293"/>
      <c r="G21" s="293"/>
      <c r="H21" s="293"/>
      <c r="I21" s="293"/>
      <c r="J21" s="294"/>
    </row>
    <row r="22" spans="1:10" x14ac:dyDescent="0.2">
      <c r="A22" s="295"/>
      <c r="B22" s="296"/>
      <c r="C22" s="296"/>
      <c r="D22" s="296"/>
      <c r="E22" s="296"/>
      <c r="F22" s="296"/>
      <c r="G22" s="296"/>
      <c r="H22" s="296"/>
      <c r="I22" s="296"/>
      <c r="J22" s="297"/>
    </row>
    <row r="23" spans="1:10" x14ac:dyDescent="0.2">
      <c r="A23" s="295"/>
      <c r="B23" s="296"/>
      <c r="C23" s="296"/>
      <c r="D23" s="296"/>
      <c r="E23" s="296"/>
      <c r="F23" s="296"/>
      <c r="G23" s="296"/>
      <c r="H23" s="296"/>
      <c r="I23" s="296"/>
      <c r="J23" s="297"/>
    </row>
    <row r="24" spans="1:10" x14ac:dyDescent="0.2">
      <c r="A24" s="298"/>
      <c r="B24" s="299"/>
      <c r="C24" s="299"/>
      <c r="D24" s="299"/>
      <c r="E24" s="299"/>
      <c r="F24" s="299"/>
      <c r="G24" s="299"/>
      <c r="H24" s="299"/>
      <c r="I24" s="299"/>
      <c r="J24" s="300"/>
    </row>
    <row r="25" spans="1:10" x14ac:dyDescent="0.2">
      <c r="A25" s="301" t="s">
        <v>368</v>
      </c>
      <c r="B25" s="264"/>
      <c r="C25" s="264"/>
      <c r="D25" s="264"/>
      <c r="E25" s="264"/>
      <c r="F25" s="263" t="s">
        <v>370</v>
      </c>
      <c r="G25" s="264"/>
      <c r="H25" s="264"/>
      <c r="I25" s="264"/>
      <c r="J25" s="265"/>
    </row>
    <row r="26" spans="1:10" ht="25.5" customHeight="1" x14ac:dyDescent="0.2">
      <c r="A26" s="302" t="s">
        <v>393</v>
      </c>
      <c r="B26" s="303"/>
      <c r="C26" s="303"/>
      <c r="D26" s="303"/>
      <c r="E26" s="303"/>
      <c r="F26" s="304"/>
      <c r="G26" s="305"/>
      <c r="H26" s="305"/>
      <c r="I26" s="305"/>
      <c r="J26" s="306"/>
    </row>
    <row r="27" spans="1:10" x14ac:dyDescent="0.2">
      <c r="A27" s="261" t="s">
        <v>369</v>
      </c>
      <c r="B27" s="262"/>
      <c r="C27" s="262"/>
      <c r="D27" s="262"/>
      <c r="E27" s="262"/>
      <c r="F27" s="263" t="s">
        <v>307</v>
      </c>
      <c r="G27" s="264"/>
      <c r="H27" s="264"/>
      <c r="I27" s="264"/>
      <c r="J27" s="265"/>
    </row>
    <row r="28" spans="1:10" ht="27.75" customHeight="1" thickBot="1" x14ac:dyDescent="0.25">
      <c r="A28" s="268" t="s">
        <v>394</v>
      </c>
      <c r="B28" s="269"/>
      <c r="C28" s="269"/>
      <c r="D28" s="269"/>
      <c r="E28" s="269"/>
      <c r="F28" s="270"/>
      <c r="G28" s="271"/>
      <c r="H28" s="271"/>
      <c r="I28" s="271"/>
      <c r="J28" s="272"/>
    </row>
    <row r="29" spans="1:10" ht="13.5" thickTop="1" x14ac:dyDescent="0.2">
      <c r="A29" s="273"/>
      <c r="B29" s="274"/>
      <c r="C29" s="274"/>
      <c r="D29" s="274"/>
      <c r="E29" s="274"/>
      <c r="F29" s="274"/>
      <c r="G29" s="274"/>
      <c r="H29" s="274"/>
      <c r="I29" s="274"/>
      <c r="J29" s="275"/>
    </row>
    <row r="30" spans="1:10" ht="13.5" thickBot="1" x14ac:dyDescent="0.25">
      <c r="A30" s="276"/>
      <c r="B30" s="277"/>
      <c r="C30" s="277"/>
      <c r="D30" s="277"/>
      <c r="E30" s="277"/>
      <c r="F30" s="277"/>
      <c r="G30" s="277"/>
      <c r="H30" s="277"/>
      <c r="I30" s="277"/>
      <c r="J30" s="278"/>
    </row>
    <row r="31" spans="1:10" ht="13.5" thickTop="1" x14ac:dyDescent="0.2">
      <c r="A31" s="279" t="s">
        <v>308</v>
      </c>
      <c r="B31" s="280"/>
      <c r="C31" s="280"/>
      <c r="D31" s="280"/>
      <c r="E31" s="280"/>
      <c r="F31" s="280"/>
      <c r="G31" s="280"/>
      <c r="H31" s="280"/>
      <c r="I31" s="280"/>
      <c r="J31" s="281"/>
    </row>
    <row r="32" spans="1:10" x14ac:dyDescent="0.2">
      <c r="A32" s="282"/>
      <c r="B32" s="283"/>
      <c r="C32" s="283"/>
      <c r="D32" s="283"/>
      <c r="E32" s="283"/>
      <c r="F32" s="283"/>
      <c r="G32" s="283"/>
      <c r="H32" s="283"/>
      <c r="I32" s="283"/>
      <c r="J32" s="284"/>
    </row>
    <row r="33" spans="1:10" ht="13.5" thickBot="1" x14ac:dyDescent="0.25">
      <c r="A33" s="285"/>
      <c r="B33" s="286"/>
      <c r="C33" s="286"/>
      <c r="D33" s="286"/>
      <c r="E33" s="286"/>
      <c r="F33" s="286"/>
      <c r="G33" s="286"/>
      <c r="H33" s="286"/>
      <c r="I33" s="286"/>
      <c r="J33" s="287"/>
    </row>
    <row r="34" spans="1:10" ht="14.25" thickTop="1" thickBot="1" x14ac:dyDescent="0.25">
      <c r="A34" s="135"/>
      <c r="B34" s="136"/>
      <c r="C34" s="136"/>
      <c r="D34" s="136"/>
      <c r="E34" s="136"/>
      <c r="F34" s="136"/>
      <c r="G34" s="136"/>
      <c r="H34" s="136"/>
      <c r="I34" s="136"/>
      <c r="J34" s="137"/>
    </row>
    <row r="35" spans="1:10" ht="13.5" thickTop="1" x14ac:dyDescent="0.2">
      <c r="A35" s="273" t="s">
        <v>309</v>
      </c>
      <c r="B35" s="274"/>
      <c r="C35" s="274"/>
      <c r="D35" s="274"/>
      <c r="E35" s="274"/>
      <c r="F35" s="274"/>
      <c r="G35" s="274"/>
      <c r="H35" s="274"/>
      <c r="I35" s="274"/>
      <c r="J35" s="275"/>
    </row>
    <row r="36" spans="1:10" ht="13.5" thickBot="1" x14ac:dyDescent="0.25">
      <c r="A36" s="276"/>
      <c r="B36" s="277"/>
      <c r="C36" s="277"/>
      <c r="D36" s="277"/>
      <c r="E36" s="277"/>
      <c r="F36" s="277"/>
      <c r="G36" s="277"/>
      <c r="H36" s="277"/>
      <c r="I36" s="277"/>
      <c r="J36" s="278"/>
    </row>
    <row r="37" spans="1:10" s="138" customFormat="1" x14ac:dyDescent="0.2">
      <c r="A37" s="288" t="s">
        <v>358</v>
      </c>
      <c r="B37" s="289"/>
      <c r="C37" s="289"/>
      <c r="D37" s="289"/>
      <c r="E37" s="289"/>
      <c r="F37" s="290"/>
      <c r="G37" s="290"/>
      <c r="H37" s="290"/>
      <c r="I37" s="290"/>
      <c r="J37" s="291"/>
    </row>
    <row r="38" spans="1:10" ht="15" x14ac:dyDescent="0.2">
      <c r="A38" s="139"/>
      <c r="B38" s="139"/>
      <c r="C38" s="139"/>
      <c r="D38" s="139"/>
      <c r="E38" s="139"/>
      <c r="F38" s="139"/>
      <c r="G38" s="139"/>
      <c r="H38" s="139"/>
      <c r="I38" s="139"/>
      <c r="J38" s="139"/>
    </row>
    <row r="39" spans="1:10" ht="13.5" x14ac:dyDescent="0.25">
      <c r="A39" s="266" t="s">
        <v>310</v>
      </c>
      <c r="B39" s="267"/>
      <c r="C39" s="267"/>
      <c r="D39" s="267"/>
      <c r="E39" s="267"/>
      <c r="F39" s="267"/>
      <c r="G39" s="267"/>
      <c r="H39" s="267"/>
      <c r="I39" s="267"/>
      <c r="J39" s="267"/>
    </row>
    <row r="40" spans="1:10" s="141" customFormat="1" x14ac:dyDescent="0.2"/>
    <row r="41" spans="1:10" hidden="1" x14ac:dyDescent="0.2">
      <c r="A41" s="115" t="s">
        <v>34</v>
      </c>
    </row>
  </sheetData>
  <sheetProtection password="CAF7" sheet="1" objects="1" scenarios="1" selectLockedCells="1"/>
  <mergeCells count="47">
    <mergeCell ref="A6:E6"/>
    <mergeCell ref="F6:J6"/>
    <mergeCell ref="A1:J1"/>
    <mergeCell ref="A2:J2"/>
    <mergeCell ref="A3:J4"/>
    <mergeCell ref="A5:E5"/>
    <mergeCell ref="F5:J5"/>
    <mergeCell ref="A7:E7"/>
    <mergeCell ref="F7:J7"/>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16:E16"/>
    <mergeCell ref="F16:J16"/>
    <mergeCell ref="A17:E17"/>
    <mergeCell ref="F17:J17"/>
    <mergeCell ref="A18:E18"/>
    <mergeCell ref="F18:J18"/>
    <mergeCell ref="A21:J24"/>
    <mergeCell ref="A19:J20"/>
    <mergeCell ref="A25:E25"/>
    <mergeCell ref="F25:J25"/>
    <mergeCell ref="A26:E26"/>
    <mergeCell ref="F26:J26"/>
    <mergeCell ref="A27:E27"/>
    <mergeCell ref="F27:J27"/>
    <mergeCell ref="A39:J39"/>
    <mergeCell ref="A28:E28"/>
    <mergeCell ref="F28:J28"/>
    <mergeCell ref="A29:J30"/>
    <mergeCell ref="A31:J33"/>
    <mergeCell ref="A35:J36"/>
    <mergeCell ref="A37:E37"/>
    <mergeCell ref="F37:J37"/>
  </mergeCells>
  <dataValidations xWindow="301" yWindow="225" count="5">
    <dataValidation allowBlank="1" showInputMessage="1" showErrorMessage="1" promptTitle="Name" prompt="Input the name of a secondary contact within the LEA for Consolidated Application programs." sqref="F12:J12"/>
    <dataValidation allowBlank="1" showInputMessage="1" showErrorMessage="1" promptTitle="Name" prompt="Input the full name of the Executive Director (or equivalent position) of the Local Educational Agency." sqref="A6:J6"/>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26:E26"/>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28:E28">
      <formula1>sdfgsdfgsfdg</formula1>
    </dataValidation>
  </dataValidations>
  <pageMargins left="0.7" right="0.7" top="0.75" bottom="0.75" header="0.3" footer="0.3"/>
  <pageSetup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G75"/>
  <sheetViews>
    <sheetView topLeftCell="A42" workbookViewId="0">
      <selection activeCell="B62" sqref="B62"/>
    </sheetView>
  </sheetViews>
  <sheetFormatPr defaultColWidth="8.85546875" defaultRowHeight="12.75" x14ac:dyDescent="0.2"/>
  <cols>
    <col min="1" max="1" width="17.42578125" style="13" customWidth="1"/>
    <col min="2" max="2" width="15.7109375" style="13" customWidth="1"/>
    <col min="3" max="3" width="13.85546875" style="13" customWidth="1"/>
    <col min="4" max="10" width="15.7109375" style="13" customWidth="1"/>
    <col min="11" max="32" width="4.7109375" style="13" customWidth="1"/>
    <col min="33" max="33" width="4.7109375" style="13" hidden="1" customWidth="1"/>
    <col min="34" max="51" width="4.7109375" style="13" customWidth="1"/>
    <col min="52" max="16384" width="8.85546875" style="13"/>
  </cols>
  <sheetData>
    <row r="1" spans="1:33" x14ac:dyDescent="0.2">
      <c r="A1" s="142" t="s">
        <v>267</v>
      </c>
      <c r="B1" s="143"/>
      <c r="C1" s="143"/>
      <c r="D1" s="143"/>
      <c r="E1" s="143"/>
      <c r="F1" s="143"/>
      <c r="G1" s="143"/>
      <c r="H1" s="143"/>
      <c r="I1" s="143"/>
      <c r="J1" s="144"/>
    </row>
    <row r="2" spans="1:33" x14ac:dyDescent="0.2">
      <c r="A2" s="145"/>
      <c r="B2" s="146"/>
      <c r="C2" s="146"/>
      <c r="D2" s="146"/>
      <c r="E2" s="146"/>
      <c r="F2" s="146"/>
      <c r="G2" s="146"/>
      <c r="H2" s="146"/>
      <c r="I2" s="146"/>
      <c r="J2" s="147"/>
    </row>
    <row r="3" spans="1:33" x14ac:dyDescent="0.2">
      <c r="A3" s="343" t="s">
        <v>92</v>
      </c>
      <c r="B3" s="344"/>
      <c r="C3" s="344"/>
      <c r="D3" s="344"/>
      <c r="E3" s="344"/>
      <c r="F3" s="344"/>
      <c r="G3" s="344"/>
      <c r="H3" s="344"/>
      <c r="I3" s="344"/>
      <c r="J3" s="345"/>
    </row>
    <row r="4" spans="1:33" x14ac:dyDescent="0.2">
      <c r="A4" s="346"/>
      <c r="B4" s="347"/>
      <c r="C4" s="347"/>
      <c r="D4" s="347"/>
      <c r="E4" s="347"/>
      <c r="F4" s="347"/>
      <c r="G4" s="347"/>
      <c r="H4" s="347"/>
      <c r="I4" s="347"/>
      <c r="J4" s="348"/>
    </row>
    <row r="5" spans="1:33" x14ac:dyDescent="0.2">
      <c r="A5" s="104"/>
      <c r="B5" s="103"/>
      <c r="C5" s="103"/>
      <c r="D5" s="103"/>
      <c r="E5" s="103"/>
      <c r="F5" s="103"/>
      <c r="G5" s="103"/>
      <c r="H5" s="103"/>
      <c r="I5" s="103"/>
      <c r="J5" s="102"/>
    </row>
    <row r="6" spans="1:33" ht="18.75" customHeight="1" x14ac:dyDescent="0.25">
      <c r="A6" s="85"/>
      <c r="B6" s="101"/>
      <c r="C6" s="83"/>
      <c r="D6" s="165" t="s">
        <v>251</v>
      </c>
      <c r="E6" s="165"/>
      <c r="F6" s="165"/>
      <c r="G6" s="165"/>
      <c r="H6" s="165"/>
      <c r="I6" s="165"/>
      <c r="J6" s="166"/>
    </row>
    <row r="7" spans="1:33" ht="12.75" customHeight="1" x14ac:dyDescent="0.25">
      <c r="A7" s="85"/>
      <c r="B7" s="83"/>
      <c r="C7" s="83"/>
      <c r="D7" s="165"/>
      <c r="E7" s="165"/>
      <c r="F7" s="165"/>
      <c r="G7" s="165"/>
      <c r="H7" s="165"/>
      <c r="I7" s="165"/>
      <c r="J7" s="166"/>
    </row>
    <row r="8" spans="1:33" ht="12.75" customHeight="1" x14ac:dyDescent="0.25">
      <c r="A8" s="85"/>
      <c r="B8" s="107"/>
      <c r="C8" s="107"/>
      <c r="D8" s="107"/>
      <c r="E8" s="107"/>
      <c r="F8" s="107"/>
      <c r="G8" s="107"/>
      <c r="H8" s="107"/>
      <c r="I8" s="107"/>
      <c r="J8" s="108"/>
    </row>
    <row r="9" spans="1:33" ht="13.5" thickBot="1" x14ac:dyDescent="0.25">
      <c r="A9" s="85"/>
      <c r="B9" s="22"/>
      <c r="C9" s="22"/>
      <c r="D9" s="22"/>
      <c r="E9" s="22"/>
      <c r="F9" s="22"/>
      <c r="G9" s="22"/>
      <c r="H9" s="22"/>
      <c r="I9" s="22"/>
      <c r="J9" s="23"/>
      <c r="AG9" s="1" t="s">
        <v>34</v>
      </c>
    </row>
    <row r="10" spans="1:33" ht="13.5" customHeight="1" thickBot="1" x14ac:dyDescent="0.25">
      <c r="A10" s="110" t="s">
        <v>93</v>
      </c>
      <c r="B10" s="63" t="s">
        <v>34</v>
      </c>
      <c r="C10" s="109"/>
      <c r="D10" s="338" t="s">
        <v>252</v>
      </c>
      <c r="E10" s="154"/>
      <c r="F10" s="154"/>
      <c r="G10" s="154"/>
      <c r="H10" s="154"/>
      <c r="I10" s="154"/>
      <c r="J10" s="155"/>
      <c r="AG10" s="1"/>
    </row>
    <row r="11" spans="1:33" x14ac:dyDescent="0.2">
      <c r="A11" s="110"/>
      <c r="B11" s="88"/>
      <c r="C11" s="109"/>
      <c r="D11" s="154"/>
      <c r="E11" s="154"/>
      <c r="F11" s="154"/>
      <c r="G11" s="154"/>
      <c r="H11" s="154"/>
      <c r="I11" s="154"/>
      <c r="J11" s="155"/>
    </row>
    <row r="12" spans="1:33" ht="13.5" thickBot="1" x14ac:dyDescent="0.25">
      <c r="A12" s="110"/>
      <c r="B12" s="88"/>
      <c r="C12" s="109"/>
      <c r="D12" s="105"/>
      <c r="E12" s="105"/>
      <c r="F12" s="105"/>
      <c r="G12" s="105"/>
      <c r="H12" s="105"/>
      <c r="I12" s="105"/>
      <c r="J12" s="106"/>
    </row>
    <row r="13" spans="1:33" ht="12.75" customHeight="1" thickBot="1" x14ac:dyDescent="0.25">
      <c r="A13" s="110" t="s">
        <v>94</v>
      </c>
      <c r="B13" s="62" t="s">
        <v>34</v>
      </c>
      <c r="C13" s="84"/>
      <c r="D13" s="336" t="s">
        <v>253</v>
      </c>
      <c r="E13" s="175"/>
      <c r="F13" s="175"/>
      <c r="G13" s="175"/>
      <c r="H13" s="175"/>
      <c r="I13" s="175"/>
      <c r="J13" s="337"/>
    </row>
    <row r="14" spans="1:33" ht="12.75" customHeight="1" x14ac:dyDescent="0.2">
      <c r="A14" s="110"/>
      <c r="B14" s="29"/>
      <c r="C14" s="84"/>
      <c r="D14" s="175"/>
      <c r="E14" s="175"/>
      <c r="F14" s="175"/>
      <c r="G14" s="175"/>
      <c r="H14" s="175"/>
      <c r="I14" s="175"/>
      <c r="J14" s="337"/>
    </row>
    <row r="15" spans="1:33" ht="13.5" thickBot="1" x14ac:dyDescent="0.25">
      <c r="A15" s="110"/>
      <c r="B15" s="88"/>
      <c r="C15" s="84"/>
      <c r="D15" s="84"/>
      <c r="E15" s="84"/>
      <c r="F15" s="84"/>
      <c r="G15" s="84"/>
      <c r="H15" s="84"/>
      <c r="I15" s="84"/>
      <c r="J15" s="89"/>
    </row>
    <row r="16" spans="1:33" ht="13.5" thickBot="1" x14ac:dyDescent="0.25">
      <c r="A16" s="110" t="s">
        <v>96</v>
      </c>
      <c r="B16" s="62" t="s">
        <v>34</v>
      </c>
      <c r="C16" s="84"/>
      <c r="D16" s="331" t="s">
        <v>254</v>
      </c>
      <c r="E16" s="331"/>
      <c r="F16" s="331"/>
      <c r="G16" s="331"/>
      <c r="H16" s="331"/>
      <c r="I16" s="331"/>
      <c r="J16" s="350"/>
    </row>
    <row r="17" spans="1:10" ht="12.75" hidden="1" customHeight="1" x14ac:dyDescent="0.2">
      <c r="A17" s="110"/>
      <c r="B17" s="29"/>
      <c r="C17" s="84"/>
      <c r="D17" s="331"/>
      <c r="E17" s="331"/>
      <c r="F17" s="331"/>
      <c r="G17" s="331"/>
      <c r="H17" s="331"/>
      <c r="I17" s="331"/>
      <c r="J17" s="350"/>
    </row>
    <row r="18" spans="1:10" ht="12.75" customHeight="1" x14ac:dyDescent="0.2">
      <c r="A18" s="110"/>
      <c r="B18" s="29"/>
      <c r="C18" s="113"/>
      <c r="D18" s="331"/>
      <c r="E18" s="331"/>
      <c r="F18" s="331"/>
      <c r="G18" s="331"/>
      <c r="H18" s="331"/>
      <c r="I18" s="331"/>
      <c r="J18" s="350"/>
    </row>
    <row r="19" spans="1:10" ht="12.75" customHeight="1" x14ac:dyDescent="0.2">
      <c r="A19" s="110"/>
      <c r="B19" s="29"/>
      <c r="C19" s="113"/>
      <c r="D19" s="331"/>
      <c r="E19" s="331"/>
      <c r="F19" s="331"/>
      <c r="G19" s="331"/>
      <c r="H19" s="331"/>
      <c r="I19" s="331"/>
      <c r="J19" s="350"/>
    </row>
    <row r="20" spans="1:10" ht="12.75" customHeight="1" thickBot="1" x14ac:dyDescent="0.25">
      <c r="A20" s="110"/>
      <c r="B20" s="88"/>
      <c r="C20" s="84"/>
      <c r="D20" s="84"/>
      <c r="E20" s="84"/>
      <c r="F20" s="84"/>
      <c r="G20" s="84"/>
      <c r="H20" s="84"/>
      <c r="I20" s="84"/>
      <c r="J20" s="89"/>
    </row>
    <row r="21" spans="1:10" ht="12.75" customHeight="1" thickBot="1" x14ac:dyDescent="0.25">
      <c r="A21" s="110" t="s">
        <v>95</v>
      </c>
      <c r="B21" s="62" t="s">
        <v>34</v>
      </c>
      <c r="C21" s="84"/>
      <c r="D21" s="336" t="s">
        <v>256</v>
      </c>
      <c r="E21" s="175"/>
      <c r="F21" s="175"/>
      <c r="G21" s="175"/>
      <c r="H21" s="175"/>
      <c r="I21" s="175"/>
      <c r="J21" s="337"/>
    </row>
    <row r="22" spans="1:10" x14ac:dyDescent="0.2">
      <c r="A22" s="110"/>
      <c r="B22" s="49"/>
      <c r="C22" s="84"/>
      <c r="D22" s="175"/>
      <c r="E22" s="175"/>
      <c r="F22" s="175"/>
      <c r="G22" s="175"/>
      <c r="H22" s="175"/>
      <c r="I22" s="175"/>
      <c r="J22" s="337"/>
    </row>
    <row r="23" spans="1:10" ht="13.5" thickBot="1" x14ac:dyDescent="0.25">
      <c r="A23" s="110"/>
      <c r="B23" s="86"/>
      <c r="C23" s="84"/>
      <c r="D23" s="100"/>
      <c r="E23" s="100"/>
      <c r="F23" s="100"/>
      <c r="G23" s="100"/>
      <c r="H23" s="100"/>
      <c r="I23" s="100"/>
      <c r="J23" s="87"/>
    </row>
    <row r="24" spans="1:10" ht="13.5" thickBot="1" x14ac:dyDescent="0.25">
      <c r="A24" s="110" t="s">
        <v>97</v>
      </c>
      <c r="B24" s="63" t="s">
        <v>34</v>
      </c>
      <c r="C24" s="84"/>
      <c r="D24" s="336" t="s">
        <v>255</v>
      </c>
      <c r="E24" s="175"/>
      <c r="F24" s="175"/>
      <c r="G24" s="175"/>
      <c r="H24" s="175"/>
      <c r="I24" s="175"/>
      <c r="J24" s="337"/>
    </row>
    <row r="25" spans="1:10" ht="35.25" customHeight="1" thickBot="1" x14ac:dyDescent="0.25">
      <c r="A25" s="110"/>
      <c r="B25" s="88"/>
      <c r="C25" s="84"/>
      <c r="D25" s="175"/>
      <c r="E25" s="175"/>
      <c r="F25" s="175"/>
      <c r="G25" s="175"/>
      <c r="H25" s="175"/>
      <c r="I25" s="175"/>
      <c r="J25" s="337"/>
    </row>
    <row r="26" spans="1:10" ht="13.5" hidden="1" thickBot="1" x14ac:dyDescent="0.25">
      <c r="A26" s="110"/>
      <c r="B26" s="88"/>
      <c r="C26" s="84"/>
      <c r="D26" s="33"/>
      <c r="E26" s="84"/>
      <c r="F26" s="84"/>
      <c r="G26" s="84"/>
      <c r="H26" s="84"/>
      <c r="I26" s="84"/>
      <c r="J26" s="89"/>
    </row>
    <row r="27" spans="1:10" ht="13.5" customHeight="1" thickBot="1" x14ac:dyDescent="0.25">
      <c r="A27" s="110" t="s">
        <v>98</v>
      </c>
      <c r="B27" s="63" t="s">
        <v>34</v>
      </c>
      <c r="C27" s="84"/>
      <c r="D27" s="331" t="s">
        <v>257</v>
      </c>
      <c r="E27" s="331"/>
      <c r="F27" s="331"/>
      <c r="G27" s="331"/>
      <c r="H27" s="331"/>
      <c r="I27" s="331"/>
      <c r="J27" s="350"/>
    </row>
    <row r="28" spans="1:10" x14ac:dyDescent="0.2">
      <c r="A28" s="110"/>
      <c r="B28" s="88"/>
      <c r="C28" s="84"/>
      <c r="D28" s="331"/>
      <c r="E28" s="331"/>
      <c r="F28" s="331"/>
      <c r="G28" s="331"/>
      <c r="H28" s="331"/>
      <c r="I28" s="331"/>
      <c r="J28" s="350"/>
    </row>
    <row r="29" spans="1:10" x14ac:dyDescent="0.2">
      <c r="A29" s="110"/>
      <c r="B29" s="88"/>
      <c r="C29" s="113"/>
      <c r="D29" s="331"/>
      <c r="E29" s="331"/>
      <c r="F29" s="331"/>
      <c r="G29" s="331"/>
      <c r="H29" s="331"/>
      <c r="I29" s="331"/>
      <c r="J29" s="350"/>
    </row>
    <row r="30" spans="1:10" ht="13.5" thickBot="1" x14ac:dyDescent="0.25">
      <c r="A30" s="110"/>
      <c r="B30" s="88"/>
      <c r="C30" s="84"/>
      <c r="D30" s="99"/>
      <c r="E30" s="99"/>
      <c r="F30" s="99"/>
      <c r="G30" s="99"/>
      <c r="H30" s="99"/>
      <c r="I30" s="99"/>
      <c r="J30" s="90"/>
    </row>
    <row r="31" spans="1:10" ht="13.5" thickBot="1" x14ac:dyDescent="0.25">
      <c r="A31" s="110" t="s">
        <v>99</v>
      </c>
      <c r="B31" s="63" t="s">
        <v>34</v>
      </c>
      <c r="C31" s="84"/>
      <c r="D31" s="331" t="s">
        <v>258</v>
      </c>
      <c r="E31" s="154"/>
      <c r="F31" s="154"/>
      <c r="G31" s="154"/>
      <c r="H31" s="154"/>
      <c r="I31" s="154"/>
      <c r="J31" s="155"/>
    </row>
    <row r="32" spans="1:10" x14ac:dyDescent="0.2">
      <c r="A32" s="110"/>
      <c r="B32" s="29"/>
      <c r="C32" s="84"/>
      <c r="D32" s="154"/>
      <c r="E32" s="154"/>
      <c r="F32" s="154"/>
      <c r="G32" s="154"/>
      <c r="H32" s="154"/>
      <c r="I32" s="154"/>
      <c r="J32" s="155"/>
    </row>
    <row r="33" spans="1:10" hidden="1" x14ac:dyDescent="0.2">
      <c r="A33" s="110"/>
      <c r="B33" s="88"/>
      <c r="C33" s="84"/>
      <c r="D33" s="84"/>
      <c r="E33" s="84"/>
      <c r="F33" s="84"/>
      <c r="G33" s="84"/>
      <c r="H33" s="84"/>
      <c r="I33" s="84"/>
      <c r="J33" s="89"/>
    </row>
    <row r="34" spans="1:10" ht="13.5" hidden="1" thickBot="1" x14ac:dyDescent="0.25">
      <c r="A34" s="110" t="s">
        <v>100</v>
      </c>
      <c r="B34" s="63"/>
      <c r="C34" s="84"/>
      <c r="D34" s="156" t="s">
        <v>250</v>
      </c>
      <c r="E34" s="156"/>
      <c r="F34" s="156"/>
      <c r="G34" s="156"/>
      <c r="H34" s="156"/>
      <c r="I34" s="156"/>
      <c r="J34" s="349"/>
    </row>
    <row r="35" spans="1:10" hidden="1" x14ac:dyDescent="0.2">
      <c r="A35" s="110"/>
      <c r="B35" s="29"/>
      <c r="C35" s="84"/>
      <c r="D35" s="156"/>
      <c r="E35" s="156"/>
      <c r="F35" s="156"/>
      <c r="G35" s="156"/>
      <c r="H35" s="156"/>
      <c r="I35" s="156"/>
      <c r="J35" s="349"/>
    </row>
    <row r="36" spans="1:10" ht="13.5" thickBot="1" x14ac:dyDescent="0.25">
      <c r="A36" s="110"/>
      <c r="B36" s="88"/>
      <c r="C36" s="84"/>
      <c r="D36" s="81"/>
      <c r="E36" s="81"/>
      <c r="F36" s="81"/>
      <c r="G36" s="81"/>
      <c r="H36" s="81"/>
      <c r="I36" s="81"/>
      <c r="J36" s="82"/>
    </row>
    <row r="37" spans="1:10" ht="13.5" thickBot="1" x14ac:dyDescent="0.25">
      <c r="A37" s="110" t="s">
        <v>100</v>
      </c>
      <c r="B37" s="63" t="s">
        <v>34</v>
      </c>
      <c r="C37" s="84"/>
      <c r="D37" s="331" t="s">
        <v>259</v>
      </c>
      <c r="E37" s="154"/>
      <c r="F37" s="154"/>
      <c r="G37" s="154"/>
      <c r="H37" s="154"/>
      <c r="I37" s="154"/>
      <c r="J37" s="155"/>
    </row>
    <row r="38" spans="1:10" x14ac:dyDescent="0.2">
      <c r="A38" s="110"/>
      <c r="B38" s="29"/>
      <c r="C38" s="84"/>
      <c r="D38" s="154"/>
      <c r="E38" s="154"/>
      <c r="F38" s="154"/>
      <c r="G38" s="154"/>
      <c r="H38" s="154"/>
      <c r="I38" s="154"/>
      <c r="J38" s="155"/>
    </row>
    <row r="39" spans="1:10" ht="13.5" thickBot="1" x14ac:dyDescent="0.25">
      <c r="A39" s="110"/>
      <c r="B39" s="88"/>
      <c r="C39" s="84"/>
      <c r="D39" s="81"/>
      <c r="E39" s="81"/>
      <c r="F39" s="81"/>
      <c r="G39" s="81"/>
      <c r="H39" s="81"/>
      <c r="I39" s="81"/>
      <c r="J39" s="82"/>
    </row>
    <row r="40" spans="1:10" ht="13.5" customHeight="1" thickBot="1" x14ac:dyDescent="0.25">
      <c r="A40" s="110" t="s">
        <v>101</v>
      </c>
      <c r="B40" s="63" t="s">
        <v>34</v>
      </c>
      <c r="C40" s="84"/>
      <c r="D40" s="339" t="s">
        <v>260</v>
      </c>
      <c r="E40" s="339"/>
      <c r="F40" s="339"/>
      <c r="G40" s="339"/>
      <c r="H40" s="339"/>
      <c r="I40" s="339"/>
      <c r="J40" s="340"/>
    </row>
    <row r="41" spans="1:10" ht="12.75" hidden="1" customHeight="1" x14ac:dyDescent="0.2">
      <c r="A41" s="110"/>
      <c r="B41" s="81"/>
      <c r="C41" s="84"/>
      <c r="D41" s="339"/>
      <c r="E41" s="339"/>
      <c r="F41" s="339"/>
      <c r="G41" s="339"/>
      <c r="H41" s="339"/>
      <c r="I41" s="339"/>
      <c r="J41" s="340"/>
    </row>
    <row r="42" spans="1:10" x14ac:dyDescent="0.2">
      <c r="A42" s="110"/>
      <c r="B42" s="112"/>
      <c r="C42" s="113"/>
      <c r="D42" s="339"/>
      <c r="E42" s="339"/>
      <c r="F42" s="339"/>
      <c r="G42" s="339"/>
      <c r="H42" s="339"/>
      <c r="I42" s="339"/>
      <c r="J42" s="340"/>
    </row>
    <row r="43" spans="1:10" ht="13.5" thickBot="1" x14ac:dyDescent="0.25">
      <c r="A43" s="110"/>
      <c r="B43" s="112"/>
      <c r="C43" s="113"/>
      <c r="D43" s="339"/>
      <c r="E43" s="339"/>
      <c r="F43" s="339"/>
      <c r="G43" s="339"/>
      <c r="H43" s="339"/>
      <c r="I43" s="339"/>
      <c r="J43" s="340"/>
    </row>
    <row r="44" spans="1:10" ht="13.5" thickBot="1" x14ac:dyDescent="0.25">
      <c r="A44" s="110" t="s">
        <v>13</v>
      </c>
      <c r="B44" s="63" t="s">
        <v>34</v>
      </c>
      <c r="C44" s="84"/>
      <c r="D44" s="336" t="s">
        <v>261</v>
      </c>
      <c r="E44" s="175"/>
      <c r="F44" s="175"/>
      <c r="G44" s="175"/>
      <c r="H44" s="175"/>
      <c r="I44" s="175"/>
      <c r="J44" s="337"/>
    </row>
    <row r="45" spans="1:10" ht="42" customHeight="1" x14ac:dyDescent="0.2">
      <c r="A45" s="110"/>
      <c r="B45" s="29"/>
      <c r="C45" s="84"/>
      <c r="D45" s="175"/>
      <c r="E45" s="175"/>
      <c r="F45" s="175"/>
      <c r="G45" s="175"/>
      <c r="H45" s="175"/>
      <c r="I45" s="175"/>
      <c r="J45" s="337"/>
    </row>
    <row r="46" spans="1:10" ht="13.5" thickBot="1" x14ac:dyDescent="0.25">
      <c r="A46" s="110"/>
      <c r="B46" s="29"/>
      <c r="C46" s="84"/>
      <c r="D46" s="81"/>
      <c r="E46" s="81"/>
      <c r="F46" s="81"/>
      <c r="G46" s="81"/>
      <c r="H46" s="81"/>
      <c r="I46" s="81"/>
      <c r="J46" s="82"/>
    </row>
    <row r="47" spans="1:10" ht="13.5" thickBot="1" x14ac:dyDescent="0.25">
      <c r="A47" s="111" t="s">
        <v>14</v>
      </c>
      <c r="B47" s="64" t="s">
        <v>34</v>
      </c>
      <c r="C47" s="91"/>
      <c r="D47" s="332" t="s">
        <v>262</v>
      </c>
      <c r="E47" s="161"/>
      <c r="F47" s="161"/>
      <c r="G47" s="161"/>
      <c r="H47" s="161"/>
      <c r="I47" s="161"/>
      <c r="J47" s="162"/>
    </row>
    <row r="48" spans="1:10" x14ac:dyDescent="0.2">
      <c r="A48" s="111"/>
      <c r="B48" s="29"/>
      <c r="C48" s="91"/>
      <c r="D48" s="161"/>
      <c r="E48" s="161"/>
      <c r="F48" s="161"/>
      <c r="G48" s="161"/>
      <c r="H48" s="161"/>
      <c r="I48" s="161"/>
      <c r="J48" s="162"/>
    </row>
    <row r="49" spans="1:10" x14ac:dyDescent="0.2">
      <c r="A49" s="111"/>
      <c r="B49" s="91"/>
      <c r="C49" s="91"/>
      <c r="D49" s="161"/>
      <c r="E49" s="161"/>
      <c r="F49" s="161"/>
      <c r="G49" s="161"/>
      <c r="H49" s="161"/>
      <c r="I49" s="161"/>
      <c r="J49" s="162"/>
    </row>
    <row r="50" spans="1:10" ht="13.5" thickBot="1" x14ac:dyDescent="0.25">
      <c r="A50" s="111"/>
      <c r="B50" s="92"/>
      <c r="C50" s="91"/>
      <c r="D50" s="91"/>
      <c r="E50" s="91"/>
      <c r="F50" s="91"/>
      <c r="G50" s="91"/>
      <c r="H50" s="91"/>
      <c r="I50" s="91"/>
      <c r="J50" s="93"/>
    </row>
    <row r="51" spans="1:10" ht="13.5" customHeight="1" thickBot="1" x14ac:dyDescent="0.25">
      <c r="A51" s="111" t="s">
        <v>70</v>
      </c>
      <c r="B51" s="64" t="s">
        <v>34</v>
      </c>
      <c r="C51" s="91"/>
      <c r="D51" s="333" t="s">
        <v>263</v>
      </c>
      <c r="E51" s="334"/>
      <c r="F51" s="334"/>
      <c r="G51" s="334"/>
      <c r="H51" s="334"/>
      <c r="I51" s="334"/>
      <c r="J51" s="335"/>
    </row>
    <row r="52" spans="1:10" x14ac:dyDescent="0.2">
      <c r="A52" s="111"/>
      <c r="B52" s="94"/>
      <c r="C52" s="91"/>
      <c r="D52" s="334"/>
      <c r="E52" s="334"/>
      <c r="F52" s="334"/>
      <c r="G52" s="334"/>
      <c r="H52" s="334"/>
      <c r="I52" s="334"/>
      <c r="J52" s="335"/>
    </row>
    <row r="53" spans="1:10" ht="27" customHeight="1" x14ac:dyDescent="0.2">
      <c r="A53" s="111"/>
      <c r="B53" s="94"/>
      <c r="C53" s="91"/>
      <c r="D53" s="334"/>
      <c r="E53" s="334"/>
      <c r="F53" s="334"/>
      <c r="G53" s="334"/>
      <c r="H53" s="334"/>
      <c r="I53" s="334"/>
      <c r="J53" s="335"/>
    </row>
    <row r="54" spans="1:10" ht="13.5" thickBot="1" x14ac:dyDescent="0.25">
      <c r="A54" s="111"/>
      <c r="B54" s="92"/>
      <c r="C54" s="91"/>
      <c r="D54" s="91"/>
      <c r="E54" s="91"/>
      <c r="F54" s="91"/>
      <c r="G54" s="91"/>
      <c r="H54" s="91"/>
      <c r="I54" s="91"/>
      <c r="J54" s="93"/>
    </row>
    <row r="55" spans="1:10" ht="12.75" customHeight="1" thickBot="1" x14ac:dyDescent="0.25">
      <c r="A55" s="111" t="s">
        <v>71</v>
      </c>
      <c r="B55" s="64" t="s">
        <v>34</v>
      </c>
      <c r="C55" s="91"/>
      <c r="D55" s="341" t="s">
        <v>264</v>
      </c>
      <c r="E55" s="341"/>
      <c r="F55" s="341"/>
      <c r="G55" s="341"/>
      <c r="H55" s="341"/>
      <c r="I55" s="341"/>
      <c r="J55" s="342"/>
    </row>
    <row r="56" spans="1:10" ht="12.75" customHeight="1" x14ac:dyDescent="0.2">
      <c r="A56" s="111"/>
      <c r="B56" s="94"/>
      <c r="C56" s="91"/>
      <c r="D56" s="341"/>
      <c r="E56" s="341"/>
      <c r="F56" s="341"/>
      <c r="G56" s="341"/>
      <c r="H56" s="341"/>
      <c r="I56" s="341"/>
      <c r="J56" s="342"/>
    </row>
    <row r="57" spans="1:10" ht="12.75" customHeight="1" x14ac:dyDescent="0.2">
      <c r="A57" s="111"/>
      <c r="B57" s="94"/>
      <c r="C57" s="91"/>
      <c r="D57" s="341"/>
      <c r="E57" s="341"/>
      <c r="F57" s="341"/>
      <c r="G57" s="341"/>
      <c r="H57" s="341"/>
      <c r="I57" s="341"/>
      <c r="J57" s="342"/>
    </row>
    <row r="58" spans="1:10" ht="13.5" thickBot="1" x14ac:dyDescent="0.25">
      <c r="A58" s="111"/>
      <c r="B58" s="92"/>
      <c r="C58" s="91"/>
      <c r="D58" s="91"/>
      <c r="E58" s="91"/>
      <c r="F58" s="91"/>
      <c r="G58" s="91"/>
      <c r="H58" s="91"/>
      <c r="I58" s="91"/>
      <c r="J58" s="93"/>
    </row>
    <row r="59" spans="1:10" ht="13.5" customHeight="1" thickBot="1" x14ac:dyDescent="0.25">
      <c r="A59" s="111" t="s">
        <v>72</v>
      </c>
      <c r="B59" s="64" t="s">
        <v>34</v>
      </c>
      <c r="C59" s="91"/>
      <c r="D59" s="333" t="s">
        <v>265</v>
      </c>
      <c r="E59" s="334"/>
      <c r="F59" s="334"/>
      <c r="G59" s="334"/>
      <c r="H59" s="334"/>
      <c r="I59" s="334"/>
      <c r="J59" s="335"/>
    </row>
    <row r="60" spans="1:10" ht="12.75" customHeight="1" x14ac:dyDescent="0.2">
      <c r="A60" s="111"/>
      <c r="B60" s="94"/>
      <c r="C60" s="91"/>
      <c r="D60" s="334"/>
      <c r="E60" s="334"/>
      <c r="F60" s="334"/>
      <c r="G60" s="334"/>
      <c r="H60" s="334"/>
      <c r="I60" s="334"/>
      <c r="J60" s="335"/>
    </row>
    <row r="61" spans="1:10" ht="13.5" thickBot="1" x14ac:dyDescent="0.25">
      <c r="A61" s="111"/>
      <c r="B61" s="92"/>
      <c r="C61" s="91"/>
      <c r="D61" s="91"/>
      <c r="E61" s="91"/>
      <c r="F61" s="91"/>
      <c r="G61" s="91"/>
      <c r="H61" s="91"/>
      <c r="I61" s="91"/>
      <c r="J61" s="93"/>
    </row>
    <row r="62" spans="1:10" ht="13.5" thickBot="1" x14ac:dyDescent="0.25">
      <c r="A62" s="111" t="s">
        <v>73</v>
      </c>
      <c r="B62" s="64"/>
      <c r="C62" s="91"/>
      <c r="D62" s="331" t="s">
        <v>266</v>
      </c>
      <c r="E62" s="154"/>
      <c r="F62" s="154"/>
      <c r="G62" s="154"/>
      <c r="H62" s="154"/>
      <c r="I62" s="154"/>
      <c r="J62" s="155"/>
    </row>
    <row r="63" spans="1:10" x14ac:dyDescent="0.2">
      <c r="A63" s="95"/>
      <c r="B63" s="91"/>
      <c r="C63" s="91"/>
      <c r="D63" s="154"/>
      <c r="E63" s="154"/>
      <c r="F63" s="154"/>
      <c r="G63" s="154"/>
      <c r="H63" s="154"/>
      <c r="I63" s="154"/>
      <c r="J63" s="155"/>
    </row>
    <row r="64" spans="1:10" x14ac:dyDescent="0.2">
      <c r="A64" s="96"/>
      <c r="B64" s="97"/>
      <c r="C64" s="97"/>
      <c r="D64" s="97"/>
      <c r="E64" s="97"/>
      <c r="F64" s="97"/>
      <c r="G64" s="97"/>
      <c r="H64" s="97"/>
      <c r="I64" s="97"/>
      <c r="J64" s="98"/>
    </row>
    <row r="65" spans="1:1" x14ac:dyDescent="0.2">
      <c r="A65" s="46"/>
    </row>
    <row r="72" spans="1:1" x14ac:dyDescent="0.2">
      <c r="A72" s="46"/>
    </row>
    <row r="74" spans="1:1" x14ac:dyDescent="0.2">
      <c r="A74" s="47"/>
    </row>
    <row r="75" spans="1:1" x14ac:dyDescent="0.2">
      <c r="A75" s="48"/>
    </row>
  </sheetData>
  <sheetProtection password="CAF7" sheet="1" objects="1" scenarios="1" selectLockedCells="1"/>
  <mergeCells count="19">
    <mergeCell ref="A1:J2"/>
    <mergeCell ref="A3:J4"/>
    <mergeCell ref="D31:J32"/>
    <mergeCell ref="D37:J38"/>
    <mergeCell ref="D34:J35"/>
    <mergeCell ref="D13:J14"/>
    <mergeCell ref="D21:J22"/>
    <mergeCell ref="D16:J19"/>
    <mergeCell ref="D27:J29"/>
    <mergeCell ref="D62:J63"/>
    <mergeCell ref="D6:J7"/>
    <mergeCell ref="D47:J49"/>
    <mergeCell ref="D51:J53"/>
    <mergeCell ref="D59:J60"/>
    <mergeCell ref="D44:J45"/>
    <mergeCell ref="D24:J25"/>
    <mergeCell ref="D10:J11"/>
    <mergeCell ref="D40:J43"/>
    <mergeCell ref="D55:J57"/>
  </mergeCells>
  <phoneticPr fontId="31" type="noConversion"/>
  <dataValidations count="1">
    <dataValidation type="list" allowBlank="1" showInputMessage="1" showErrorMessage="1" sqref="B16 B40 B37 B31 B27 B59 B55 B13 B21 B24 B44 B62 B51 B47 B34 B10">
      <formula1>$AG$9:$AG$10</formula1>
    </dataValidation>
  </dataValidations>
  <pageMargins left="0.75" right="0.75" top="1" bottom="1" header="0.5" footer="0.5"/>
  <pageSetup scale="63" orientation="portrait" r:id="rId1"/>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J199"/>
  <sheetViews>
    <sheetView workbookViewId="0">
      <selection activeCell="A178" sqref="A178:J199"/>
    </sheetView>
  </sheetViews>
  <sheetFormatPr defaultColWidth="8.85546875" defaultRowHeight="12.75" x14ac:dyDescent="0.2"/>
  <cols>
    <col min="1" max="10" width="15.7109375" style="3" customWidth="1"/>
    <col min="11" max="51" width="4.7109375" style="3" customWidth="1"/>
    <col min="52" max="16384" width="8.85546875" style="3"/>
  </cols>
  <sheetData>
    <row r="1" spans="1:10" ht="15" customHeight="1" x14ac:dyDescent="0.2">
      <c r="A1" s="250" t="s">
        <v>49</v>
      </c>
      <c r="B1" s="250"/>
      <c r="C1" s="250"/>
      <c r="D1" s="250"/>
      <c r="E1" s="250"/>
      <c r="F1" s="250"/>
      <c r="G1" s="250"/>
      <c r="H1" s="250"/>
      <c r="I1" s="250"/>
      <c r="J1" s="250"/>
    </row>
    <row r="2" spans="1:10" ht="15" customHeight="1" x14ac:dyDescent="0.2">
      <c r="A2" s="250"/>
      <c r="B2" s="250"/>
      <c r="C2" s="250"/>
      <c r="D2" s="250"/>
      <c r="E2" s="250"/>
      <c r="F2" s="250"/>
      <c r="G2" s="250"/>
      <c r="H2" s="250"/>
      <c r="I2" s="250"/>
      <c r="J2" s="250"/>
    </row>
    <row r="3" spans="1:10" ht="15" customHeight="1" x14ac:dyDescent="0.2">
      <c r="A3" s="351" t="s">
        <v>159</v>
      </c>
      <c r="B3" s="351"/>
      <c r="C3" s="351"/>
      <c r="D3" s="351"/>
      <c r="E3" s="351"/>
      <c r="F3" s="351"/>
      <c r="G3" s="351"/>
      <c r="H3" s="351"/>
      <c r="I3" s="351"/>
      <c r="J3" s="351"/>
    </row>
    <row r="4" spans="1:10" ht="15" customHeight="1" x14ac:dyDescent="0.2">
      <c r="A4" s="351"/>
      <c r="B4" s="351"/>
      <c r="C4" s="351"/>
      <c r="D4" s="351"/>
      <c r="E4" s="351"/>
      <c r="F4" s="351"/>
      <c r="G4" s="351"/>
      <c r="H4" s="351"/>
      <c r="I4" s="351"/>
      <c r="J4" s="351"/>
    </row>
    <row r="5" spans="1:10" ht="15" customHeight="1" x14ac:dyDescent="0.2">
      <c r="A5" s="351"/>
      <c r="B5" s="351"/>
      <c r="C5" s="351"/>
      <c r="D5" s="351"/>
      <c r="E5" s="351"/>
      <c r="F5" s="351"/>
      <c r="G5" s="351"/>
      <c r="H5" s="351"/>
      <c r="I5" s="351"/>
      <c r="J5" s="351"/>
    </row>
    <row r="6" spans="1:10" ht="15" customHeight="1" x14ac:dyDescent="0.2">
      <c r="A6" s="351"/>
      <c r="B6" s="351"/>
      <c r="C6" s="351"/>
      <c r="D6" s="351"/>
      <c r="E6" s="351"/>
      <c r="F6" s="351"/>
      <c r="G6" s="351"/>
      <c r="H6" s="351"/>
      <c r="I6" s="351"/>
      <c r="J6" s="351"/>
    </row>
    <row r="7" spans="1:10" ht="15" customHeight="1" x14ac:dyDescent="0.2">
      <c r="A7" s="351"/>
      <c r="B7" s="351"/>
      <c r="C7" s="351"/>
      <c r="D7" s="351"/>
      <c r="E7" s="351"/>
      <c r="F7" s="351"/>
      <c r="G7" s="351"/>
      <c r="H7" s="351"/>
      <c r="I7" s="351"/>
      <c r="J7" s="351"/>
    </row>
    <row r="8" spans="1:10" ht="15" customHeight="1" x14ac:dyDescent="0.2">
      <c r="A8" s="246"/>
      <c r="B8" s="247"/>
      <c r="C8" s="247"/>
      <c r="D8" s="247"/>
      <c r="E8" s="247"/>
      <c r="F8" s="247"/>
      <c r="G8" s="247"/>
      <c r="H8" s="247"/>
      <c r="I8" s="247"/>
      <c r="J8" s="248"/>
    </row>
    <row r="9" spans="1:10" ht="15" customHeight="1" x14ac:dyDescent="0.2">
      <c r="A9" s="225" t="s">
        <v>119</v>
      </c>
      <c r="B9" s="226"/>
      <c r="C9" s="226"/>
      <c r="D9" s="226"/>
      <c r="E9" s="226"/>
      <c r="F9" s="226"/>
      <c r="G9" s="226"/>
      <c r="H9" s="226"/>
      <c r="I9" s="226"/>
      <c r="J9" s="227"/>
    </row>
    <row r="10" spans="1:10" ht="15" customHeight="1" x14ac:dyDescent="0.2">
      <c r="A10" s="252" t="s">
        <v>116</v>
      </c>
      <c r="B10" s="253"/>
      <c r="C10" s="253"/>
      <c r="D10" s="253"/>
      <c r="E10" s="253"/>
      <c r="F10" s="253"/>
      <c r="G10" s="253"/>
      <c r="H10" s="253"/>
      <c r="I10" s="253"/>
      <c r="J10" s="254"/>
    </row>
    <row r="11" spans="1:10" ht="15" customHeight="1" x14ac:dyDescent="0.2">
      <c r="A11" s="225"/>
      <c r="B11" s="226"/>
      <c r="C11" s="226"/>
      <c r="D11" s="226"/>
      <c r="E11" s="226"/>
      <c r="F11" s="226"/>
      <c r="G11" s="226"/>
      <c r="H11" s="226"/>
      <c r="I11" s="226"/>
      <c r="J11" s="227"/>
    </row>
    <row r="12" spans="1:10" ht="15" customHeight="1" x14ac:dyDescent="0.2">
      <c r="A12" s="224" t="s">
        <v>245</v>
      </c>
      <c r="B12" s="224"/>
      <c r="C12" s="224"/>
      <c r="D12" s="224"/>
      <c r="E12" s="224"/>
      <c r="F12" s="224"/>
      <c r="G12" s="224"/>
      <c r="H12" s="224"/>
      <c r="I12" s="224"/>
      <c r="J12" s="224"/>
    </row>
    <row r="13" spans="1:10" ht="15" customHeight="1" x14ac:dyDescent="0.2">
      <c r="A13" s="224"/>
      <c r="B13" s="224"/>
      <c r="C13" s="224"/>
      <c r="D13" s="224"/>
      <c r="E13" s="224"/>
      <c r="F13" s="224"/>
      <c r="G13" s="224"/>
      <c r="H13" s="224"/>
      <c r="I13" s="224"/>
      <c r="J13" s="224"/>
    </row>
    <row r="14" spans="1:10" ht="15" customHeight="1" x14ac:dyDescent="0.2">
      <c r="A14" s="224"/>
      <c r="B14" s="224"/>
      <c r="C14" s="224"/>
      <c r="D14" s="224"/>
      <c r="E14" s="224"/>
      <c r="F14" s="224"/>
      <c r="G14" s="224"/>
      <c r="H14" s="224"/>
      <c r="I14" s="224"/>
      <c r="J14" s="224"/>
    </row>
    <row r="15" spans="1:10" ht="15" customHeight="1" x14ac:dyDescent="0.2">
      <c r="A15" s="224"/>
      <c r="B15" s="224"/>
      <c r="C15" s="224"/>
      <c r="D15" s="224"/>
      <c r="E15" s="224"/>
      <c r="F15" s="224"/>
      <c r="G15" s="224"/>
      <c r="H15" s="224"/>
      <c r="I15" s="224"/>
      <c r="J15" s="224"/>
    </row>
    <row r="16" spans="1:10" ht="15" customHeight="1" x14ac:dyDescent="0.2">
      <c r="A16" s="224"/>
      <c r="B16" s="224"/>
      <c r="C16" s="224"/>
      <c r="D16" s="224"/>
      <c r="E16" s="224"/>
      <c r="F16" s="224"/>
      <c r="G16" s="224"/>
      <c r="H16" s="224"/>
      <c r="I16" s="224"/>
      <c r="J16" s="224"/>
    </row>
    <row r="17" spans="1:10" ht="15" customHeight="1" x14ac:dyDescent="0.2">
      <c r="A17" s="224"/>
      <c r="B17" s="224"/>
      <c r="C17" s="224"/>
      <c r="D17" s="224"/>
      <c r="E17" s="224"/>
      <c r="F17" s="224"/>
      <c r="G17" s="224"/>
      <c r="H17" s="224"/>
      <c r="I17" s="224"/>
      <c r="J17" s="224"/>
    </row>
    <row r="18" spans="1:10" ht="15" customHeight="1" x14ac:dyDescent="0.2">
      <c r="A18" s="224"/>
      <c r="B18" s="224"/>
      <c r="C18" s="224"/>
      <c r="D18" s="224"/>
      <c r="E18" s="224"/>
      <c r="F18" s="224"/>
      <c r="G18" s="224"/>
      <c r="H18" s="224"/>
      <c r="I18" s="224"/>
      <c r="J18" s="224"/>
    </row>
    <row r="19" spans="1:10" ht="15" customHeight="1" x14ac:dyDescent="0.2">
      <c r="A19" s="224"/>
      <c r="B19" s="224"/>
      <c r="C19" s="224"/>
      <c r="D19" s="224"/>
      <c r="E19" s="224"/>
      <c r="F19" s="224"/>
      <c r="G19" s="224"/>
      <c r="H19" s="224"/>
      <c r="I19" s="224"/>
      <c r="J19" s="224"/>
    </row>
    <row r="20" spans="1:10" ht="15" customHeight="1" x14ac:dyDescent="0.2">
      <c r="A20" s="224"/>
      <c r="B20" s="224"/>
      <c r="C20" s="224"/>
      <c r="D20" s="224"/>
      <c r="E20" s="224"/>
      <c r="F20" s="224"/>
      <c r="G20" s="224"/>
      <c r="H20" s="224"/>
      <c r="I20" s="224"/>
      <c r="J20" s="224"/>
    </row>
    <row r="21" spans="1:10" ht="15" customHeight="1" x14ac:dyDescent="0.2">
      <c r="A21" s="224"/>
      <c r="B21" s="224"/>
      <c r="C21" s="224"/>
      <c r="D21" s="224"/>
      <c r="E21" s="224"/>
      <c r="F21" s="224"/>
      <c r="G21" s="224"/>
      <c r="H21" s="224"/>
      <c r="I21" s="224"/>
      <c r="J21" s="224"/>
    </row>
    <row r="22" spans="1:10" ht="15" customHeight="1" x14ac:dyDescent="0.2">
      <c r="A22" s="224"/>
      <c r="B22" s="224"/>
      <c r="C22" s="224"/>
      <c r="D22" s="224"/>
      <c r="E22" s="224"/>
      <c r="F22" s="224"/>
      <c r="G22" s="224"/>
      <c r="H22" s="224"/>
      <c r="I22" s="224"/>
      <c r="J22" s="224"/>
    </row>
    <row r="23" spans="1:10" ht="15" customHeight="1" x14ac:dyDescent="0.2">
      <c r="A23" s="224"/>
      <c r="B23" s="224"/>
      <c r="C23" s="224"/>
      <c r="D23" s="224"/>
      <c r="E23" s="224"/>
      <c r="F23" s="224"/>
      <c r="G23" s="224"/>
      <c r="H23" s="224"/>
      <c r="I23" s="224"/>
      <c r="J23" s="224"/>
    </row>
    <row r="24" spans="1:10" ht="15" customHeight="1" x14ac:dyDescent="0.2">
      <c r="A24" s="224"/>
      <c r="B24" s="224"/>
      <c r="C24" s="224"/>
      <c r="D24" s="224"/>
      <c r="E24" s="224"/>
      <c r="F24" s="224"/>
      <c r="G24" s="224"/>
      <c r="H24" s="224"/>
      <c r="I24" s="224"/>
      <c r="J24" s="224"/>
    </row>
    <row r="25" spans="1:10" ht="15" customHeight="1" x14ac:dyDescent="0.2">
      <c r="A25" s="224"/>
      <c r="B25" s="224"/>
      <c r="C25" s="224"/>
      <c r="D25" s="224"/>
      <c r="E25" s="224"/>
      <c r="F25" s="224"/>
      <c r="G25" s="224"/>
      <c r="H25" s="224"/>
      <c r="I25" s="224"/>
      <c r="J25" s="224"/>
    </row>
    <row r="26" spans="1:10" ht="15" customHeight="1" x14ac:dyDescent="0.2">
      <c r="A26" s="224"/>
      <c r="B26" s="224"/>
      <c r="C26" s="224"/>
      <c r="D26" s="224"/>
      <c r="E26" s="224"/>
      <c r="F26" s="224"/>
      <c r="G26" s="224"/>
      <c r="H26" s="224"/>
      <c r="I26" s="224"/>
      <c r="J26" s="224"/>
    </row>
    <row r="27" spans="1:10" ht="15" customHeight="1" x14ac:dyDescent="0.2">
      <c r="A27" s="224"/>
      <c r="B27" s="224"/>
      <c r="C27" s="224"/>
      <c r="D27" s="224"/>
      <c r="E27" s="224"/>
      <c r="F27" s="224"/>
      <c r="G27" s="224"/>
      <c r="H27" s="224"/>
      <c r="I27" s="224"/>
      <c r="J27" s="224"/>
    </row>
    <row r="28" spans="1:10" ht="15" customHeight="1" x14ac:dyDescent="0.2">
      <c r="A28" s="224"/>
      <c r="B28" s="224"/>
      <c r="C28" s="224"/>
      <c r="D28" s="224"/>
      <c r="E28" s="224"/>
      <c r="F28" s="224"/>
      <c r="G28" s="224"/>
      <c r="H28" s="224"/>
      <c r="I28" s="224"/>
      <c r="J28" s="224"/>
    </row>
    <row r="29" spans="1:10" ht="15" customHeight="1" x14ac:dyDescent="0.2">
      <c r="A29" s="224"/>
      <c r="B29" s="224"/>
      <c r="C29" s="224"/>
      <c r="D29" s="224"/>
      <c r="E29" s="224"/>
      <c r="F29" s="224"/>
      <c r="G29" s="224"/>
      <c r="H29" s="224"/>
      <c r="I29" s="224"/>
      <c r="J29" s="224"/>
    </row>
    <row r="30" spans="1:10" ht="15" customHeight="1" x14ac:dyDescent="0.2">
      <c r="A30" s="224"/>
      <c r="B30" s="224"/>
      <c r="C30" s="224"/>
      <c r="D30" s="224"/>
      <c r="E30" s="224"/>
      <c r="F30" s="224"/>
      <c r="G30" s="224"/>
      <c r="H30" s="224"/>
      <c r="I30" s="224"/>
      <c r="J30" s="224"/>
    </row>
    <row r="31" spans="1:10" ht="15" customHeight="1" x14ac:dyDescent="0.2">
      <c r="A31" s="224"/>
      <c r="B31" s="224"/>
      <c r="C31" s="224"/>
      <c r="D31" s="224"/>
      <c r="E31" s="224"/>
      <c r="F31" s="224"/>
      <c r="G31" s="224"/>
      <c r="H31" s="224"/>
      <c r="I31" s="224"/>
      <c r="J31" s="224"/>
    </row>
    <row r="32" spans="1:10" ht="15" customHeight="1" x14ac:dyDescent="0.2">
      <c r="A32" s="224"/>
      <c r="B32" s="224"/>
      <c r="C32" s="224"/>
      <c r="D32" s="224"/>
      <c r="E32" s="224"/>
      <c r="F32" s="224"/>
      <c r="G32" s="224"/>
      <c r="H32" s="224"/>
      <c r="I32" s="224"/>
      <c r="J32" s="224"/>
    </row>
    <row r="33" spans="1:10" ht="15" customHeight="1" x14ac:dyDescent="0.2">
      <c r="A33" s="224"/>
      <c r="B33" s="224"/>
      <c r="C33" s="224"/>
      <c r="D33" s="224"/>
      <c r="E33" s="224"/>
      <c r="F33" s="224"/>
      <c r="G33" s="224"/>
      <c r="H33" s="224"/>
      <c r="I33" s="224"/>
      <c r="J33" s="224"/>
    </row>
    <row r="34" spans="1:10" ht="15" customHeight="1" x14ac:dyDescent="0.2">
      <c r="A34" s="224"/>
      <c r="B34" s="224"/>
      <c r="C34" s="224"/>
      <c r="D34" s="224"/>
      <c r="E34" s="224"/>
      <c r="F34" s="224"/>
      <c r="G34" s="224"/>
      <c r="H34" s="224"/>
      <c r="I34" s="224"/>
      <c r="J34" s="224"/>
    </row>
    <row r="35" spans="1:10" ht="15" customHeight="1" x14ac:dyDescent="0.2">
      <c r="A35" s="224"/>
      <c r="B35" s="224"/>
      <c r="C35" s="224"/>
      <c r="D35" s="224"/>
      <c r="E35" s="224"/>
      <c r="F35" s="224"/>
      <c r="G35" s="224"/>
      <c r="H35" s="224"/>
      <c r="I35" s="224"/>
      <c r="J35" s="224"/>
    </row>
    <row r="36" spans="1:10" ht="15" customHeight="1" x14ac:dyDescent="0.2">
      <c r="A36" s="246"/>
      <c r="B36" s="247"/>
      <c r="C36" s="247"/>
      <c r="D36" s="247"/>
      <c r="E36" s="247"/>
      <c r="F36" s="247"/>
      <c r="G36" s="247"/>
      <c r="H36" s="247"/>
      <c r="I36" s="247"/>
      <c r="J36" s="248"/>
    </row>
    <row r="37" spans="1:10" ht="15" customHeight="1" x14ac:dyDescent="0.2">
      <c r="A37" s="225" t="s">
        <v>120</v>
      </c>
      <c r="B37" s="226"/>
      <c r="C37" s="226"/>
      <c r="D37" s="226"/>
      <c r="E37" s="226"/>
      <c r="F37" s="226"/>
      <c r="G37" s="226"/>
      <c r="H37" s="226"/>
      <c r="I37" s="226"/>
      <c r="J37" s="227"/>
    </row>
    <row r="38" spans="1:10" ht="15" customHeight="1" x14ac:dyDescent="0.2">
      <c r="A38" s="252" t="s">
        <v>226</v>
      </c>
      <c r="B38" s="253"/>
      <c r="C38" s="253"/>
      <c r="D38" s="253"/>
      <c r="E38" s="253"/>
      <c r="F38" s="253"/>
      <c r="G38" s="253"/>
      <c r="H38" s="253"/>
      <c r="I38" s="253"/>
      <c r="J38" s="254"/>
    </row>
    <row r="39" spans="1:10" ht="15" customHeight="1" x14ac:dyDescent="0.2">
      <c r="A39" s="255"/>
      <c r="B39" s="256"/>
      <c r="C39" s="256"/>
      <c r="D39" s="256"/>
      <c r="E39" s="256"/>
      <c r="F39" s="256"/>
      <c r="G39" s="256"/>
      <c r="H39" s="256"/>
      <c r="I39" s="256"/>
      <c r="J39" s="257"/>
    </row>
    <row r="40" spans="1:10" ht="15" customHeight="1" x14ac:dyDescent="0.2">
      <c r="A40" s="255"/>
      <c r="B40" s="256"/>
      <c r="C40" s="256"/>
      <c r="D40" s="256"/>
      <c r="E40" s="256"/>
      <c r="F40" s="256"/>
      <c r="G40" s="256"/>
      <c r="H40" s="256"/>
      <c r="I40" s="256"/>
      <c r="J40" s="257"/>
    </row>
    <row r="41" spans="1:10" ht="15" customHeight="1" x14ac:dyDescent="0.2">
      <c r="A41" s="255"/>
      <c r="B41" s="256"/>
      <c r="C41" s="256"/>
      <c r="D41" s="256"/>
      <c r="E41" s="256"/>
      <c r="F41" s="256"/>
      <c r="G41" s="256"/>
      <c r="H41" s="256"/>
      <c r="I41" s="256"/>
      <c r="J41" s="257"/>
    </row>
    <row r="42" spans="1:10" ht="15" customHeight="1" x14ac:dyDescent="0.2">
      <c r="A42" s="255"/>
      <c r="B42" s="256"/>
      <c r="C42" s="256"/>
      <c r="D42" s="256"/>
      <c r="E42" s="256"/>
      <c r="F42" s="256"/>
      <c r="G42" s="256"/>
      <c r="H42" s="256"/>
      <c r="I42" s="256"/>
      <c r="J42" s="257"/>
    </row>
    <row r="43" spans="1:10" ht="15" customHeight="1" x14ac:dyDescent="0.2">
      <c r="A43" s="255"/>
      <c r="B43" s="256"/>
      <c r="C43" s="256"/>
      <c r="D43" s="256"/>
      <c r="E43" s="256"/>
      <c r="F43" s="256"/>
      <c r="G43" s="256"/>
      <c r="H43" s="256"/>
      <c r="I43" s="256"/>
      <c r="J43" s="257"/>
    </row>
    <row r="44" spans="1:10" ht="5.0999999999999996" customHeight="1" x14ac:dyDescent="0.2">
      <c r="A44" s="225"/>
      <c r="B44" s="226"/>
      <c r="C44" s="226"/>
      <c r="D44" s="226"/>
      <c r="E44" s="226"/>
      <c r="F44" s="226"/>
      <c r="G44" s="226"/>
      <c r="H44" s="226"/>
      <c r="I44" s="226"/>
      <c r="J44" s="227"/>
    </row>
    <row r="45" spans="1:10" ht="15" customHeight="1" x14ac:dyDescent="0.2">
      <c r="A45" s="352" t="s">
        <v>121</v>
      </c>
      <c r="B45" s="353"/>
      <c r="C45" s="353"/>
      <c r="D45" s="353"/>
      <c r="E45" s="353"/>
      <c r="F45" s="353"/>
      <c r="G45" s="353"/>
      <c r="H45" s="353"/>
      <c r="I45" s="353"/>
      <c r="J45" s="354"/>
    </row>
    <row r="46" spans="1:10" ht="15" customHeight="1" x14ac:dyDescent="0.2">
      <c r="A46" s="237" t="s">
        <v>134</v>
      </c>
      <c r="B46" s="238"/>
      <c r="C46" s="238"/>
      <c r="D46" s="238"/>
      <c r="E46" s="238"/>
      <c r="F46" s="238"/>
      <c r="G46" s="238"/>
      <c r="H46" s="238"/>
      <c r="I46" s="238"/>
      <c r="J46" s="239"/>
    </row>
    <row r="47" spans="1:10" ht="15" customHeight="1" x14ac:dyDescent="0.2">
      <c r="A47" s="240"/>
      <c r="B47" s="241"/>
      <c r="C47" s="241"/>
      <c r="D47" s="241"/>
      <c r="E47" s="241"/>
      <c r="F47" s="241"/>
      <c r="G47" s="241"/>
      <c r="H47" s="241"/>
      <c r="I47" s="241"/>
      <c r="J47" s="242"/>
    </row>
    <row r="48" spans="1:10" ht="15" customHeight="1" x14ac:dyDescent="0.2">
      <c r="A48" s="240"/>
      <c r="B48" s="241"/>
      <c r="C48" s="241"/>
      <c r="D48" s="241"/>
      <c r="E48" s="241"/>
      <c r="F48" s="241"/>
      <c r="G48" s="241"/>
      <c r="H48" s="241"/>
      <c r="I48" s="241"/>
      <c r="J48" s="242"/>
    </row>
    <row r="49" spans="1:10" ht="15" customHeight="1" x14ac:dyDescent="0.2">
      <c r="A49" s="240"/>
      <c r="B49" s="241"/>
      <c r="C49" s="241"/>
      <c r="D49" s="241"/>
      <c r="E49" s="241"/>
      <c r="F49" s="241"/>
      <c r="G49" s="241"/>
      <c r="H49" s="241"/>
      <c r="I49" s="241"/>
      <c r="J49" s="242"/>
    </row>
    <row r="50" spans="1:10" ht="15" customHeight="1" x14ac:dyDescent="0.2">
      <c r="A50" s="243"/>
      <c r="B50" s="244"/>
      <c r="C50" s="244"/>
      <c r="D50" s="244"/>
      <c r="E50" s="244"/>
      <c r="F50" s="244"/>
      <c r="G50" s="244"/>
      <c r="H50" s="244"/>
      <c r="I50" s="244"/>
      <c r="J50" s="245"/>
    </row>
    <row r="51" spans="1:10" ht="15" customHeight="1" x14ac:dyDescent="0.2">
      <c r="A51" s="224" t="s">
        <v>246</v>
      </c>
      <c r="B51" s="224"/>
      <c r="C51" s="224"/>
      <c r="D51" s="224"/>
      <c r="E51" s="224"/>
      <c r="F51" s="224"/>
      <c r="G51" s="224"/>
      <c r="H51" s="224"/>
      <c r="I51" s="224"/>
      <c r="J51" s="224"/>
    </row>
    <row r="52" spans="1:10" ht="15" customHeight="1" x14ac:dyDescent="0.2">
      <c r="A52" s="224"/>
      <c r="B52" s="224"/>
      <c r="C52" s="224"/>
      <c r="D52" s="224"/>
      <c r="E52" s="224"/>
      <c r="F52" s="224"/>
      <c r="G52" s="224"/>
      <c r="H52" s="224"/>
      <c r="I52" s="224"/>
      <c r="J52" s="224"/>
    </row>
    <row r="53" spans="1:10" ht="15" customHeight="1" x14ac:dyDescent="0.2">
      <c r="A53" s="224"/>
      <c r="B53" s="224"/>
      <c r="C53" s="224"/>
      <c r="D53" s="224"/>
      <c r="E53" s="224"/>
      <c r="F53" s="224"/>
      <c r="G53" s="224"/>
      <c r="H53" s="224"/>
      <c r="I53" s="224"/>
      <c r="J53" s="224"/>
    </row>
    <row r="54" spans="1:10" ht="15" customHeight="1" x14ac:dyDescent="0.2">
      <c r="A54" s="224"/>
      <c r="B54" s="224"/>
      <c r="C54" s="224"/>
      <c r="D54" s="224"/>
      <c r="E54" s="224"/>
      <c r="F54" s="224"/>
      <c r="G54" s="224"/>
      <c r="H54" s="224"/>
      <c r="I54" s="224"/>
      <c r="J54" s="224"/>
    </row>
    <row r="55" spans="1:10" ht="15" customHeight="1" x14ac:dyDescent="0.2">
      <c r="A55" s="224"/>
      <c r="B55" s="224"/>
      <c r="C55" s="224"/>
      <c r="D55" s="224"/>
      <c r="E55" s="224"/>
      <c r="F55" s="224"/>
      <c r="G55" s="224"/>
      <c r="H55" s="224"/>
      <c r="I55" s="224"/>
      <c r="J55" s="224"/>
    </row>
    <row r="56" spans="1:10" ht="15" customHeight="1" x14ac:dyDescent="0.2">
      <c r="A56" s="224"/>
      <c r="B56" s="224"/>
      <c r="C56" s="224"/>
      <c r="D56" s="224"/>
      <c r="E56" s="224"/>
      <c r="F56" s="224"/>
      <c r="G56" s="224"/>
      <c r="H56" s="224"/>
      <c r="I56" s="224"/>
      <c r="J56" s="224"/>
    </row>
    <row r="57" spans="1:10" ht="15" customHeight="1" x14ac:dyDescent="0.2">
      <c r="A57" s="224"/>
      <c r="B57" s="224"/>
      <c r="C57" s="224"/>
      <c r="D57" s="224"/>
      <c r="E57" s="224"/>
      <c r="F57" s="224"/>
      <c r="G57" s="224"/>
      <c r="H57" s="224"/>
      <c r="I57" s="224"/>
      <c r="J57" s="224"/>
    </row>
    <row r="58" spans="1:10" ht="15" customHeight="1" x14ac:dyDescent="0.2">
      <c r="A58" s="224"/>
      <c r="B58" s="224"/>
      <c r="C58" s="224"/>
      <c r="D58" s="224"/>
      <c r="E58" s="224"/>
      <c r="F58" s="224"/>
      <c r="G58" s="224"/>
      <c r="H58" s="224"/>
      <c r="I58" s="224"/>
      <c r="J58" s="224"/>
    </row>
    <row r="59" spans="1:10" ht="15" customHeight="1" x14ac:dyDescent="0.2">
      <c r="A59" s="224"/>
      <c r="B59" s="224"/>
      <c r="C59" s="224"/>
      <c r="D59" s="224"/>
      <c r="E59" s="224"/>
      <c r="F59" s="224"/>
      <c r="G59" s="224"/>
      <c r="H59" s="224"/>
      <c r="I59" s="224"/>
      <c r="J59" s="224"/>
    </row>
    <row r="60" spans="1:10" ht="15" customHeight="1" x14ac:dyDescent="0.2">
      <c r="A60" s="224"/>
      <c r="B60" s="224"/>
      <c r="C60" s="224"/>
      <c r="D60" s="224"/>
      <c r="E60" s="224"/>
      <c r="F60" s="224"/>
      <c r="G60" s="224"/>
      <c r="H60" s="224"/>
      <c r="I60" s="224"/>
      <c r="J60" s="224"/>
    </row>
    <row r="61" spans="1:10" ht="15" customHeight="1" x14ac:dyDescent="0.2">
      <c r="A61" s="224"/>
      <c r="B61" s="224"/>
      <c r="C61" s="224"/>
      <c r="D61" s="224"/>
      <c r="E61" s="224"/>
      <c r="F61" s="224"/>
      <c r="G61" s="224"/>
      <c r="H61" s="224"/>
      <c r="I61" s="224"/>
      <c r="J61" s="224"/>
    </row>
    <row r="62" spans="1:10" ht="15" customHeight="1" x14ac:dyDescent="0.2">
      <c r="A62" s="224"/>
      <c r="B62" s="224"/>
      <c r="C62" s="224"/>
      <c r="D62" s="224"/>
      <c r="E62" s="224"/>
      <c r="F62" s="224"/>
      <c r="G62" s="224"/>
      <c r="H62" s="224"/>
      <c r="I62" s="224"/>
      <c r="J62" s="224"/>
    </row>
    <row r="63" spans="1:10" ht="15" customHeight="1" x14ac:dyDescent="0.2">
      <c r="A63" s="224"/>
      <c r="B63" s="224"/>
      <c r="C63" s="224"/>
      <c r="D63" s="224"/>
      <c r="E63" s="224"/>
      <c r="F63" s="224"/>
      <c r="G63" s="224"/>
      <c r="H63" s="224"/>
      <c r="I63" s="224"/>
      <c r="J63" s="224"/>
    </row>
    <row r="64" spans="1:10" ht="15" customHeight="1" x14ac:dyDescent="0.2">
      <c r="A64" s="224"/>
      <c r="B64" s="224"/>
      <c r="C64" s="224"/>
      <c r="D64" s="224"/>
      <c r="E64" s="224"/>
      <c r="F64" s="224"/>
      <c r="G64" s="224"/>
      <c r="H64" s="224"/>
      <c r="I64" s="224"/>
      <c r="J64" s="224"/>
    </row>
    <row r="65" spans="1:10" ht="15" customHeight="1" x14ac:dyDescent="0.2">
      <c r="A65" s="224"/>
      <c r="B65" s="224"/>
      <c r="C65" s="224"/>
      <c r="D65" s="224"/>
      <c r="E65" s="224"/>
      <c r="F65" s="224"/>
      <c r="G65" s="224"/>
      <c r="H65" s="224"/>
      <c r="I65" s="224"/>
      <c r="J65" s="224"/>
    </row>
    <row r="66" spans="1:10" ht="15" customHeight="1" x14ac:dyDescent="0.2">
      <c r="A66" s="237" t="s">
        <v>135</v>
      </c>
      <c r="B66" s="238"/>
      <c r="C66" s="238"/>
      <c r="D66" s="238"/>
      <c r="E66" s="238"/>
      <c r="F66" s="238"/>
      <c r="G66" s="238"/>
      <c r="H66" s="238"/>
      <c r="I66" s="238"/>
      <c r="J66" s="239"/>
    </row>
    <row r="67" spans="1:10" ht="15" customHeight="1" x14ac:dyDescent="0.2">
      <c r="A67" s="240"/>
      <c r="B67" s="241"/>
      <c r="C67" s="241"/>
      <c r="D67" s="241"/>
      <c r="E67" s="241"/>
      <c r="F67" s="241"/>
      <c r="G67" s="241"/>
      <c r="H67" s="241"/>
      <c r="I67" s="241"/>
      <c r="J67" s="242"/>
    </row>
    <row r="68" spans="1:10" ht="15" customHeight="1" x14ac:dyDescent="0.2">
      <c r="A68" s="240"/>
      <c r="B68" s="241"/>
      <c r="C68" s="241"/>
      <c r="D68" s="241"/>
      <c r="E68" s="241"/>
      <c r="F68" s="241"/>
      <c r="G68" s="241"/>
      <c r="H68" s="241"/>
      <c r="I68" s="241"/>
      <c r="J68" s="242"/>
    </row>
    <row r="69" spans="1:10" ht="15" customHeight="1" x14ac:dyDescent="0.2">
      <c r="A69" s="243"/>
      <c r="B69" s="244"/>
      <c r="C69" s="244"/>
      <c r="D69" s="244"/>
      <c r="E69" s="244"/>
      <c r="F69" s="244"/>
      <c r="G69" s="244"/>
      <c r="H69" s="244"/>
      <c r="I69" s="244"/>
      <c r="J69" s="245"/>
    </row>
    <row r="70" spans="1:10" ht="15" customHeight="1" x14ac:dyDescent="0.2">
      <c r="A70" s="224" t="s">
        <v>248</v>
      </c>
      <c r="B70" s="224"/>
      <c r="C70" s="224"/>
      <c r="D70" s="224"/>
      <c r="E70" s="224"/>
      <c r="F70" s="224"/>
      <c r="G70" s="224"/>
      <c r="H70" s="224"/>
      <c r="I70" s="224"/>
      <c r="J70" s="224"/>
    </row>
    <row r="71" spans="1:10" ht="15" customHeight="1" x14ac:dyDescent="0.2">
      <c r="A71" s="224"/>
      <c r="B71" s="224"/>
      <c r="C71" s="224"/>
      <c r="D71" s="224"/>
      <c r="E71" s="224"/>
      <c r="F71" s="224"/>
      <c r="G71" s="224"/>
      <c r="H71" s="224"/>
      <c r="I71" s="224"/>
      <c r="J71" s="224"/>
    </row>
    <row r="72" spans="1:10" ht="15" customHeight="1" x14ac:dyDescent="0.2">
      <c r="A72" s="224"/>
      <c r="B72" s="224"/>
      <c r="C72" s="224"/>
      <c r="D72" s="224"/>
      <c r="E72" s="224"/>
      <c r="F72" s="224"/>
      <c r="G72" s="224"/>
      <c r="H72" s="224"/>
      <c r="I72" s="224"/>
      <c r="J72" s="224"/>
    </row>
    <row r="73" spans="1:10" ht="15" customHeight="1" x14ac:dyDescent="0.2">
      <c r="A73" s="224"/>
      <c r="B73" s="224"/>
      <c r="C73" s="224"/>
      <c r="D73" s="224"/>
      <c r="E73" s="224"/>
      <c r="F73" s="224"/>
      <c r="G73" s="224"/>
      <c r="H73" s="224"/>
      <c r="I73" s="224"/>
      <c r="J73" s="224"/>
    </row>
    <row r="74" spans="1:10" ht="15" customHeight="1" x14ac:dyDescent="0.2">
      <c r="A74" s="224"/>
      <c r="B74" s="224"/>
      <c r="C74" s="224"/>
      <c r="D74" s="224"/>
      <c r="E74" s="224"/>
      <c r="F74" s="224"/>
      <c r="G74" s="224"/>
      <c r="H74" s="224"/>
      <c r="I74" s="224"/>
      <c r="J74" s="224"/>
    </row>
    <row r="75" spans="1:10" ht="15" customHeight="1" x14ac:dyDescent="0.2">
      <c r="A75" s="224"/>
      <c r="B75" s="224"/>
      <c r="C75" s="224"/>
      <c r="D75" s="224"/>
      <c r="E75" s="224"/>
      <c r="F75" s="224"/>
      <c r="G75" s="224"/>
      <c r="H75" s="224"/>
      <c r="I75" s="224"/>
      <c r="J75" s="224"/>
    </row>
    <row r="76" spans="1:10" ht="15" customHeight="1" x14ac:dyDescent="0.2">
      <c r="A76" s="224"/>
      <c r="B76" s="224"/>
      <c r="C76" s="224"/>
      <c r="D76" s="224"/>
      <c r="E76" s="224"/>
      <c r="F76" s="224"/>
      <c r="G76" s="224"/>
      <c r="H76" s="224"/>
      <c r="I76" s="224"/>
      <c r="J76" s="224"/>
    </row>
    <row r="77" spans="1:10" ht="15" customHeight="1" x14ac:dyDescent="0.2">
      <c r="A77" s="224"/>
      <c r="B77" s="224"/>
      <c r="C77" s="224"/>
      <c r="D77" s="224"/>
      <c r="E77" s="224"/>
      <c r="F77" s="224"/>
      <c r="G77" s="224"/>
      <c r="H77" s="224"/>
      <c r="I77" s="224"/>
      <c r="J77" s="224"/>
    </row>
    <row r="78" spans="1:10" ht="15" customHeight="1" x14ac:dyDescent="0.2">
      <c r="A78" s="224"/>
      <c r="B78" s="224"/>
      <c r="C78" s="224"/>
      <c r="D78" s="224"/>
      <c r="E78" s="224"/>
      <c r="F78" s="224"/>
      <c r="G78" s="224"/>
      <c r="H78" s="224"/>
      <c r="I78" s="224"/>
      <c r="J78" s="224"/>
    </row>
    <row r="79" spans="1:10" ht="15" customHeight="1" x14ac:dyDescent="0.2">
      <c r="A79" s="224"/>
      <c r="B79" s="224"/>
      <c r="C79" s="224"/>
      <c r="D79" s="224"/>
      <c r="E79" s="224"/>
      <c r="F79" s="224"/>
      <c r="G79" s="224"/>
      <c r="H79" s="224"/>
      <c r="I79" s="224"/>
      <c r="J79" s="224"/>
    </row>
    <row r="80" spans="1:10" ht="15" customHeight="1" x14ac:dyDescent="0.2">
      <c r="A80" s="224"/>
      <c r="B80" s="224"/>
      <c r="C80" s="224"/>
      <c r="D80" s="224"/>
      <c r="E80" s="224"/>
      <c r="F80" s="224"/>
      <c r="G80" s="224"/>
      <c r="H80" s="224"/>
      <c r="I80" s="224"/>
      <c r="J80" s="224"/>
    </row>
    <row r="81" spans="1:10" ht="15" customHeight="1" x14ac:dyDescent="0.2">
      <c r="A81" s="224"/>
      <c r="B81" s="224"/>
      <c r="C81" s="224"/>
      <c r="D81" s="224"/>
      <c r="E81" s="224"/>
      <c r="F81" s="224"/>
      <c r="G81" s="224"/>
      <c r="H81" s="224"/>
      <c r="I81" s="224"/>
      <c r="J81" s="224"/>
    </row>
    <row r="82" spans="1:10" ht="15" customHeight="1" x14ac:dyDescent="0.2">
      <c r="A82" s="224"/>
      <c r="B82" s="224"/>
      <c r="C82" s="224"/>
      <c r="D82" s="224"/>
      <c r="E82" s="224"/>
      <c r="F82" s="224"/>
      <c r="G82" s="224"/>
      <c r="H82" s="224"/>
      <c r="I82" s="224"/>
      <c r="J82" s="224"/>
    </row>
    <row r="83" spans="1:10" ht="15" customHeight="1" x14ac:dyDescent="0.2">
      <c r="A83" s="224"/>
      <c r="B83" s="224"/>
      <c r="C83" s="224"/>
      <c r="D83" s="224"/>
      <c r="E83" s="224"/>
      <c r="F83" s="224"/>
      <c r="G83" s="224"/>
      <c r="H83" s="224"/>
      <c r="I83" s="224"/>
      <c r="J83" s="224"/>
    </row>
    <row r="84" spans="1:10" ht="15" customHeight="1" x14ac:dyDescent="0.2">
      <c r="A84" s="237" t="s">
        <v>126</v>
      </c>
      <c r="B84" s="238"/>
      <c r="C84" s="238"/>
      <c r="D84" s="238"/>
      <c r="E84" s="238"/>
      <c r="F84" s="238"/>
      <c r="G84" s="238"/>
      <c r="H84" s="238"/>
      <c r="I84" s="238"/>
      <c r="J84" s="239"/>
    </row>
    <row r="85" spans="1:10" ht="15" customHeight="1" x14ac:dyDescent="0.2">
      <c r="A85" s="240"/>
      <c r="B85" s="241"/>
      <c r="C85" s="241"/>
      <c r="D85" s="241"/>
      <c r="E85" s="241"/>
      <c r="F85" s="241"/>
      <c r="G85" s="241"/>
      <c r="H85" s="241"/>
      <c r="I85" s="241"/>
      <c r="J85" s="242"/>
    </row>
    <row r="86" spans="1:10" ht="15" customHeight="1" x14ac:dyDescent="0.2">
      <c r="A86" s="243"/>
      <c r="B86" s="244"/>
      <c r="C86" s="244"/>
      <c r="D86" s="244"/>
      <c r="E86" s="244"/>
      <c r="F86" s="244"/>
      <c r="G86" s="244"/>
      <c r="H86" s="244"/>
      <c r="I86" s="244"/>
      <c r="J86" s="245"/>
    </row>
    <row r="87" spans="1:10" ht="15" customHeight="1" x14ac:dyDescent="0.2">
      <c r="A87" s="224" t="s">
        <v>248</v>
      </c>
      <c r="B87" s="224"/>
      <c r="C87" s="224"/>
      <c r="D87" s="224"/>
      <c r="E87" s="224"/>
      <c r="F87" s="224"/>
      <c r="G87" s="224"/>
      <c r="H87" s="224"/>
      <c r="I87" s="224"/>
      <c r="J87" s="224"/>
    </row>
    <row r="88" spans="1:10" ht="15" customHeight="1" x14ac:dyDescent="0.2">
      <c r="A88" s="224"/>
      <c r="B88" s="224"/>
      <c r="C88" s="224"/>
      <c r="D88" s="224"/>
      <c r="E88" s="224"/>
      <c r="F88" s="224"/>
      <c r="G88" s="224"/>
      <c r="H88" s="224"/>
      <c r="I88" s="224"/>
      <c r="J88" s="224"/>
    </row>
    <row r="89" spans="1:10" ht="15" customHeight="1" x14ac:dyDescent="0.2">
      <c r="A89" s="224"/>
      <c r="B89" s="224"/>
      <c r="C89" s="224"/>
      <c r="D89" s="224"/>
      <c r="E89" s="224"/>
      <c r="F89" s="224"/>
      <c r="G89" s="224"/>
      <c r="H89" s="224"/>
      <c r="I89" s="224"/>
      <c r="J89" s="224"/>
    </row>
    <row r="90" spans="1:10" ht="15" customHeight="1" x14ac:dyDescent="0.2">
      <c r="A90" s="224"/>
      <c r="B90" s="224"/>
      <c r="C90" s="224"/>
      <c r="D90" s="224"/>
      <c r="E90" s="224"/>
      <c r="F90" s="224"/>
      <c r="G90" s="224"/>
      <c r="H90" s="224"/>
      <c r="I90" s="224"/>
      <c r="J90" s="224"/>
    </row>
    <row r="91" spans="1:10" ht="15" customHeight="1" x14ac:dyDescent="0.2">
      <c r="A91" s="224"/>
      <c r="B91" s="224"/>
      <c r="C91" s="224"/>
      <c r="D91" s="224"/>
      <c r="E91" s="224"/>
      <c r="F91" s="224"/>
      <c r="G91" s="224"/>
      <c r="H91" s="224"/>
      <c r="I91" s="224"/>
      <c r="J91" s="224"/>
    </row>
    <row r="92" spans="1:10" ht="15" customHeight="1" x14ac:dyDescent="0.2">
      <c r="A92" s="224"/>
      <c r="B92" s="224"/>
      <c r="C92" s="224"/>
      <c r="D92" s="224"/>
      <c r="E92" s="224"/>
      <c r="F92" s="224"/>
      <c r="G92" s="224"/>
      <c r="H92" s="224"/>
      <c r="I92" s="224"/>
      <c r="J92" s="224"/>
    </row>
    <row r="93" spans="1:10" ht="15" customHeight="1" x14ac:dyDescent="0.2">
      <c r="A93" s="224"/>
      <c r="B93" s="224"/>
      <c r="C93" s="224"/>
      <c r="D93" s="224"/>
      <c r="E93" s="224"/>
      <c r="F93" s="224"/>
      <c r="G93" s="224"/>
      <c r="H93" s="224"/>
      <c r="I93" s="224"/>
      <c r="J93" s="224"/>
    </row>
    <row r="94" spans="1:10" ht="15" customHeight="1" x14ac:dyDescent="0.2">
      <c r="A94" s="224"/>
      <c r="B94" s="224"/>
      <c r="C94" s="224"/>
      <c r="D94" s="224"/>
      <c r="E94" s="224"/>
      <c r="F94" s="224"/>
      <c r="G94" s="224"/>
      <c r="H94" s="224"/>
      <c r="I94" s="224"/>
      <c r="J94" s="224"/>
    </row>
    <row r="95" spans="1:10" ht="15" customHeight="1" x14ac:dyDescent="0.2">
      <c r="A95" s="224"/>
      <c r="B95" s="224"/>
      <c r="C95" s="224"/>
      <c r="D95" s="224"/>
      <c r="E95" s="224"/>
      <c r="F95" s="224"/>
      <c r="G95" s="224"/>
      <c r="H95" s="224"/>
      <c r="I95" s="224"/>
      <c r="J95" s="224"/>
    </row>
    <row r="96" spans="1:10" ht="15" customHeight="1" x14ac:dyDescent="0.2">
      <c r="A96" s="224"/>
      <c r="B96" s="224"/>
      <c r="C96" s="224"/>
      <c r="D96" s="224"/>
      <c r="E96" s="224"/>
      <c r="F96" s="224"/>
      <c r="G96" s="224"/>
      <c r="H96" s="224"/>
      <c r="I96" s="224"/>
      <c r="J96" s="224"/>
    </row>
    <row r="97" spans="1:10" ht="15" customHeight="1" x14ac:dyDescent="0.2">
      <c r="A97" s="224"/>
      <c r="B97" s="224"/>
      <c r="C97" s="224"/>
      <c r="D97" s="224"/>
      <c r="E97" s="224"/>
      <c r="F97" s="224"/>
      <c r="G97" s="224"/>
      <c r="H97" s="224"/>
      <c r="I97" s="224"/>
      <c r="J97" s="224"/>
    </row>
    <row r="98" spans="1:10" ht="15" customHeight="1" x14ac:dyDescent="0.2">
      <c r="A98" s="224"/>
      <c r="B98" s="224"/>
      <c r="C98" s="224"/>
      <c r="D98" s="224"/>
      <c r="E98" s="224"/>
      <c r="F98" s="224"/>
      <c r="G98" s="224"/>
      <c r="H98" s="224"/>
      <c r="I98" s="224"/>
      <c r="J98" s="224"/>
    </row>
    <row r="99" spans="1:10" ht="15" customHeight="1" x14ac:dyDescent="0.2">
      <c r="A99" s="224"/>
      <c r="B99" s="224"/>
      <c r="C99" s="224"/>
      <c r="D99" s="224"/>
      <c r="E99" s="224"/>
      <c r="F99" s="224"/>
      <c r="G99" s="224"/>
      <c r="H99" s="224"/>
      <c r="I99" s="224"/>
      <c r="J99" s="224"/>
    </row>
    <row r="100" spans="1:10" ht="15" customHeight="1" x14ac:dyDescent="0.2">
      <c r="A100" s="224"/>
      <c r="B100" s="224"/>
      <c r="C100" s="224"/>
      <c r="D100" s="224"/>
      <c r="E100" s="224"/>
      <c r="F100" s="224"/>
      <c r="G100" s="224"/>
      <c r="H100" s="224"/>
      <c r="I100" s="224"/>
      <c r="J100" s="224"/>
    </row>
    <row r="101" spans="1:10" ht="15" customHeight="1" x14ac:dyDescent="0.2">
      <c r="A101" s="237" t="s">
        <v>127</v>
      </c>
      <c r="B101" s="238"/>
      <c r="C101" s="238"/>
      <c r="D101" s="238"/>
      <c r="E101" s="238"/>
      <c r="F101" s="238"/>
      <c r="G101" s="238"/>
      <c r="H101" s="238"/>
      <c r="I101" s="238"/>
      <c r="J101" s="239"/>
    </row>
    <row r="102" spans="1:10" ht="15" customHeight="1" x14ac:dyDescent="0.2">
      <c r="A102" s="240"/>
      <c r="B102" s="241"/>
      <c r="C102" s="241"/>
      <c r="D102" s="241"/>
      <c r="E102" s="241"/>
      <c r="F102" s="241"/>
      <c r="G102" s="241"/>
      <c r="H102" s="241"/>
      <c r="I102" s="241"/>
      <c r="J102" s="242"/>
    </row>
    <row r="103" spans="1:10" ht="15" customHeight="1" x14ac:dyDescent="0.2">
      <c r="A103" s="243"/>
      <c r="B103" s="244"/>
      <c r="C103" s="244"/>
      <c r="D103" s="244"/>
      <c r="E103" s="244"/>
      <c r="F103" s="244"/>
      <c r="G103" s="244"/>
      <c r="H103" s="244"/>
      <c r="I103" s="244"/>
      <c r="J103" s="245"/>
    </row>
    <row r="104" spans="1:10" ht="15" customHeight="1" x14ac:dyDescent="0.2">
      <c r="A104" s="224" t="s">
        <v>248</v>
      </c>
      <c r="B104" s="224"/>
      <c r="C104" s="224"/>
      <c r="D104" s="224"/>
      <c r="E104" s="224"/>
      <c r="F104" s="224"/>
      <c r="G104" s="224"/>
      <c r="H104" s="224"/>
      <c r="I104" s="224"/>
      <c r="J104" s="224"/>
    </row>
    <row r="105" spans="1:10" ht="15" customHeight="1" x14ac:dyDescent="0.2">
      <c r="A105" s="224"/>
      <c r="B105" s="224"/>
      <c r="C105" s="224"/>
      <c r="D105" s="224"/>
      <c r="E105" s="224"/>
      <c r="F105" s="224"/>
      <c r="G105" s="224"/>
      <c r="H105" s="224"/>
      <c r="I105" s="224"/>
      <c r="J105" s="224"/>
    </row>
    <row r="106" spans="1:10" ht="15" customHeight="1" x14ac:dyDescent="0.2">
      <c r="A106" s="224"/>
      <c r="B106" s="224"/>
      <c r="C106" s="224"/>
      <c r="D106" s="224"/>
      <c r="E106" s="224"/>
      <c r="F106" s="224"/>
      <c r="G106" s="224"/>
      <c r="H106" s="224"/>
      <c r="I106" s="224"/>
      <c r="J106" s="224"/>
    </row>
    <row r="107" spans="1:10" ht="15" customHeight="1" x14ac:dyDescent="0.2">
      <c r="A107" s="224"/>
      <c r="B107" s="224"/>
      <c r="C107" s="224"/>
      <c r="D107" s="224"/>
      <c r="E107" s="224"/>
      <c r="F107" s="224"/>
      <c r="G107" s="224"/>
      <c r="H107" s="224"/>
      <c r="I107" s="224"/>
      <c r="J107" s="224"/>
    </row>
    <row r="108" spans="1:10" ht="15" customHeight="1" x14ac:dyDescent="0.2">
      <c r="A108" s="224"/>
      <c r="B108" s="224"/>
      <c r="C108" s="224"/>
      <c r="D108" s="224"/>
      <c r="E108" s="224"/>
      <c r="F108" s="224"/>
      <c r="G108" s="224"/>
      <c r="H108" s="224"/>
      <c r="I108" s="224"/>
      <c r="J108" s="224"/>
    </row>
    <row r="109" spans="1:10" ht="15" customHeight="1" x14ac:dyDescent="0.2">
      <c r="A109" s="224"/>
      <c r="B109" s="224"/>
      <c r="C109" s="224"/>
      <c r="D109" s="224"/>
      <c r="E109" s="224"/>
      <c r="F109" s="224"/>
      <c r="G109" s="224"/>
      <c r="H109" s="224"/>
      <c r="I109" s="224"/>
      <c r="J109" s="224"/>
    </row>
    <row r="110" spans="1:10" ht="15" customHeight="1" x14ac:dyDescent="0.2">
      <c r="A110" s="224"/>
      <c r="B110" s="224"/>
      <c r="C110" s="224"/>
      <c r="D110" s="224"/>
      <c r="E110" s="224"/>
      <c r="F110" s="224"/>
      <c r="G110" s="224"/>
      <c r="H110" s="224"/>
      <c r="I110" s="224"/>
      <c r="J110" s="224"/>
    </row>
    <row r="111" spans="1:10" ht="15" customHeight="1" x14ac:dyDescent="0.2">
      <c r="A111" s="224"/>
      <c r="B111" s="224"/>
      <c r="C111" s="224"/>
      <c r="D111" s="224"/>
      <c r="E111" s="224"/>
      <c r="F111" s="224"/>
      <c r="G111" s="224"/>
      <c r="H111" s="224"/>
      <c r="I111" s="224"/>
      <c r="J111" s="224"/>
    </row>
    <row r="112" spans="1:10" ht="15" customHeight="1" x14ac:dyDescent="0.2">
      <c r="A112" s="224"/>
      <c r="B112" s="224"/>
      <c r="C112" s="224"/>
      <c r="D112" s="224"/>
      <c r="E112" s="224"/>
      <c r="F112" s="224"/>
      <c r="G112" s="224"/>
      <c r="H112" s="224"/>
      <c r="I112" s="224"/>
      <c r="J112" s="224"/>
    </row>
    <row r="113" spans="1:10" ht="15" customHeight="1" x14ac:dyDescent="0.2">
      <c r="A113" s="224"/>
      <c r="B113" s="224"/>
      <c r="C113" s="224"/>
      <c r="D113" s="224"/>
      <c r="E113" s="224"/>
      <c r="F113" s="224"/>
      <c r="G113" s="224"/>
      <c r="H113" s="224"/>
      <c r="I113" s="224"/>
      <c r="J113" s="224"/>
    </row>
    <row r="114" spans="1:10" ht="15" customHeight="1" x14ac:dyDescent="0.2">
      <c r="A114" s="224"/>
      <c r="B114" s="224"/>
      <c r="C114" s="224"/>
      <c r="D114" s="224"/>
      <c r="E114" s="224"/>
      <c r="F114" s="224"/>
      <c r="G114" s="224"/>
      <c r="H114" s="224"/>
      <c r="I114" s="224"/>
      <c r="J114" s="224"/>
    </row>
    <row r="115" spans="1:10" ht="15" customHeight="1" x14ac:dyDescent="0.2">
      <c r="A115" s="224"/>
      <c r="B115" s="224"/>
      <c r="C115" s="224"/>
      <c r="D115" s="224"/>
      <c r="E115" s="224"/>
      <c r="F115" s="224"/>
      <c r="G115" s="224"/>
      <c r="H115" s="224"/>
      <c r="I115" s="224"/>
      <c r="J115" s="224"/>
    </row>
    <row r="116" spans="1:10" ht="15" customHeight="1" x14ac:dyDescent="0.2">
      <c r="A116" s="224"/>
      <c r="B116" s="224"/>
      <c r="C116" s="224"/>
      <c r="D116" s="224"/>
      <c r="E116" s="224"/>
      <c r="F116" s="224"/>
      <c r="G116" s="224"/>
      <c r="H116" s="224"/>
      <c r="I116" s="224"/>
      <c r="J116" s="224"/>
    </row>
    <row r="117" spans="1:10" ht="15" customHeight="1" x14ac:dyDescent="0.2">
      <c r="A117" s="224"/>
      <c r="B117" s="224"/>
      <c r="C117" s="224"/>
      <c r="D117" s="224"/>
      <c r="E117" s="224"/>
      <c r="F117" s="224"/>
      <c r="G117" s="224"/>
      <c r="H117" s="224"/>
      <c r="I117" s="224"/>
      <c r="J117" s="224"/>
    </row>
    <row r="118" spans="1:10" ht="15" customHeight="1" x14ac:dyDescent="0.2">
      <c r="A118" s="237" t="s">
        <v>139</v>
      </c>
      <c r="B118" s="238"/>
      <c r="C118" s="238"/>
      <c r="D118" s="238"/>
      <c r="E118" s="238"/>
      <c r="F118" s="238"/>
      <c r="G118" s="238"/>
      <c r="H118" s="238"/>
      <c r="I118" s="238"/>
      <c r="J118" s="239"/>
    </row>
    <row r="119" spans="1:10" ht="15" customHeight="1" x14ac:dyDescent="0.2">
      <c r="A119" s="240"/>
      <c r="B119" s="241"/>
      <c r="C119" s="241"/>
      <c r="D119" s="241"/>
      <c r="E119" s="241"/>
      <c r="F119" s="241"/>
      <c r="G119" s="241"/>
      <c r="H119" s="241"/>
      <c r="I119" s="241"/>
      <c r="J119" s="242"/>
    </row>
    <row r="120" spans="1:10" ht="15" customHeight="1" x14ac:dyDescent="0.2">
      <c r="A120" s="240"/>
      <c r="B120" s="241"/>
      <c r="C120" s="241"/>
      <c r="D120" s="241"/>
      <c r="E120" s="241"/>
      <c r="F120" s="241"/>
      <c r="G120" s="241"/>
      <c r="H120" s="241"/>
      <c r="I120" s="241"/>
      <c r="J120" s="242"/>
    </row>
    <row r="121" spans="1:10" ht="15" customHeight="1" x14ac:dyDescent="0.2">
      <c r="A121" s="243"/>
      <c r="B121" s="244"/>
      <c r="C121" s="244"/>
      <c r="D121" s="244"/>
      <c r="E121" s="244"/>
      <c r="F121" s="244"/>
      <c r="G121" s="244"/>
      <c r="H121" s="244"/>
      <c r="I121" s="244"/>
      <c r="J121" s="245"/>
    </row>
    <row r="122" spans="1:10" ht="15" customHeight="1" x14ac:dyDescent="0.2">
      <c r="A122" s="224" t="s">
        <v>248</v>
      </c>
      <c r="B122" s="224"/>
      <c r="C122" s="224"/>
      <c r="D122" s="224"/>
      <c r="E122" s="224"/>
      <c r="F122" s="224"/>
      <c r="G122" s="224"/>
      <c r="H122" s="224"/>
      <c r="I122" s="224"/>
      <c r="J122" s="224"/>
    </row>
    <row r="123" spans="1:10" ht="15" customHeight="1" x14ac:dyDescent="0.2">
      <c r="A123" s="224"/>
      <c r="B123" s="224"/>
      <c r="C123" s="224"/>
      <c r="D123" s="224"/>
      <c r="E123" s="224"/>
      <c r="F123" s="224"/>
      <c r="G123" s="224"/>
      <c r="H123" s="224"/>
      <c r="I123" s="224"/>
      <c r="J123" s="224"/>
    </row>
    <row r="124" spans="1:10" ht="15" customHeight="1" x14ac:dyDescent="0.2">
      <c r="A124" s="224"/>
      <c r="B124" s="224"/>
      <c r="C124" s="224"/>
      <c r="D124" s="224"/>
      <c r="E124" s="224"/>
      <c r="F124" s="224"/>
      <c r="G124" s="224"/>
      <c r="H124" s="224"/>
      <c r="I124" s="224"/>
      <c r="J124" s="224"/>
    </row>
    <row r="125" spans="1:10" ht="15" customHeight="1" x14ac:dyDescent="0.2">
      <c r="A125" s="224"/>
      <c r="B125" s="224"/>
      <c r="C125" s="224"/>
      <c r="D125" s="224"/>
      <c r="E125" s="224"/>
      <c r="F125" s="224"/>
      <c r="G125" s="224"/>
      <c r="H125" s="224"/>
      <c r="I125" s="224"/>
      <c r="J125" s="224"/>
    </row>
    <row r="126" spans="1:10" ht="15" customHeight="1" x14ac:dyDescent="0.2">
      <c r="A126" s="224"/>
      <c r="B126" s="224"/>
      <c r="C126" s="224"/>
      <c r="D126" s="224"/>
      <c r="E126" s="224"/>
      <c r="F126" s="224"/>
      <c r="G126" s="224"/>
      <c r="H126" s="224"/>
      <c r="I126" s="224"/>
      <c r="J126" s="224"/>
    </row>
    <row r="127" spans="1:10" ht="15" customHeight="1" x14ac:dyDescent="0.2">
      <c r="A127" s="224"/>
      <c r="B127" s="224"/>
      <c r="C127" s="224"/>
      <c r="D127" s="224"/>
      <c r="E127" s="224"/>
      <c r="F127" s="224"/>
      <c r="G127" s="224"/>
      <c r="H127" s="224"/>
      <c r="I127" s="224"/>
      <c r="J127" s="224"/>
    </row>
    <row r="128" spans="1:10" ht="15" customHeight="1" x14ac:dyDescent="0.2">
      <c r="A128" s="224"/>
      <c r="B128" s="224"/>
      <c r="C128" s="224"/>
      <c r="D128" s="224"/>
      <c r="E128" s="224"/>
      <c r="F128" s="224"/>
      <c r="G128" s="224"/>
      <c r="H128" s="224"/>
      <c r="I128" s="224"/>
      <c r="J128" s="224"/>
    </row>
    <row r="129" spans="1:10" ht="15" customHeight="1" x14ac:dyDescent="0.2">
      <c r="A129" s="224"/>
      <c r="B129" s="224"/>
      <c r="C129" s="224"/>
      <c r="D129" s="224"/>
      <c r="E129" s="224"/>
      <c r="F129" s="224"/>
      <c r="G129" s="224"/>
      <c r="H129" s="224"/>
      <c r="I129" s="224"/>
      <c r="J129" s="224"/>
    </row>
    <row r="130" spans="1:10" ht="15" customHeight="1" x14ac:dyDescent="0.2">
      <c r="A130" s="224"/>
      <c r="B130" s="224"/>
      <c r="C130" s="224"/>
      <c r="D130" s="224"/>
      <c r="E130" s="224"/>
      <c r="F130" s="224"/>
      <c r="G130" s="224"/>
      <c r="H130" s="224"/>
      <c r="I130" s="224"/>
      <c r="J130" s="224"/>
    </row>
    <row r="131" spans="1:10" ht="15" customHeight="1" x14ac:dyDescent="0.2">
      <c r="A131" s="224"/>
      <c r="B131" s="224"/>
      <c r="C131" s="224"/>
      <c r="D131" s="224"/>
      <c r="E131" s="224"/>
      <c r="F131" s="224"/>
      <c r="G131" s="224"/>
      <c r="H131" s="224"/>
      <c r="I131" s="224"/>
      <c r="J131" s="224"/>
    </row>
    <row r="132" spans="1:10" ht="15" customHeight="1" x14ac:dyDescent="0.2">
      <c r="A132" s="224"/>
      <c r="B132" s="224"/>
      <c r="C132" s="224"/>
      <c r="D132" s="224"/>
      <c r="E132" s="224"/>
      <c r="F132" s="224"/>
      <c r="G132" s="224"/>
      <c r="H132" s="224"/>
      <c r="I132" s="224"/>
      <c r="J132" s="224"/>
    </row>
    <row r="133" spans="1:10" ht="15" customHeight="1" x14ac:dyDescent="0.2">
      <c r="A133" s="224"/>
      <c r="B133" s="224"/>
      <c r="C133" s="224"/>
      <c r="D133" s="224"/>
      <c r="E133" s="224"/>
      <c r="F133" s="224"/>
      <c r="G133" s="224"/>
      <c r="H133" s="224"/>
      <c r="I133" s="224"/>
      <c r="J133" s="224"/>
    </row>
    <row r="134" spans="1:10" ht="15" customHeight="1" x14ac:dyDescent="0.2">
      <c r="A134" s="224"/>
      <c r="B134" s="224"/>
      <c r="C134" s="224"/>
      <c r="D134" s="224"/>
      <c r="E134" s="224"/>
      <c r="F134" s="224"/>
      <c r="G134" s="224"/>
      <c r="H134" s="224"/>
      <c r="I134" s="224"/>
      <c r="J134" s="224"/>
    </row>
    <row r="135" spans="1:10" ht="15" customHeight="1" x14ac:dyDescent="0.2">
      <c r="A135" s="224"/>
      <c r="B135" s="224"/>
      <c r="C135" s="224"/>
      <c r="D135" s="224"/>
      <c r="E135" s="224"/>
      <c r="F135" s="224"/>
      <c r="G135" s="224"/>
      <c r="H135" s="224"/>
      <c r="I135" s="224"/>
      <c r="J135" s="224"/>
    </row>
    <row r="136" spans="1:10" ht="15" customHeight="1" x14ac:dyDescent="0.2">
      <c r="A136" s="246"/>
      <c r="B136" s="247"/>
      <c r="C136" s="247"/>
      <c r="D136" s="247"/>
      <c r="E136" s="247"/>
      <c r="F136" s="247"/>
      <c r="G136" s="247"/>
      <c r="H136" s="247"/>
      <c r="I136" s="247"/>
      <c r="J136" s="248"/>
    </row>
    <row r="137" spans="1:10" ht="15" customHeight="1" x14ac:dyDescent="0.2">
      <c r="A137" s="225" t="s">
        <v>122</v>
      </c>
      <c r="B137" s="226"/>
      <c r="C137" s="226"/>
      <c r="D137" s="226"/>
      <c r="E137" s="226"/>
      <c r="F137" s="226"/>
      <c r="G137" s="226"/>
      <c r="H137" s="226"/>
      <c r="I137" s="226"/>
      <c r="J137" s="227"/>
    </row>
    <row r="138" spans="1:10" ht="15" customHeight="1" x14ac:dyDescent="0.2">
      <c r="A138" s="228" t="s">
        <v>140</v>
      </c>
      <c r="B138" s="229"/>
      <c r="C138" s="229"/>
      <c r="D138" s="229"/>
      <c r="E138" s="229"/>
      <c r="F138" s="229"/>
      <c r="G138" s="229"/>
      <c r="H138" s="229"/>
      <c r="I138" s="229"/>
      <c r="J138" s="230"/>
    </row>
    <row r="139" spans="1:10" ht="15" customHeight="1" x14ac:dyDescent="0.2">
      <c r="A139" s="231"/>
      <c r="B139" s="232"/>
      <c r="C139" s="232"/>
      <c r="D139" s="232"/>
      <c r="E139" s="232"/>
      <c r="F139" s="232"/>
      <c r="G139" s="232"/>
      <c r="H139" s="232"/>
      <c r="I139" s="232"/>
      <c r="J139" s="233"/>
    </row>
    <row r="140" spans="1:10" ht="15" customHeight="1" x14ac:dyDescent="0.2">
      <c r="A140" s="234"/>
      <c r="B140" s="235"/>
      <c r="C140" s="235"/>
      <c r="D140" s="235"/>
      <c r="E140" s="235"/>
      <c r="F140" s="235"/>
      <c r="G140" s="235"/>
      <c r="H140" s="235"/>
      <c r="I140" s="235"/>
      <c r="J140" s="236"/>
    </row>
    <row r="141" spans="1:10" ht="15" customHeight="1" x14ac:dyDescent="0.2">
      <c r="A141" s="249" t="s">
        <v>87</v>
      </c>
      <c r="B141" s="249"/>
      <c r="C141" s="249"/>
      <c r="D141" s="249"/>
      <c r="E141" s="249"/>
      <c r="F141" s="249"/>
      <c r="G141" s="249"/>
      <c r="H141" s="249"/>
      <c r="I141" s="249"/>
      <c r="J141" s="249"/>
    </row>
    <row r="142" spans="1:10" ht="15" customHeight="1" x14ac:dyDescent="0.2">
      <c r="A142" s="249"/>
      <c r="B142" s="249"/>
      <c r="C142" s="249"/>
      <c r="D142" s="249"/>
      <c r="E142" s="249"/>
      <c r="F142" s="249"/>
      <c r="G142" s="249"/>
      <c r="H142" s="249"/>
      <c r="I142" s="249"/>
      <c r="J142" s="249"/>
    </row>
    <row r="143" spans="1:10" ht="15" customHeight="1" x14ac:dyDescent="0.2">
      <c r="A143" s="249" t="s">
        <v>88</v>
      </c>
      <c r="B143" s="249"/>
      <c r="C143" s="249"/>
      <c r="D143" s="249"/>
      <c r="E143" s="249"/>
      <c r="F143" s="249"/>
      <c r="G143" s="249"/>
      <c r="H143" s="249"/>
      <c r="I143" s="249"/>
      <c r="J143" s="249"/>
    </row>
    <row r="144" spans="1:10" ht="15" customHeight="1" x14ac:dyDescent="0.2">
      <c r="A144" s="249" t="s">
        <v>89</v>
      </c>
      <c r="B144" s="249"/>
      <c r="C144" s="249"/>
      <c r="D144" s="249"/>
      <c r="E144" s="249"/>
      <c r="F144" s="249"/>
      <c r="G144" s="249"/>
      <c r="H144" s="249"/>
      <c r="I144" s="249"/>
      <c r="J144" s="249"/>
    </row>
    <row r="145" spans="1:10" ht="15" customHeight="1" x14ac:dyDescent="0.2">
      <c r="A145" s="224" t="s">
        <v>249</v>
      </c>
      <c r="B145" s="224"/>
      <c r="C145" s="224"/>
      <c r="D145" s="224"/>
      <c r="E145" s="224"/>
      <c r="F145" s="224"/>
      <c r="G145" s="224"/>
      <c r="H145" s="224"/>
      <c r="I145" s="224"/>
      <c r="J145" s="224"/>
    </row>
    <row r="146" spans="1:10" ht="15" customHeight="1" x14ac:dyDescent="0.2">
      <c r="A146" s="224"/>
      <c r="B146" s="224"/>
      <c r="C146" s="224"/>
      <c r="D146" s="224"/>
      <c r="E146" s="224"/>
      <c r="F146" s="224"/>
      <c r="G146" s="224"/>
      <c r="H146" s="224"/>
      <c r="I146" s="224"/>
      <c r="J146" s="224"/>
    </row>
    <row r="147" spans="1:10" ht="15" customHeight="1" x14ac:dyDescent="0.2">
      <c r="A147" s="224"/>
      <c r="B147" s="224"/>
      <c r="C147" s="224"/>
      <c r="D147" s="224"/>
      <c r="E147" s="224"/>
      <c r="F147" s="224"/>
      <c r="G147" s="224"/>
      <c r="H147" s="224"/>
      <c r="I147" s="224"/>
      <c r="J147" s="224"/>
    </row>
    <row r="148" spans="1:10" ht="15" customHeight="1" x14ac:dyDescent="0.2">
      <c r="A148" s="224"/>
      <c r="B148" s="224"/>
      <c r="C148" s="224"/>
      <c r="D148" s="224"/>
      <c r="E148" s="224"/>
      <c r="F148" s="224"/>
      <c r="G148" s="224"/>
      <c r="H148" s="224"/>
      <c r="I148" s="224"/>
      <c r="J148" s="224"/>
    </row>
    <row r="149" spans="1:10" ht="15" customHeight="1" x14ac:dyDescent="0.2">
      <c r="A149" s="224"/>
      <c r="B149" s="224"/>
      <c r="C149" s="224"/>
      <c r="D149" s="224"/>
      <c r="E149" s="224"/>
      <c r="F149" s="224"/>
      <c r="G149" s="224"/>
      <c r="H149" s="224"/>
      <c r="I149" s="224"/>
      <c r="J149" s="224"/>
    </row>
    <row r="150" spans="1:10" ht="15" customHeight="1" x14ac:dyDescent="0.2">
      <c r="A150" s="224"/>
      <c r="B150" s="224"/>
      <c r="C150" s="224"/>
      <c r="D150" s="224"/>
      <c r="E150" s="224"/>
      <c r="F150" s="224"/>
      <c r="G150" s="224"/>
      <c r="H150" s="224"/>
      <c r="I150" s="224"/>
      <c r="J150" s="224"/>
    </row>
    <row r="151" spans="1:10" ht="15" customHeight="1" x14ac:dyDescent="0.2">
      <c r="A151" s="224"/>
      <c r="B151" s="224"/>
      <c r="C151" s="224"/>
      <c r="D151" s="224"/>
      <c r="E151" s="224"/>
      <c r="F151" s="224"/>
      <c r="G151" s="224"/>
      <c r="H151" s="224"/>
      <c r="I151" s="224"/>
      <c r="J151" s="224"/>
    </row>
    <row r="152" spans="1:10" ht="15" customHeight="1" x14ac:dyDescent="0.2">
      <c r="A152" s="224"/>
      <c r="B152" s="224"/>
      <c r="C152" s="224"/>
      <c r="D152" s="224"/>
      <c r="E152" s="224"/>
      <c r="F152" s="224"/>
      <c r="G152" s="224"/>
      <c r="H152" s="224"/>
      <c r="I152" s="224"/>
      <c r="J152" s="224"/>
    </row>
    <row r="153" spans="1:10" ht="15" customHeight="1" x14ac:dyDescent="0.2">
      <c r="A153" s="224"/>
      <c r="B153" s="224"/>
      <c r="C153" s="224"/>
      <c r="D153" s="224"/>
      <c r="E153" s="224"/>
      <c r="F153" s="224"/>
      <c r="G153" s="224"/>
      <c r="H153" s="224"/>
      <c r="I153" s="224"/>
      <c r="J153" s="224"/>
    </row>
    <row r="154" spans="1:10" ht="15" customHeight="1" x14ac:dyDescent="0.2">
      <c r="A154" s="224"/>
      <c r="B154" s="224"/>
      <c r="C154" s="224"/>
      <c r="D154" s="224"/>
      <c r="E154" s="224"/>
      <c r="F154" s="224"/>
      <c r="G154" s="224"/>
      <c r="H154" s="224"/>
      <c r="I154" s="224"/>
      <c r="J154" s="224"/>
    </row>
    <row r="155" spans="1:10" ht="15" customHeight="1" x14ac:dyDescent="0.2">
      <c r="A155" s="224"/>
      <c r="B155" s="224"/>
      <c r="C155" s="224"/>
      <c r="D155" s="224"/>
      <c r="E155" s="224"/>
      <c r="F155" s="224"/>
      <c r="G155" s="224"/>
      <c r="H155" s="224"/>
      <c r="I155" s="224"/>
      <c r="J155" s="224"/>
    </row>
    <row r="156" spans="1:10" ht="15" customHeight="1" x14ac:dyDescent="0.2">
      <c r="A156" s="224"/>
      <c r="B156" s="224"/>
      <c r="C156" s="224"/>
      <c r="D156" s="224"/>
      <c r="E156" s="224"/>
      <c r="F156" s="224"/>
      <c r="G156" s="224"/>
      <c r="H156" s="224"/>
      <c r="I156" s="224"/>
      <c r="J156" s="224"/>
    </row>
    <row r="157" spans="1:10" ht="15" customHeight="1" x14ac:dyDescent="0.2">
      <c r="A157" s="224"/>
      <c r="B157" s="224"/>
      <c r="C157" s="224"/>
      <c r="D157" s="224"/>
      <c r="E157" s="224"/>
      <c r="F157" s="224"/>
      <c r="G157" s="224"/>
      <c r="H157" s="224"/>
      <c r="I157" s="224"/>
      <c r="J157" s="224"/>
    </row>
    <row r="158" spans="1:10" ht="15" customHeight="1" x14ac:dyDescent="0.2">
      <c r="A158" s="224"/>
      <c r="B158" s="224"/>
      <c r="C158" s="224"/>
      <c r="D158" s="224"/>
      <c r="E158" s="224"/>
      <c r="F158" s="224"/>
      <c r="G158" s="224"/>
      <c r="H158" s="224"/>
      <c r="I158" s="224"/>
      <c r="J158" s="224"/>
    </row>
    <row r="159" spans="1:10" ht="15" customHeight="1" x14ac:dyDescent="0.2">
      <c r="A159" s="224"/>
      <c r="B159" s="224"/>
      <c r="C159" s="224"/>
      <c r="D159" s="224"/>
      <c r="E159" s="224"/>
      <c r="F159" s="224"/>
      <c r="G159" s="224"/>
      <c r="H159" s="224"/>
      <c r="I159" s="224"/>
      <c r="J159" s="224"/>
    </row>
    <row r="160" spans="1:10" ht="15" customHeight="1" x14ac:dyDescent="0.2">
      <c r="A160" s="224"/>
      <c r="B160" s="224"/>
      <c r="C160" s="224"/>
      <c r="D160" s="224"/>
      <c r="E160" s="224"/>
      <c r="F160" s="224"/>
      <c r="G160" s="224"/>
      <c r="H160" s="224"/>
      <c r="I160" s="224"/>
      <c r="J160" s="224"/>
    </row>
    <row r="161" spans="1:10" ht="15" customHeight="1" x14ac:dyDescent="0.2">
      <c r="A161" s="224"/>
      <c r="B161" s="224"/>
      <c r="C161" s="224"/>
      <c r="D161" s="224"/>
      <c r="E161" s="224"/>
      <c r="F161" s="224"/>
      <c r="G161" s="224"/>
      <c r="H161" s="224"/>
      <c r="I161" s="224"/>
      <c r="J161" s="224"/>
    </row>
    <row r="162" spans="1:10" ht="15" customHeight="1" x14ac:dyDescent="0.2">
      <c r="A162" s="224"/>
      <c r="B162" s="224"/>
      <c r="C162" s="224"/>
      <c r="D162" s="224"/>
      <c r="E162" s="224"/>
      <c r="F162" s="224"/>
      <c r="G162" s="224"/>
      <c r="H162" s="224"/>
      <c r="I162" s="224"/>
      <c r="J162" s="224"/>
    </row>
    <row r="163" spans="1:10" ht="15" customHeight="1" x14ac:dyDescent="0.2">
      <c r="A163" s="224"/>
      <c r="B163" s="224"/>
      <c r="C163" s="224"/>
      <c r="D163" s="224"/>
      <c r="E163" s="224"/>
      <c r="F163" s="224"/>
      <c r="G163" s="224"/>
      <c r="H163" s="224"/>
      <c r="I163" s="224"/>
      <c r="J163" s="224"/>
    </row>
    <row r="164" spans="1:10" ht="15" customHeight="1" x14ac:dyDescent="0.2">
      <c r="A164" s="224"/>
      <c r="B164" s="224"/>
      <c r="C164" s="224"/>
      <c r="D164" s="224"/>
      <c r="E164" s="224"/>
      <c r="F164" s="224"/>
      <c r="G164" s="224"/>
      <c r="H164" s="224"/>
      <c r="I164" s="224"/>
      <c r="J164" s="224"/>
    </row>
    <row r="165" spans="1:10" ht="15" customHeight="1" x14ac:dyDescent="0.2">
      <c r="A165" s="224"/>
      <c r="B165" s="224"/>
      <c r="C165" s="224"/>
      <c r="D165" s="224"/>
      <c r="E165" s="224"/>
      <c r="F165" s="224"/>
      <c r="G165" s="224"/>
      <c r="H165" s="224"/>
      <c r="I165" s="224"/>
      <c r="J165" s="224"/>
    </row>
    <row r="166" spans="1:10" ht="15" customHeight="1" x14ac:dyDescent="0.2">
      <c r="A166" s="224"/>
      <c r="B166" s="224"/>
      <c r="C166" s="224"/>
      <c r="D166" s="224"/>
      <c r="E166" s="224"/>
      <c r="F166" s="224"/>
      <c r="G166" s="224"/>
      <c r="H166" s="224"/>
      <c r="I166" s="224"/>
      <c r="J166" s="224"/>
    </row>
    <row r="167" spans="1:10" ht="15" customHeight="1" x14ac:dyDescent="0.2">
      <c r="A167" s="224"/>
      <c r="B167" s="224"/>
      <c r="C167" s="224"/>
      <c r="D167" s="224"/>
      <c r="E167" s="224"/>
      <c r="F167" s="224"/>
      <c r="G167" s="224"/>
      <c r="H167" s="224"/>
      <c r="I167" s="224"/>
      <c r="J167" s="224"/>
    </row>
    <row r="168" spans="1:10" ht="15" customHeight="1" x14ac:dyDescent="0.2">
      <c r="A168" s="224"/>
      <c r="B168" s="224"/>
      <c r="C168" s="224"/>
      <c r="D168" s="224"/>
      <c r="E168" s="224"/>
      <c r="F168" s="224"/>
      <c r="G168" s="224"/>
      <c r="H168" s="224"/>
      <c r="I168" s="224"/>
      <c r="J168" s="224"/>
    </row>
    <row r="169" spans="1:10" ht="15" customHeight="1" x14ac:dyDescent="0.2">
      <c r="A169" s="224"/>
      <c r="B169" s="224"/>
      <c r="C169" s="224"/>
      <c r="D169" s="224"/>
      <c r="E169" s="224"/>
      <c r="F169" s="224"/>
      <c r="G169" s="224"/>
      <c r="H169" s="224"/>
      <c r="I169" s="224"/>
      <c r="J169" s="224"/>
    </row>
    <row r="170" spans="1:10" ht="15" customHeight="1" x14ac:dyDescent="0.2">
      <c r="A170" s="224"/>
      <c r="B170" s="224"/>
      <c r="C170" s="224"/>
      <c r="D170" s="224"/>
      <c r="E170" s="224"/>
      <c r="F170" s="224"/>
      <c r="G170" s="224"/>
      <c r="H170" s="224"/>
      <c r="I170" s="224"/>
      <c r="J170" s="224"/>
    </row>
    <row r="171" spans="1:10" ht="15" customHeight="1" x14ac:dyDescent="0.2">
      <c r="A171" s="246"/>
      <c r="B171" s="247"/>
      <c r="C171" s="247"/>
      <c r="D171" s="247"/>
      <c r="E171" s="247"/>
      <c r="F171" s="247"/>
      <c r="G171" s="247"/>
      <c r="H171" s="247"/>
      <c r="I171" s="247"/>
      <c r="J171" s="248"/>
    </row>
    <row r="172" spans="1:10" ht="15" customHeight="1" x14ac:dyDescent="0.2">
      <c r="A172" s="225" t="s">
        <v>240</v>
      </c>
      <c r="B172" s="226"/>
      <c r="C172" s="226"/>
      <c r="D172" s="226"/>
      <c r="E172" s="226"/>
      <c r="F172" s="226"/>
      <c r="G172" s="226"/>
      <c r="H172" s="226"/>
      <c r="I172" s="226"/>
      <c r="J172" s="227"/>
    </row>
    <row r="173" spans="1:10" ht="15" customHeight="1" x14ac:dyDescent="0.2">
      <c r="A173" s="228" t="s">
        <v>218</v>
      </c>
      <c r="B173" s="229"/>
      <c r="C173" s="229"/>
      <c r="D173" s="229"/>
      <c r="E173" s="229"/>
      <c r="F173" s="229"/>
      <c r="G173" s="229"/>
      <c r="H173" s="229"/>
      <c r="I173" s="229"/>
      <c r="J173" s="230"/>
    </row>
    <row r="174" spans="1:10" ht="15" customHeight="1" x14ac:dyDescent="0.2">
      <c r="A174" s="231"/>
      <c r="B174" s="232"/>
      <c r="C174" s="232"/>
      <c r="D174" s="232"/>
      <c r="E174" s="232"/>
      <c r="F174" s="232"/>
      <c r="G174" s="232"/>
      <c r="H174" s="232"/>
      <c r="I174" s="232"/>
      <c r="J174" s="233"/>
    </row>
    <row r="175" spans="1:10" ht="15" customHeight="1" x14ac:dyDescent="0.2">
      <c r="A175" s="231"/>
      <c r="B175" s="232"/>
      <c r="C175" s="232"/>
      <c r="D175" s="232"/>
      <c r="E175" s="232"/>
      <c r="F175" s="232"/>
      <c r="G175" s="232"/>
      <c r="H175" s="232"/>
      <c r="I175" s="232"/>
      <c r="J175" s="233"/>
    </row>
    <row r="176" spans="1:10" ht="15" customHeight="1" x14ac:dyDescent="0.2">
      <c r="A176" s="231"/>
      <c r="B176" s="232"/>
      <c r="C176" s="232"/>
      <c r="D176" s="232"/>
      <c r="E176" s="232"/>
      <c r="F176" s="232"/>
      <c r="G176" s="232"/>
      <c r="H176" s="232"/>
      <c r="I176" s="232"/>
      <c r="J176" s="233"/>
    </row>
    <row r="177" spans="1:10" ht="15" customHeight="1" x14ac:dyDescent="0.2">
      <c r="A177" s="234"/>
      <c r="B177" s="235"/>
      <c r="C177" s="235"/>
      <c r="D177" s="235"/>
      <c r="E177" s="235"/>
      <c r="F177" s="235"/>
      <c r="G177" s="235"/>
      <c r="H177" s="235"/>
      <c r="I177" s="235"/>
      <c r="J177" s="236"/>
    </row>
    <row r="178" spans="1:10" ht="15" customHeight="1" x14ac:dyDescent="0.2">
      <c r="A178" s="224" t="s">
        <v>247</v>
      </c>
      <c r="B178" s="224"/>
      <c r="C178" s="224"/>
      <c r="D178" s="224"/>
      <c r="E178" s="224"/>
      <c r="F178" s="224"/>
      <c r="G178" s="224"/>
      <c r="H178" s="224"/>
      <c r="I178" s="224"/>
      <c r="J178" s="224"/>
    </row>
    <row r="179" spans="1:10" ht="15" customHeight="1" x14ac:dyDescent="0.2">
      <c r="A179" s="224"/>
      <c r="B179" s="224"/>
      <c r="C179" s="224"/>
      <c r="D179" s="224"/>
      <c r="E179" s="224"/>
      <c r="F179" s="224"/>
      <c r="G179" s="224"/>
      <c r="H179" s="224"/>
      <c r="I179" s="224"/>
      <c r="J179" s="224"/>
    </row>
    <row r="180" spans="1:10" ht="15" customHeight="1" x14ac:dyDescent="0.2">
      <c r="A180" s="224"/>
      <c r="B180" s="224"/>
      <c r="C180" s="224"/>
      <c r="D180" s="224"/>
      <c r="E180" s="224"/>
      <c r="F180" s="224"/>
      <c r="G180" s="224"/>
      <c r="H180" s="224"/>
      <c r="I180" s="224"/>
      <c r="J180" s="224"/>
    </row>
    <row r="181" spans="1:10" ht="15" customHeight="1" x14ac:dyDescent="0.2">
      <c r="A181" s="224"/>
      <c r="B181" s="224"/>
      <c r="C181" s="224"/>
      <c r="D181" s="224"/>
      <c r="E181" s="224"/>
      <c r="F181" s="224"/>
      <c r="G181" s="224"/>
      <c r="H181" s="224"/>
      <c r="I181" s="224"/>
      <c r="J181" s="224"/>
    </row>
    <row r="182" spans="1:10" ht="15" customHeight="1" x14ac:dyDescent="0.2">
      <c r="A182" s="224"/>
      <c r="B182" s="224"/>
      <c r="C182" s="224"/>
      <c r="D182" s="224"/>
      <c r="E182" s="224"/>
      <c r="F182" s="224"/>
      <c r="G182" s="224"/>
      <c r="H182" s="224"/>
      <c r="I182" s="224"/>
      <c r="J182" s="224"/>
    </row>
    <row r="183" spans="1:10" ht="15" customHeight="1" x14ac:dyDescent="0.2">
      <c r="A183" s="224"/>
      <c r="B183" s="224"/>
      <c r="C183" s="224"/>
      <c r="D183" s="224"/>
      <c r="E183" s="224"/>
      <c r="F183" s="224"/>
      <c r="G183" s="224"/>
      <c r="H183" s="224"/>
      <c r="I183" s="224"/>
      <c r="J183" s="224"/>
    </row>
    <row r="184" spans="1:10" ht="15" customHeight="1" x14ac:dyDescent="0.2">
      <c r="A184" s="224"/>
      <c r="B184" s="224"/>
      <c r="C184" s="224"/>
      <c r="D184" s="224"/>
      <c r="E184" s="224"/>
      <c r="F184" s="224"/>
      <c r="G184" s="224"/>
      <c r="H184" s="224"/>
      <c r="I184" s="224"/>
      <c r="J184" s="224"/>
    </row>
    <row r="185" spans="1:10" ht="15" customHeight="1" x14ac:dyDescent="0.2">
      <c r="A185" s="224"/>
      <c r="B185" s="224"/>
      <c r="C185" s="224"/>
      <c r="D185" s="224"/>
      <c r="E185" s="224"/>
      <c r="F185" s="224"/>
      <c r="G185" s="224"/>
      <c r="H185" s="224"/>
      <c r="I185" s="224"/>
      <c r="J185" s="224"/>
    </row>
    <row r="186" spans="1:10" ht="15" customHeight="1" x14ac:dyDescent="0.2">
      <c r="A186" s="224"/>
      <c r="B186" s="224"/>
      <c r="C186" s="224"/>
      <c r="D186" s="224"/>
      <c r="E186" s="224"/>
      <c r="F186" s="224"/>
      <c r="G186" s="224"/>
      <c r="H186" s="224"/>
      <c r="I186" s="224"/>
      <c r="J186" s="224"/>
    </row>
    <row r="187" spans="1:10" ht="15" customHeight="1" x14ac:dyDescent="0.2">
      <c r="A187" s="224"/>
      <c r="B187" s="224"/>
      <c r="C187" s="224"/>
      <c r="D187" s="224"/>
      <c r="E187" s="224"/>
      <c r="F187" s="224"/>
      <c r="G187" s="224"/>
      <c r="H187" s="224"/>
      <c r="I187" s="224"/>
      <c r="J187" s="224"/>
    </row>
    <row r="188" spans="1:10" ht="15" customHeight="1" x14ac:dyDescent="0.2">
      <c r="A188" s="224"/>
      <c r="B188" s="224"/>
      <c r="C188" s="224"/>
      <c r="D188" s="224"/>
      <c r="E188" s="224"/>
      <c r="F188" s="224"/>
      <c r="G188" s="224"/>
      <c r="H188" s="224"/>
      <c r="I188" s="224"/>
      <c r="J188" s="224"/>
    </row>
    <row r="189" spans="1:10" ht="15" customHeight="1" x14ac:dyDescent="0.2">
      <c r="A189" s="224"/>
      <c r="B189" s="224"/>
      <c r="C189" s="224"/>
      <c r="D189" s="224"/>
      <c r="E189" s="224"/>
      <c r="F189" s="224"/>
      <c r="G189" s="224"/>
      <c r="H189" s="224"/>
      <c r="I189" s="224"/>
      <c r="J189" s="224"/>
    </row>
    <row r="190" spans="1:10" ht="15" customHeight="1" x14ac:dyDescent="0.2">
      <c r="A190" s="224"/>
      <c r="B190" s="224"/>
      <c r="C190" s="224"/>
      <c r="D190" s="224"/>
      <c r="E190" s="224"/>
      <c r="F190" s="224"/>
      <c r="G190" s="224"/>
      <c r="H190" s="224"/>
      <c r="I190" s="224"/>
      <c r="J190" s="224"/>
    </row>
    <row r="191" spans="1:10" ht="15" customHeight="1" x14ac:dyDescent="0.2">
      <c r="A191" s="224"/>
      <c r="B191" s="224"/>
      <c r="C191" s="224"/>
      <c r="D191" s="224"/>
      <c r="E191" s="224"/>
      <c r="F191" s="224"/>
      <c r="G191" s="224"/>
      <c r="H191" s="224"/>
      <c r="I191" s="224"/>
      <c r="J191" s="224"/>
    </row>
    <row r="192" spans="1:10" ht="15" customHeight="1" x14ac:dyDescent="0.2">
      <c r="A192" s="224"/>
      <c r="B192" s="224"/>
      <c r="C192" s="224"/>
      <c r="D192" s="224"/>
      <c r="E192" s="224"/>
      <c r="F192" s="224"/>
      <c r="G192" s="224"/>
      <c r="H192" s="224"/>
      <c r="I192" s="224"/>
      <c r="J192" s="224"/>
    </row>
    <row r="193" spans="1:10" ht="15" customHeight="1" x14ac:dyDescent="0.2">
      <c r="A193" s="224"/>
      <c r="B193" s="224"/>
      <c r="C193" s="224"/>
      <c r="D193" s="224"/>
      <c r="E193" s="224"/>
      <c r="F193" s="224"/>
      <c r="G193" s="224"/>
      <c r="H193" s="224"/>
      <c r="I193" s="224"/>
      <c r="J193" s="224"/>
    </row>
    <row r="194" spans="1:10" ht="15" customHeight="1" x14ac:dyDescent="0.2">
      <c r="A194" s="224"/>
      <c r="B194" s="224"/>
      <c r="C194" s="224"/>
      <c r="D194" s="224"/>
      <c r="E194" s="224"/>
      <c r="F194" s="224"/>
      <c r="G194" s="224"/>
      <c r="H194" s="224"/>
      <c r="I194" s="224"/>
      <c r="J194" s="224"/>
    </row>
    <row r="195" spans="1:10" ht="15" customHeight="1" x14ac:dyDescent="0.2">
      <c r="A195" s="224"/>
      <c r="B195" s="224"/>
      <c r="C195" s="224"/>
      <c r="D195" s="224"/>
      <c r="E195" s="224"/>
      <c r="F195" s="224"/>
      <c r="G195" s="224"/>
      <c r="H195" s="224"/>
      <c r="I195" s="224"/>
      <c r="J195" s="224"/>
    </row>
    <row r="196" spans="1:10" ht="15" customHeight="1" x14ac:dyDescent="0.2">
      <c r="A196" s="224"/>
      <c r="B196" s="224"/>
      <c r="C196" s="224"/>
      <c r="D196" s="224"/>
      <c r="E196" s="224"/>
      <c r="F196" s="224"/>
      <c r="G196" s="224"/>
      <c r="H196" s="224"/>
      <c r="I196" s="224"/>
      <c r="J196" s="224"/>
    </row>
    <row r="197" spans="1:10" ht="15" customHeight="1" x14ac:dyDescent="0.2">
      <c r="A197" s="224"/>
      <c r="B197" s="224"/>
      <c r="C197" s="224"/>
      <c r="D197" s="224"/>
      <c r="E197" s="224"/>
      <c r="F197" s="224"/>
      <c r="G197" s="224"/>
      <c r="H197" s="224"/>
      <c r="I197" s="224"/>
      <c r="J197" s="224"/>
    </row>
    <row r="198" spans="1:10" ht="15" customHeight="1" x14ac:dyDescent="0.2">
      <c r="A198" s="224"/>
      <c r="B198" s="224"/>
      <c r="C198" s="224"/>
      <c r="D198" s="224"/>
      <c r="E198" s="224"/>
      <c r="F198" s="224"/>
      <c r="G198" s="224"/>
      <c r="H198" s="224"/>
      <c r="I198" s="224"/>
      <c r="J198" s="224"/>
    </row>
    <row r="199" spans="1:10" ht="15" customHeight="1" x14ac:dyDescent="0.2">
      <c r="A199" s="224"/>
      <c r="B199" s="224"/>
      <c r="C199" s="224"/>
      <c r="D199" s="224"/>
      <c r="E199" s="224"/>
      <c r="F199" s="224"/>
      <c r="G199" s="224"/>
      <c r="H199" s="224"/>
      <c r="I199" s="224"/>
      <c r="J199" s="224"/>
    </row>
  </sheetData>
  <mergeCells count="31">
    <mergeCell ref="A70:J83"/>
    <mergeCell ref="A84:J86"/>
    <mergeCell ref="A87:J100"/>
    <mergeCell ref="A12:J35"/>
    <mergeCell ref="A1:J2"/>
    <mergeCell ref="A3:J7"/>
    <mergeCell ref="A8:J8"/>
    <mergeCell ref="A9:J9"/>
    <mergeCell ref="A10:J11"/>
    <mergeCell ref="A36:J36"/>
    <mergeCell ref="A37:J37"/>
    <mergeCell ref="A45:J45"/>
    <mergeCell ref="A46:J50"/>
    <mergeCell ref="A51:J65"/>
    <mergeCell ref="A66:J69"/>
    <mergeCell ref="A38:J44"/>
    <mergeCell ref="A101:J103"/>
    <mergeCell ref="A171:J171"/>
    <mergeCell ref="A172:J172"/>
    <mergeCell ref="A173:J177"/>
    <mergeCell ref="A178:J199"/>
    <mergeCell ref="A138:J140"/>
    <mergeCell ref="A141:J142"/>
    <mergeCell ref="A143:J143"/>
    <mergeCell ref="A144:J144"/>
    <mergeCell ref="A145:J170"/>
    <mergeCell ref="A104:J117"/>
    <mergeCell ref="A118:J121"/>
    <mergeCell ref="A122:J135"/>
    <mergeCell ref="A136:J136"/>
    <mergeCell ref="A137:J137"/>
  </mergeCells>
  <phoneticPr fontId="31"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C04CD"/>
    <pageSetUpPr fitToPage="1"/>
  </sheetPr>
  <dimension ref="A1:L55"/>
  <sheetViews>
    <sheetView zoomScale="85" zoomScaleNormal="85" zoomScalePageLayoutView="85" workbookViewId="0">
      <selection activeCell="L15" sqref="L15"/>
    </sheetView>
  </sheetViews>
  <sheetFormatPr defaultColWidth="8.85546875" defaultRowHeight="12.75" x14ac:dyDescent="0.2"/>
  <cols>
    <col min="1" max="12" width="15.7109375" style="3" customWidth="1"/>
    <col min="13" max="16384" width="8.85546875" style="3"/>
  </cols>
  <sheetData>
    <row r="1" spans="1:12" ht="15" customHeight="1" thickTop="1" x14ac:dyDescent="0.2">
      <c r="A1" s="374" t="s">
        <v>156</v>
      </c>
      <c r="B1" s="375"/>
      <c r="C1" s="375"/>
      <c r="D1" s="375"/>
      <c r="E1" s="375"/>
      <c r="F1" s="375"/>
      <c r="G1" s="375"/>
      <c r="H1" s="375"/>
      <c r="I1" s="375"/>
      <c r="J1" s="375"/>
      <c r="K1" s="375"/>
      <c r="L1" s="376"/>
    </row>
    <row r="2" spans="1:12" ht="15" customHeight="1" thickBot="1" x14ac:dyDescent="0.25">
      <c r="A2" s="377"/>
      <c r="B2" s="378"/>
      <c r="C2" s="378"/>
      <c r="D2" s="378"/>
      <c r="E2" s="378"/>
      <c r="F2" s="378"/>
      <c r="G2" s="378"/>
      <c r="H2" s="378"/>
      <c r="I2" s="378"/>
      <c r="J2" s="378"/>
      <c r="K2" s="379"/>
      <c r="L2" s="380"/>
    </row>
    <row r="3" spans="1:12" s="66" customFormat="1" ht="13.5" customHeight="1" thickTop="1" x14ac:dyDescent="0.2">
      <c r="A3" s="381"/>
      <c r="B3" s="382"/>
      <c r="C3" s="382"/>
      <c r="D3" s="386" t="s">
        <v>0</v>
      </c>
      <c r="E3" s="387"/>
      <c r="F3" s="387"/>
      <c r="G3" s="387"/>
      <c r="H3" s="387"/>
      <c r="I3" s="387"/>
      <c r="J3" s="387"/>
      <c r="K3" s="399" t="e">
        <f>IF(J47=#REF!,"Your budget is now complete.","The total amount for which you have budgeted does not match the total.")</f>
        <v>#REF!</v>
      </c>
    </row>
    <row r="4" spans="1:12" s="66" customFormat="1" ht="12.75" customHeight="1" x14ac:dyDescent="0.2">
      <c r="A4" s="383"/>
      <c r="B4" s="384"/>
      <c r="C4" s="384"/>
      <c r="D4" s="388"/>
      <c r="E4" s="389"/>
      <c r="F4" s="389"/>
      <c r="G4" s="389"/>
      <c r="H4" s="389"/>
      <c r="I4" s="389"/>
      <c r="J4" s="389"/>
      <c r="K4" s="400"/>
    </row>
    <row r="5" spans="1:12" s="66" customFormat="1" ht="12.75" customHeight="1" x14ac:dyDescent="0.2">
      <c r="A5" s="383"/>
      <c r="B5" s="384"/>
      <c r="C5" s="384"/>
      <c r="D5" s="388"/>
      <c r="E5" s="389"/>
      <c r="F5" s="389"/>
      <c r="G5" s="389"/>
      <c r="H5" s="389"/>
      <c r="I5" s="389"/>
      <c r="J5" s="389"/>
      <c r="K5" s="400"/>
    </row>
    <row r="6" spans="1:12" s="66" customFormat="1" ht="13.5" customHeight="1" thickBot="1" x14ac:dyDescent="0.25">
      <c r="A6" s="383"/>
      <c r="B6" s="384"/>
      <c r="C6" s="384"/>
      <c r="D6" s="390"/>
      <c r="E6" s="391"/>
      <c r="F6" s="391"/>
      <c r="G6" s="391"/>
      <c r="H6" s="391"/>
      <c r="I6" s="391"/>
      <c r="J6" s="391"/>
      <c r="K6" s="400"/>
    </row>
    <row r="7" spans="1:12" s="66" customFormat="1" ht="12.75" customHeight="1" x14ac:dyDescent="0.2">
      <c r="A7" s="383"/>
      <c r="B7" s="384"/>
      <c r="C7" s="384"/>
      <c r="D7" s="402" t="s">
        <v>1</v>
      </c>
      <c r="E7" s="402" t="s">
        <v>2</v>
      </c>
      <c r="F7" s="402" t="s">
        <v>161</v>
      </c>
      <c r="G7" s="402" t="s">
        <v>162</v>
      </c>
      <c r="H7" s="402" t="s">
        <v>4</v>
      </c>
      <c r="I7" s="402" t="s">
        <v>163</v>
      </c>
      <c r="J7" s="395" t="s">
        <v>164</v>
      </c>
      <c r="K7" s="400"/>
    </row>
    <row r="8" spans="1:12" s="66" customFormat="1" ht="12.75" customHeight="1" x14ac:dyDescent="0.2">
      <c r="A8" s="383"/>
      <c r="B8" s="384"/>
      <c r="C8" s="384"/>
      <c r="D8" s="403"/>
      <c r="E8" s="403"/>
      <c r="F8" s="403"/>
      <c r="G8" s="403"/>
      <c r="H8" s="403"/>
      <c r="I8" s="403"/>
      <c r="J8" s="396"/>
      <c r="K8" s="400"/>
    </row>
    <row r="9" spans="1:12" s="66" customFormat="1" ht="12.75" customHeight="1" x14ac:dyDescent="0.2">
      <c r="A9" s="383"/>
      <c r="B9" s="384"/>
      <c r="C9" s="384"/>
      <c r="D9" s="403"/>
      <c r="E9" s="403"/>
      <c r="F9" s="403"/>
      <c r="G9" s="403"/>
      <c r="H9" s="403"/>
      <c r="I9" s="403"/>
      <c r="J9" s="397"/>
      <c r="K9" s="400"/>
    </row>
    <row r="10" spans="1:12" s="66" customFormat="1" ht="13.5" customHeight="1" thickBot="1" x14ac:dyDescent="0.25">
      <c r="A10" s="385"/>
      <c r="B10" s="384"/>
      <c r="C10" s="384"/>
      <c r="D10" s="403"/>
      <c r="E10" s="403"/>
      <c r="F10" s="403"/>
      <c r="G10" s="403"/>
      <c r="H10" s="403"/>
      <c r="I10" s="403"/>
      <c r="J10" s="398"/>
      <c r="K10" s="400"/>
    </row>
    <row r="11" spans="1:12" s="66" customFormat="1" ht="12.75" customHeight="1" x14ac:dyDescent="0.2">
      <c r="A11" s="392" t="s">
        <v>5</v>
      </c>
      <c r="B11" s="370" t="s">
        <v>28</v>
      </c>
      <c r="C11" s="371"/>
      <c r="D11" s="364" t="e">
        <f>SUMIF(#REF!,"Instruction",#REF!)</f>
        <v>#REF!</v>
      </c>
      <c r="E11" s="364" t="e">
        <f>SUMIF(#REF!,"Instruction",#REF!)</f>
        <v>#REF!</v>
      </c>
      <c r="F11" s="364" t="e">
        <f>SUMIF(#REF!,"Instruction",#REF!)</f>
        <v>#REF!</v>
      </c>
      <c r="G11" s="364" t="e">
        <f>SUMIF(#REF!,"Instruction",#REF!)</f>
        <v>#REF!</v>
      </c>
      <c r="H11" s="364" t="e">
        <f>SUMIF(#REF!,"Instruction",#REF!)</f>
        <v>#REF!</v>
      </c>
      <c r="I11" s="364" t="e">
        <f>SUMIF(#REF!,"Instruction",#REF!)</f>
        <v>#REF!</v>
      </c>
      <c r="J11" s="367" t="e">
        <f>SUM(D11:I11)</f>
        <v>#REF!</v>
      </c>
      <c r="K11" s="400"/>
    </row>
    <row r="12" spans="1:12" s="66" customFormat="1" ht="12.75" customHeight="1" x14ac:dyDescent="0.2">
      <c r="A12" s="393"/>
      <c r="B12" s="372"/>
      <c r="C12" s="373"/>
      <c r="D12" s="365"/>
      <c r="E12" s="365"/>
      <c r="F12" s="365"/>
      <c r="G12" s="365"/>
      <c r="H12" s="365"/>
      <c r="I12" s="365"/>
      <c r="J12" s="368"/>
      <c r="K12" s="400"/>
    </row>
    <row r="13" spans="1:12" s="66" customFormat="1" ht="12.75" customHeight="1" x14ac:dyDescent="0.2">
      <c r="A13" s="393"/>
      <c r="B13" s="372"/>
      <c r="C13" s="373"/>
      <c r="D13" s="365"/>
      <c r="E13" s="365"/>
      <c r="F13" s="365"/>
      <c r="G13" s="365"/>
      <c r="H13" s="365"/>
      <c r="I13" s="365"/>
      <c r="J13" s="368"/>
      <c r="K13" s="400"/>
    </row>
    <row r="14" spans="1:12" s="66" customFormat="1" ht="12.75" customHeight="1" x14ac:dyDescent="0.2">
      <c r="A14" s="393"/>
      <c r="B14" s="372"/>
      <c r="C14" s="373"/>
      <c r="D14" s="365"/>
      <c r="E14" s="365"/>
      <c r="F14" s="365"/>
      <c r="G14" s="365"/>
      <c r="H14" s="365"/>
      <c r="I14" s="365"/>
      <c r="J14" s="368"/>
      <c r="K14" s="400"/>
    </row>
    <row r="15" spans="1:12" s="66" customFormat="1" ht="12.75" customHeight="1" x14ac:dyDescent="0.2">
      <c r="A15" s="393"/>
      <c r="B15" s="372"/>
      <c r="C15" s="373"/>
      <c r="D15" s="365"/>
      <c r="E15" s="365"/>
      <c r="F15" s="365"/>
      <c r="G15" s="365"/>
      <c r="H15" s="365"/>
      <c r="I15" s="365"/>
      <c r="J15" s="368"/>
      <c r="K15" s="400"/>
    </row>
    <row r="16" spans="1:12" s="66" customFormat="1" ht="12.75" customHeight="1" thickBot="1" x14ac:dyDescent="0.25">
      <c r="A16" s="393"/>
      <c r="B16" s="372"/>
      <c r="C16" s="373"/>
      <c r="D16" s="366"/>
      <c r="E16" s="366"/>
      <c r="F16" s="366"/>
      <c r="G16" s="366"/>
      <c r="H16" s="366"/>
      <c r="I16" s="366"/>
      <c r="J16" s="369"/>
      <c r="K16" s="400"/>
    </row>
    <row r="17" spans="1:11" s="66" customFormat="1" ht="12.75" customHeight="1" x14ac:dyDescent="0.2">
      <c r="A17" s="393"/>
      <c r="B17" s="370" t="s">
        <v>29</v>
      </c>
      <c r="C17" s="371"/>
      <c r="D17" s="364" t="e">
        <f>SUMIF(#REF!,"Support Services",#REF!)</f>
        <v>#REF!</v>
      </c>
      <c r="E17" s="364" t="e">
        <f>SUMIF(#REF!,"Support Services",#REF!)</f>
        <v>#REF!</v>
      </c>
      <c r="F17" s="364" t="e">
        <f>SUMIF(#REF!,"Support Services",#REF!)</f>
        <v>#REF!</v>
      </c>
      <c r="G17" s="364" t="e">
        <f>SUMIF(#REF!,"Support Services",#REF!)</f>
        <v>#REF!</v>
      </c>
      <c r="H17" s="364" t="e">
        <f>SUMIF(#REF!,"Support Services",#REF!)</f>
        <v>#REF!</v>
      </c>
      <c r="I17" s="364" t="e">
        <f>SUMIF(#REF!,"Support Services",#REF!)</f>
        <v>#REF!</v>
      </c>
      <c r="J17" s="367" t="e">
        <f>SUM(D17:I17)</f>
        <v>#REF!</v>
      </c>
      <c r="K17" s="400"/>
    </row>
    <row r="18" spans="1:11" s="66" customFormat="1" ht="12.75" customHeight="1" x14ac:dyDescent="0.2">
      <c r="A18" s="393"/>
      <c r="B18" s="372"/>
      <c r="C18" s="373"/>
      <c r="D18" s="365"/>
      <c r="E18" s="365"/>
      <c r="F18" s="365"/>
      <c r="G18" s="365"/>
      <c r="H18" s="365"/>
      <c r="I18" s="365"/>
      <c r="J18" s="368"/>
      <c r="K18" s="400"/>
    </row>
    <row r="19" spans="1:11" s="66" customFormat="1" ht="12.75" customHeight="1" x14ac:dyDescent="0.2">
      <c r="A19" s="393"/>
      <c r="B19" s="372"/>
      <c r="C19" s="373"/>
      <c r="D19" s="365"/>
      <c r="E19" s="365"/>
      <c r="F19" s="365"/>
      <c r="G19" s="365"/>
      <c r="H19" s="365"/>
      <c r="I19" s="365"/>
      <c r="J19" s="368"/>
      <c r="K19" s="400"/>
    </row>
    <row r="20" spans="1:11" s="66" customFormat="1" ht="12.75" customHeight="1" x14ac:dyDescent="0.2">
      <c r="A20" s="393"/>
      <c r="B20" s="372"/>
      <c r="C20" s="373"/>
      <c r="D20" s="365"/>
      <c r="E20" s="365"/>
      <c r="F20" s="365"/>
      <c r="G20" s="365"/>
      <c r="H20" s="365"/>
      <c r="I20" s="365"/>
      <c r="J20" s="368"/>
      <c r="K20" s="400"/>
    </row>
    <row r="21" spans="1:11" s="66" customFormat="1" ht="12.75" customHeight="1" x14ac:dyDescent="0.2">
      <c r="A21" s="393"/>
      <c r="B21" s="372"/>
      <c r="C21" s="373"/>
      <c r="D21" s="365"/>
      <c r="E21" s="365"/>
      <c r="F21" s="365"/>
      <c r="G21" s="365"/>
      <c r="H21" s="365"/>
      <c r="I21" s="365"/>
      <c r="J21" s="368"/>
      <c r="K21" s="400"/>
    </row>
    <row r="22" spans="1:11" s="66" customFormat="1" ht="12.75" customHeight="1" thickBot="1" x14ac:dyDescent="0.25">
      <c r="A22" s="393"/>
      <c r="B22" s="372"/>
      <c r="C22" s="373"/>
      <c r="D22" s="366"/>
      <c r="E22" s="366"/>
      <c r="F22" s="366"/>
      <c r="G22" s="366"/>
      <c r="H22" s="366"/>
      <c r="I22" s="366"/>
      <c r="J22" s="369"/>
      <c r="K22" s="400"/>
    </row>
    <row r="23" spans="1:11" s="66" customFormat="1" ht="12.75" customHeight="1" x14ac:dyDescent="0.2">
      <c r="A23" s="393"/>
      <c r="B23" s="370" t="s">
        <v>90</v>
      </c>
      <c r="C23" s="371"/>
      <c r="D23" s="364" t="e">
        <f>SUMIF(#REF!,"Administration",#REF!)</f>
        <v>#REF!</v>
      </c>
      <c r="E23" s="364" t="e">
        <f>SUMIF(#REF!,"Administration",#REF!)</f>
        <v>#REF!</v>
      </c>
      <c r="F23" s="364" t="e">
        <f>SUMIF(#REF!,"Administration",#REF!)</f>
        <v>#REF!</v>
      </c>
      <c r="G23" s="364" t="e">
        <f>SUMIF(#REF!,"Administration",#REF!)</f>
        <v>#REF!</v>
      </c>
      <c r="H23" s="364" t="e">
        <f>SUMIF(#REF!,"Administration",#REF!)</f>
        <v>#REF!</v>
      </c>
      <c r="I23" s="364" t="e">
        <f>SUMIF(#REF!,"Administration",#REF!)</f>
        <v>#REF!</v>
      </c>
      <c r="J23" s="367" t="e">
        <f>SUM(D23:I23)</f>
        <v>#REF!</v>
      </c>
      <c r="K23" s="400"/>
    </row>
    <row r="24" spans="1:11" s="66" customFormat="1" ht="12.75" customHeight="1" x14ac:dyDescent="0.2">
      <c r="A24" s="393"/>
      <c r="B24" s="372"/>
      <c r="C24" s="373"/>
      <c r="D24" s="365"/>
      <c r="E24" s="365"/>
      <c r="F24" s="365"/>
      <c r="G24" s="365"/>
      <c r="H24" s="365"/>
      <c r="I24" s="365"/>
      <c r="J24" s="368"/>
      <c r="K24" s="400"/>
    </row>
    <row r="25" spans="1:11" s="66" customFormat="1" ht="12.75" customHeight="1" x14ac:dyDescent="0.2">
      <c r="A25" s="393"/>
      <c r="B25" s="372"/>
      <c r="C25" s="373"/>
      <c r="D25" s="365"/>
      <c r="E25" s="365"/>
      <c r="F25" s="365"/>
      <c r="G25" s="365"/>
      <c r="H25" s="365"/>
      <c r="I25" s="365"/>
      <c r="J25" s="368"/>
      <c r="K25" s="400"/>
    </row>
    <row r="26" spans="1:11" s="66" customFormat="1" ht="12.75" customHeight="1" x14ac:dyDescent="0.2">
      <c r="A26" s="393"/>
      <c r="B26" s="372"/>
      <c r="C26" s="373"/>
      <c r="D26" s="365"/>
      <c r="E26" s="365"/>
      <c r="F26" s="365"/>
      <c r="G26" s="365"/>
      <c r="H26" s="365"/>
      <c r="I26" s="365"/>
      <c r="J26" s="368"/>
      <c r="K26" s="400"/>
    </row>
    <row r="27" spans="1:11" s="66" customFormat="1" ht="12.75" customHeight="1" x14ac:dyDescent="0.2">
      <c r="A27" s="393"/>
      <c r="B27" s="372"/>
      <c r="C27" s="373"/>
      <c r="D27" s="365"/>
      <c r="E27" s="365"/>
      <c r="F27" s="365"/>
      <c r="G27" s="365"/>
      <c r="H27" s="365"/>
      <c r="I27" s="365"/>
      <c r="J27" s="368"/>
      <c r="K27" s="400"/>
    </row>
    <row r="28" spans="1:11" s="66" customFormat="1" ht="12.75" customHeight="1" thickBot="1" x14ac:dyDescent="0.25">
      <c r="A28" s="393"/>
      <c r="B28" s="372"/>
      <c r="C28" s="373"/>
      <c r="D28" s="366"/>
      <c r="E28" s="366"/>
      <c r="F28" s="366"/>
      <c r="G28" s="366"/>
      <c r="H28" s="366"/>
      <c r="I28" s="366"/>
      <c r="J28" s="369"/>
      <c r="K28" s="400"/>
    </row>
    <row r="29" spans="1:11" s="66" customFormat="1" ht="12.75" customHeight="1" x14ac:dyDescent="0.2">
      <c r="A29" s="393"/>
      <c r="B29" s="370" t="s">
        <v>30</v>
      </c>
      <c r="C29" s="371"/>
      <c r="D29" s="364" t="e">
        <f>SUMIF(#REF!,"Operations",#REF!)</f>
        <v>#REF!</v>
      </c>
      <c r="E29" s="364" t="e">
        <f>SUMIF(#REF!,"Operations",#REF!)</f>
        <v>#REF!</v>
      </c>
      <c r="F29" s="364" t="e">
        <f>SUMIF(#REF!,"Operations",#REF!)</f>
        <v>#REF!</v>
      </c>
      <c r="G29" s="364" t="e">
        <f>SUMIF(#REF!,"Operations",#REF!)</f>
        <v>#REF!</v>
      </c>
      <c r="H29" s="364" t="e">
        <f>SUMIF(#REF!,"Operations",#REF!)</f>
        <v>#REF!</v>
      </c>
      <c r="I29" s="364" t="e">
        <f>SUMIF(#REF!,"Operations",#REF!)</f>
        <v>#REF!</v>
      </c>
      <c r="J29" s="367" t="e">
        <f>SUM(D29:I29)</f>
        <v>#REF!</v>
      </c>
      <c r="K29" s="400"/>
    </row>
    <row r="30" spans="1:11" s="66" customFormat="1" x14ac:dyDescent="0.2">
      <c r="A30" s="393"/>
      <c r="B30" s="372"/>
      <c r="C30" s="373"/>
      <c r="D30" s="365"/>
      <c r="E30" s="365"/>
      <c r="F30" s="365"/>
      <c r="G30" s="365"/>
      <c r="H30" s="365"/>
      <c r="I30" s="365"/>
      <c r="J30" s="368"/>
      <c r="K30" s="400"/>
    </row>
    <row r="31" spans="1:11" s="66" customFormat="1" x14ac:dyDescent="0.2">
      <c r="A31" s="393"/>
      <c r="B31" s="372"/>
      <c r="C31" s="373"/>
      <c r="D31" s="365"/>
      <c r="E31" s="365"/>
      <c r="F31" s="365"/>
      <c r="G31" s="365"/>
      <c r="H31" s="365"/>
      <c r="I31" s="365"/>
      <c r="J31" s="368"/>
      <c r="K31" s="400"/>
    </row>
    <row r="32" spans="1:11" s="66" customFormat="1" x14ac:dyDescent="0.2">
      <c r="A32" s="393"/>
      <c r="B32" s="372"/>
      <c r="C32" s="373"/>
      <c r="D32" s="365"/>
      <c r="E32" s="365"/>
      <c r="F32" s="365"/>
      <c r="G32" s="365"/>
      <c r="H32" s="365"/>
      <c r="I32" s="365"/>
      <c r="J32" s="368"/>
      <c r="K32" s="400"/>
    </row>
    <row r="33" spans="1:11" s="66" customFormat="1" x14ac:dyDescent="0.2">
      <c r="A33" s="393"/>
      <c r="B33" s="372"/>
      <c r="C33" s="373"/>
      <c r="D33" s="365"/>
      <c r="E33" s="365"/>
      <c r="F33" s="365"/>
      <c r="G33" s="365"/>
      <c r="H33" s="365"/>
      <c r="I33" s="365"/>
      <c r="J33" s="368"/>
      <c r="K33" s="400"/>
    </row>
    <row r="34" spans="1:11" s="66" customFormat="1" ht="13.5" thickBot="1" x14ac:dyDescent="0.25">
      <c r="A34" s="393"/>
      <c r="B34" s="372"/>
      <c r="C34" s="373"/>
      <c r="D34" s="366"/>
      <c r="E34" s="366"/>
      <c r="F34" s="366"/>
      <c r="G34" s="366"/>
      <c r="H34" s="366"/>
      <c r="I34" s="366"/>
      <c r="J34" s="369"/>
      <c r="K34" s="400"/>
    </row>
    <row r="35" spans="1:11" s="66" customFormat="1" ht="12.75" customHeight="1" x14ac:dyDescent="0.2">
      <c r="A35" s="393"/>
      <c r="B35" s="370" t="s">
        <v>165</v>
      </c>
      <c r="C35" s="371"/>
      <c r="D35" s="364" t="e">
        <f>SUMIF(#REF!,"Transportation",#REF!)</f>
        <v>#REF!</v>
      </c>
      <c r="E35" s="364" t="e">
        <f>SUMIF(#REF!,"Operations",#REF!)</f>
        <v>#REF!</v>
      </c>
      <c r="F35" s="364" t="e">
        <f>SUMIF(#REF!,"Transportation",#REF!)</f>
        <v>#REF!</v>
      </c>
      <c r="G35" s="364" t="e">
        <f>SUMIF(#REF!,"Transportation",#REF!)</f>
        <v>#REF!</v>
      </c>
      <c r="H35" s="364" t="e">
        <f>SUMIF(#REF!,"Transportation",#REF!)</f>
        <v>#REF!</v>
      </c>
      <c r="I35" s="364" t="e">
        <f>SUMIF(#REF!,"Transportation",#REF!)</f>
        <v>#REF!</v>
      </c>
      <c r="J35" s="367" t="e">
        <f>SUM(D35:I35)</f>
        <v>#REF!</v>
      </c>
      <c r="K35" s="400"/>
    </row>
    <row r="36" spans="1:11" s="66" customFormat="1" x14ac:dyDescent="0.2">
      <c r="A36" s="393"/>
      <c r="B36" s="372"/>
      <c r="C36" s="373"/>
      <c r="D36" s="365"/>
      <c r="E36" s="365"/>
      <c r="F36" s="365"/>
      <c r="G36" s="365"/>
      <c r="H36" s="365"/>
      <c r="I36" s="365"/>
      <c r="J36" s="368"/>
      <c r="K36" s="400"/>
    </row>
    <row r="37" spans="1:11" s="66" customFormat="1" x14ac:dyDescent="0.2">
      <c r="A37" s="393"/>
      <c r="B37" s="372"/>
      <c r="C37" s="373"/>
      <c r="D37" s="365"/>
      <c r="E37" s="365"/>
      <c r="F37" s="365"/>
      <c r="G37" s="365"/>
      <c r="H37" s="365"/>
      <c r="I37" s="365"/>
      <c r="J37" s="368"/>
      <c r="K37" s="400"/>
    </row>
    <row r="38" spans="1:11" s="66" customFormat="1" x14ac:dyDescent="0.2">
      <c r="A38" s="393"/>
      <c r="B38" s="372"/>
      <c r="C38" s="373"/>
      <c r="D38" s="365"/>
      <c r="E38" s="365"/>
      <c r="F38" s="365"/>
      <c r="G38" s="365"/>
      <c r="H38" s="365"/>
      <c r="I38" s="365"/>
      <c r="J38" s="368"/>
      <c r="K38" s="400"/>
    </row>
    <row r="39" spans="1:11" s="66" customFormat="1" x14ac:dyDescent="0.2">
      <c r="A39" s="393"/>
      <c r="B39" s="372"/>
      <c r="C39" s="373"/>
      <c r="D39" s="365"/>
      <c r="E39" s="365"/>
      <c r="F39" s="365"/>
      <c r="G39" s="365"/>
      <c r="H39" s="365"/>
      <c r="I39" s="365"/>
      <c r="J39" s="368"/>
      <c r="K39" s="400"/>
    </row>
    <row r="40" spans="1:11" s="66" customFormat="1" ht="13.5" thickBot="1" x14ac:dyDescent="0.25">
      <c r="A40" s="393"/>
      <c r="B40" s="372"/>
      <c r="C40" s="373"/>
      <c r="D40" s="366"/>
      <c r="E40" s="366"/>
      <c r="F40" s="366"/>
      <c r="G40" s="366"/>
      <c r="H40" s="366"/>
      <c r="I40" s="366"/>
      <c r="J40" s="369"/>
      <c r="K40" s="400"/>
    </row>
    <row r="41" spans="1:11" s="66" customFormat="1" ht="12.75" customHeight="1" x14ac:dyDescent="0.2">
      <c r="A41" s="393"/>
      <c r="B41" s="370" t="s">
        <v>48</v>
      </c>
      <c r="C41" s="371"/>
      <c r="D41" s="364" t="e">
        <f>SUMIF(#REF!,"Other",#REF!)</f>
        <v>#REF!</v>
      </c>
      <c r="E41" s="364" t="e">
        <f>SUMIF(#REF!,"Other",#REF!)</f>
        <v>#REF!</v>
      </c>
      <c r="F41" s="364" t="e">
        <f>SUMIF(#REF!,"Other",#REF!)</f>
        <v>#REF!</v>
      </c>
      <c r="G41" s="364" t="e">
        <f>SUMIF(#REF!,"Other",#REF!)</f>
        <v>#REF!</v>
      </c>
      <c r="H41" s="364" t="e">
        <f>SUMIF(#REF!,"Other",#REF!)</f>
        <v>#REF!</v>
      </c>
      <c r="I41" s="364" t="e">
        <f>SUMIF(#REF!,"Other",#REF!)</f>
        <v>#REF!</v>
      </c>
      <c r="J41" s="367" t="e">
        <f>SUM(D41:I41)</f>
        <v>#REF!</v>
      </c>
      <c r="K41" s="400"/>
    </row>
    <row r="42" spans="1:11" s="66" customFormat="1" ht="12.75" customHeight="1" x14ac:dyDescent="0.2">
      <c r="A42" s="393"/>
      <c r="B42" s="372"/>
      <c r="C42" s="373"/>
      <c r="D42" s="365"/>
      <c r="E42" s="365"/>
      <c r="F42" s="365"/>
      <c r="G42" s="365"/>
      <c r="H42" s="365"/>
      <c r="I42" s="365"/>
      <c r="J42" s="368"/>
      <c r="K42" s="400"/>
    </row>
    <row r="43" spans="1:11" s="66" customFormat="1" x14ac:dyDescent="0.2">
      <c r="A43" s="393"/>
      <c r="B43" s="372"/>
      <c r="C43" s="373"/>
      <c r="D43" s="365"/>
      <c r="E43" s="365"/>
      <c r="F43" s="365"/>
      <c r="G43" s="365"/>
      <c r="H43" s="365"/>
      <c r="I43" s="365"/>
      <c r="J43" s="368"/>
      <c r="K43" s="400"/>
    </row>
    <row r="44" spans="1:11" s="66" customFormat="1" x14ac:dyDescent="0.2">
      <c r="A44" s="393"/>
      <c r="B44" s="372"/>
      <c r="C44" s="373"/>
      <c r="D44" s="365"/>
      <c r="E44" s="365"/>
      <c r="F44" s="365"/>
      <c r="G44" s="365"/>
      <c r="H44" s="365"/>
      <c r="I44" s="365"/>
      <c r="J44" s="368"/>
      <c r="K44" s="400"/>
    </row>
    <row r="45" spans="1:11" s="66" customFormat="1" x14ac:dyDescent="0.2">
      <c r="A45" s="393"/>
      <c r="B45" s="372"/>
      <c r="C45" s="373"/>
      <c r="D45" s="365"/>
      <c r="E45" s="365"/>
      <c r="F45" s="365"/>
      <c r="G45" s="365"/>
      <c r="H45" s="365"/>
      <c r="I45" s="365"/>
      <c r="J45" s="368"/>
      <c r="K45" s="400"/>
    </row>
    <row r="46" spans="1:11" s="66" customFormat="1" ht="13.5" thickBot="1" x14ac:dyDescent="0.25">
      <c r="A46" s="393"/>
      <c r="B46" s="372"/>
      <c r="C46" s="373"/>
      <c r="D46" s="366"/>
      <c r="E46" s="366"/>
      <c r="F46" s="366"/>
      <c r="G46" s="366"/>
      <c r="H46" s="366"/>
      <c r="I46" s="366"/>
      <c r="J46" s="369"/>
      <c r="K46" s="400"/>
    </row>
    <row r="47" spans="1:11" s="66" customFormat="1" ht="12.75" customHeight="1" x14ac:dyDescent="0.2">
      <c r="A47" s="393"/>
      <c r="B47" s="358" t="s">
        <v>166</v>
      </c>
      <c r="C47" s="359"/>
      <c r="D47" s="355" t="e">
        <f t="shared" ref="D47:I47" si="0">SUM(D11:D46)</f>
        <v>#REF!</v>
      </c>
      <c r="E47" s="355" t="e">
        <f t="shared" si="0"/>
        <v>#REF!</v>
      </c>
      <c r="F47" s="355" t="e">
        <f t="shared" si="0"/>
        <v>#REF!</v>
      </c>
      <c r="G47" s="355" t="e">
        <f t="shared" si="0"/>
        <v>#REF!</v>
      </c>
      <c r="H47" s="355" t="e">
        <f t="shared" si="0"/>
        <v>#REF!</v>
      </c>
      <c r="I47" s="355" t="e">
        <f t="shared" si="0"/>
        <v>#REF!</v>
      </c>
      <c r="J47" s="355" t="e">
        <f>SUM(D47:I47)</f>
        <v>#REF!</v>
      </c>
      <c r="K47" s="400"/>
    </row>
    <row r="48" spans="1:11" s="66" customFormat="1" x14ac:dyDescent="0.2">
      <c r="A48" s="393"/>
      <c r="B48" s="360"/>
      <c r="C48" s="361"/>
      <c r="D48" s="356"/>
      <c r="E48" s="356"/>
      <c r="F48" s="356"/>
      <c r="G48" s="356"/>
      <c r="H48" s="356"/>
      <c r="I48" s="356"/>
      <c r="J48" s="356"/>
      <c r="K48" s="400"/>
    </row>
    <row r="49" spans="1:11" s="66" customFormat="1" x14ac:dyDescent="0.2">
      <c r="A49" s="393"/>
      <c r="B49" s="360"/>
      <c r="C49" s="361"/>
      <c r="D49" s="356"/>
      <c r="E49" s="356"/>
      <c r="F49" s="356"/>
      <c r="G49" s="356"/>
      <c r="H49" s="356"/>
      <c r="I49" s="356"/>
      <c r="J49" s="356"/>
      <c r="K49" s="400"/>
    </row>
    <row r="50" spans="1:11" s="66" customFormat="1" x14ac:dyDescent="0.2">
      <c r="A50" s="393"/>
      <c r="B50" s="360"/>
      <c r="C50" s="361"/>
      <c r="D50" s="356"/>
      <c r="E50" s="356"/>
      <c r="F50" s="356"/>
      <c r="G50" s="356"/>
      <c r="H50" s="356"/>
      <c r="I50" s="356"/>
      <c r="J50" s="356"/>
      <c r="K50" s="400"/>
    </row>
    <row r="51" spans="1:11" s="66" customFormat="1" x14ac:dyDescent="0.2">
      <c r="A51" s="393"/>
      <c r="B51" s="360"/>
      <c r="C51" s="361"/>
      <c r="D51" s="356"/>
      <c r="E51" s="356"/>
      <c r="F51" s="356"/>
      <c r="G51" s="356"/>
      <c r="H51" s="356"/>
      <c r="I51" s="356"/>
      <c r="J51" s="356"/>
      <c r="K51" s="400"/>
    </row>
    <row r="52" spans="1:11" s="66" customFormat="1" ht="13.5" thickBot="1" x14ac:dyDescent="0.25">
      <c r="A52" s="394"/>
      <c r="B52" s="362"/>
      <c r="C52" s="363"/>
      <c r="D52" s="357"/>
      <c r="E52" s="357"/>
      <c r="F52" s="357"/>
      <c r="G52" s="357"/>
      <c r="H52" s="357"/>
      <c r="I52" s="357"/>
      <c r="J52" s="357"/>
      <c r="K52" s="401"/>
    </row>
    <row r="53" spans="1:11" s="66" customFormat="1" ht="13.5" thickTop="1" x14ac:dyDescent="0.2">
      <c r="K53" s="13"/>
    </row>
    <row r="54" spans="1:11" s="66" customFormat="1" x14ac:dyDescent="0.2">
      <c r="K54" s="13"/>
    </row>
    <row r="55" spans="1:11" s="66" customFormat="1" x14ac:dyDescent="0.2">
      <c r="K55" s="13"/>
    </row>
  </sheetData>
  <mergeCells count="68">
    <mergeCell ref="J17:J22"/>
    <mergeCell ref="K3:K52"/>
    <mergeCell ref="D7:D10"/>
    <mergeCell ref="E7:E10"/>
    <mergeCell ref="F7:F10"/>
    <mergeCell ref="I11:I16"/>
    <mergeCell ref="J11:J16"/>
    <mergeCell ref="D23:D28"/>
    <mergeCell ref="E23:E28"/>
    <mergeCell ref="F23:F28"/>
    <mergeCell ref="G7:G10"/>
    <mergeCell ref="H7:H10"/>
    <mergeCell ref="I7:I10"/>
    <mergeCell ref="I17:I22"/>
    <mergeCell ref="D17:D22"/>
    <mergeCell ref="H23:H28"/>
    <mergeCell ref="A1:L2"/>
    <mergeCell ref="A3:C10"/>
    <mergeCell ref="D3:J6"/>
    <mergeCell ref="A11:A52"/>
    <mergeCell ref="B11:C16"/>
    <mergeCell ref="B17:C22"/>
    <mergeCell ref="E17:E22"/>
    <mergeCell ref="F17:F22"/>
    <mergeCell ref="G17:G22"/>
    <mergeCell ref="H17:H22"/>
    <mergeCell ref="J7:J10"/>
    <mergeCell ref="D11:D16"/>
    <mergeCell ref="E11:E16"/>
    <mergeCell ref="F11:F16"/>
    <mergeCell ref="G11:G16"/>
    <mergeCell ref="H11:H16"/>
    <mergeCell ref="I23:I28"/>
    <mergeCell ref="J23:J28"/>
    <mergeCell ref="B29:C34"/>
    <mergeCell ref="D29:D34"/>
    <mergeCell ref="E29:E34"/>
    <mergeCell ref="F29:F34"/>
    <mergeCell ref="G29:G34"/>
    <mergeCell ref="H29:H34"/>
    <mergeCell ref="J35:J40"/>
    <mergeCell ref="B41:C46"/>
    <mergeCell ref="G23:G28"/>
    <mergeCell ref="D41:D46"/>
    <mergeCell ref="E41:E46"/>
    <mergeCell ref="F41:F46"/>
    <mergeCell ref="G41:G46"/>
    <mergeCell ref="I29:I34"/>
    <mergeCell ref="J29:J34"/>
    <mergeCell ref="B23:C28"/>
    <mergeCell ref="H41:H46"/>
    <mergeCell ref="I41:I46"/>
    <mergeCell ref="J41:J46"/>
    <mergeCell ref="B35:C40"/>
    <mergeCell ref="D35:D40"/>
    <mergeCell ref="E35:E40"/>
    <mergeCell ref="F35:F40"/>
    <mergeCell ref="G35:G40"/>
    <mergeCell ref="H35:H40"/>
    <mergeCell ref="I35:I40"/>
    <mergeCell ref="H47:H52"/>
    <mergeCell ref="I47:I52"/>
    <mergeCell ref="J47:J52"/>
    <mergeCell ref="B47:C52"/>
    <mergeCell ref="D47:D52"/>
    <mergeCell ref="E47:E52"/>
    <mergeCell ref="F47:F52"/>
    <mergeCell ref="G47:G52"/>
  </mergeCells>
  <conditionalFormatting sqref="K3">
    <cfRule type="cellIs" dxfId="73" priority="2" operator="equal">
      <formula>"The total amount for which you have budgeted does not match the total amount of funds from all sources being consolidated in the LEA's consolidated schoolwide program pool of funds."</formula>
    </cfRule>
  </conditionalFormatting>
  <conditionalFormatting sqref="K3">
    <cfRule type="cellIs" dxfId="72" priority="1" operator="equal">
      <formula>"The total amount for which you have budgeted does not match the total amount of funds from all sources being consolidated in the LEA's consolidated schoolwide program pool of funds."</formula>
    </cfRule>
  </conditionalFormatting>
  <printOptions gridLines="1"/>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000D5"/>
    <pageSetUpPr fitToPage="1"/>
  </sheetPr>
  <dimension ref="A1:J90"/>
  <sheetViews>
    <sheetView workbookViewId="0">
      <selection activeCell="H93" sqref="H93"/>
    </sheetView>
  </sheetViews>
  <sheetFormatPr defaultColWidth="8.85546875" defaultRowHeight="12.75" x14ac:dyDescent="0.2"/>
  <cols>
    <col min="1" max="10" width="15.7109375" style="2" customWidth="1"/>
    <col min="11" max="16384" width="8.85546875" style="2"/>
  </cols>
  <sheetData>
    <row r="1" spans="1:10" x14ac:dyDescent="0.2">
      <c r="A1" s="406" t="s">
        <v>44</v>
      </c>
      <c r="B1" s="406"/>
      <c r="C1" s="406"/>
      <c r="D1" s="406"/>
      <c r="E1" s="406"/>
      <c r="F1" s="406"/>
      <c r="G1" s="406"/>
      <c r="H1" s="406"/>
      <c r="I1" s="406"/>
      <c r="J1" s="4"/>
    </row>
    <row r="2" spans="1:10" x14ac:dyDescent="0.2">
      <c r="A2" s="406"/>
      <c r="B2" s="406"/>
      <c r="C2" s="406"/>
      <c r="D2" s="406"/>
      <c r="E2" s="406"/>
      <c r="F2" s="406"/>
      <c r="G2" s="406"/>
      <c r="H2" s="406"/>
      <c r="I2" s="406"/>
      <c r="J2" s="4"/>
    </row>
    <row r="3" spans="1:10" x14ac:dyDescent="0.2">
      <c r="A3" s="407" t="s">
        <v>123</v>
      </c>
      <c r="B3" s="407"/>
      <c r="C3" s="407"/>
      <c r="D3" s="407"/>
      <c r="E3" s="407"/>
      <c r="F3" s="407"/>
      <c r="G3" s="407"/>
      <c r="H3" s="407"/>
      <c r="I3" s="407"/>
      <c r="J3" s="4"/>
    </row>
    <row r="4" spans="1:10" x14ac:dyDescent="0.2">
      <c r="A4" s="407"/>
      <c r="B4" s="407"/>
      <c r="C4" s="407"/>
      <c r="D4" s="407"/>
      <c r="E4" s="407"/>
      <c r="F4" s="407"/>
      <c r="G4" s="407"/>
      <c r="H4" s="407"/>
      <c r="I4" s="407"/>
      <c r="J4" s="4"/>
    </row>
    <row r="5" spans="1:10" x14ac:dyDescent="0.2">
      <c r="A5" s="407"/>
      <c r="B5" s="407"/>
      <c r="C5" s="407"/>
      <c r="D5" s="407"/>
      <c r="E5" s="407"/>
      <c r="F5" s="407"/>
      <c r="G5" s="407"/>
      <c r="H5" s="407"/>
      <c r="I5" s="407"/>
      <c r="J5" s="4"/>
    </row>
    <row r="6" spans="1:10" x14ac:dyDescent="0.2">
      <c r="A6" s="407"/>
      <c r="B6" s="407"/>
      <c r="C6" s="407"/>
      <c r="D6" s="407"/>
      <c r="E6" s="407"/>
      <c r="F6" s="407"/>
      <c r="G6" s="407"/>
      <c r="H6" s="407"/>
      <c r="I6" s="407"/>
      <c r="J6" s="4"/>
    </row>
    <row r="7" spans="1:10" x14ac:dyDescent="0.2">
      <c r="A7" s="407"/>
      <c r="B7" s="407"/>
      <c r="C7" s="407"/>
      <c r="D7" s="407"/>
      <c r="E7" s="407"/>
      <c r="F7" s="407"/>
      <c r="G7" s="407"/>
      <c r="H7" s="407"/>
      <c r="I7" s="407"/>
      <c r="J7" s="4"/>
    </row>
    <row r="8" spans="1:10" x14ac:dyDescent="0.2">
      <c r="A8" s="407"/>
      <c r="B8" s="407"/>
      <c r="C8" s="407"/>
      <c r="D8" s="407"/>
      <c r="E8" s="407"/>
      <c r="F8" s="407"/>
      <c r="G8" s="407"/>
      <c r="H8" s="407"/>
      <c r="I8" s="407"/>
      <c r="J8" s="4"/>
    </row>
    <row r="9" spans="1:10" x14ac:dyDescent="0.2">
      <c r="A9" s="412" t="s">
        <v>35</v>
      </c>
      <c r="B9" s="413"/>
      <c r="C9" s="414"/>
      <c r="D9" s="408" t="s">
        <v>0</v>
      </c>
      <c r="E9" s="408"/>
      <c r="F9" s="408"/>
      <c r="G9" s="408"/>
      <c r="H9" s="408"/>
      <c r="I9" s="408"/>
      <c r="J9" s="4"/>
    </row>
    <row r="10" spans="1:10" x14ac:dyDescent="0.2">
      <c r="A10" s="415"/>
      <c r="B10" s="416"/>
      <c r="C10" s="417"/>
      <c r="D10" s="408"/>
      <c r="E10" s="408"/>
      <c r="F10" s="408"/>
      <c r="G10" s="408"/>
      <c r="H10" s="408"/>
      <c r="I10" s="408"/>
      <c r="J10" s="4"/>
    </row>
    <row r="11" spans="1:10" x14ac:dyDescent="0.2">
      <c r="A11" s="415"/>
      <c r="B11" s="416"/>
      <c r="C11" s="417"/>
      <c r="D11" s="408"/>
      <c r="E11" s="408"/>
      <c r="F11" s="408"/>
      <c r="G11" s="408"/>
      <c r="H11" s="408"/>
      <c r="I11" s="408"/>
      <c r="J11" s="4"/>
    </row>
    <row r="12" spans="1:10" x14ac:dyDescent="0.2">
      <c r="A12" s="415"/>
      <c r="B12" s="416"/>
      <c r="C12" s="417"/>
      <c r="D12" s="408"/>
      <c r="E12" s="408"/>
      <c r="F12" s="408"/>
      <c r="G12" s="408"/>
      <c r="H12" s="408"/>
      <c r="I12" s="408"/>
      <c r="J12" s="4"/>
    </row>
    <row r="13" spans="1:10" x14ac:dyDescent="0.2">
      <c r="A13" s="415"/>
      <c r="B13" s="416"/>
      <c r="C13" s="417"/>
      <c r="D13" s="408"/>
      <c r="E13" s="408"/>
      <c r="F13" s="408"/>
      <c r="G13" s="408"/>
      <c r="H13" s="408"/>
      <c r="I13" s="408"/>
      <c r="J13" s="4"/>
    </row>
    <row r="14" spans="1:10" ht="15" customHeight="1" x14ac:dyDescent="0.2">
      <c r="A14" s="415"/>
      <c r="B14" s="416"/>
      <c r="C14" s="417"/>
      <c r="D14" s="409" t="s">
        <v>1</v>
      </c>
      <c r="E14" s="405" t="s">
        <v>2</v>
      </c>
      <c r="F14" s="405" t="s">
        <v>54</v>
      </c>
      <c r="G14" s="405" t="s">
        <v>3</v>
      </c>
      <c r="H14" s="405" t="s">
        <v>4</v>
      </c>
      <c r="I14" s="405" t="s">
        <v>55</v>
      </c>
      <c r="J14" s="4"/>
    </row>
    <row r="15" spans="1:10" ht="15" customHeight="1" x14ac:dyDescent="0.2">
      <c r="A15" s="415"/>
      <c r="B15" s="416"/>
      <c r="C15" s="417"/>
      <c r="D15" s="410"/>
      <c r="E15" s="405"/>
      <c r="F15" s="405"/>
      <c r="G15" s="405"/>
      <c r="H15" s="405"/>
      <c r="I15" s="405"/>
      <c r="J15" s="4"/>
    </row>
    <row r="16" spans="1:10" ht="15" customHeight="1" x14ac:dyDescent="0.2">
      <c r="A16" s="418"/>
      <c r="B16" s="419"/>
      <c r="C16" s="420"/>
      <c r="D16" s="411"/>
      <c r="E16" s="405"/>
      <c r="F16" s="405"/>
      <c r="G16" s="405"/>
      <c r="H16" s="405"/>
      <c r="I16" s="405"/>
      <c r="J16" s="4"/>
    </row>
    <row r="17" spans="1:10" ht="12.75" customHeight="1" x14ac:dyDescent="0.2">
      <c r="A17" s="429" t="s">
        <v>5</v>
      </c>
      <c r="B17" s="430" t="s">
        <v>45</v>
      </c>
      <c r="C17" s="431"/>
      <c r="D17" s="422" t="s">
        <v>6</v>
      </c>
      <c r="E17" s="404" t="s">
        <v>7</v>
      </c>
      <c r="F17" s="404" t="s">
        <v>8</v>
      </c>
      <c r="G17" s="404" t="s">
        <v>37</v>
      </c>
      <c r="H17" s="404" t="s">
        <v>38</v>
      </c>
      <c r="I17" s="404" t="s">
        <v>39</v>
      </c>
      <c r="J17" s="4"/>
    </row>
    <row r="18" spans="1:10" x14ac:dyDescent="0.2">
      <c r="A18" s="429"/>
      <c r="B18" s="432"/>
      <c r="C18" s="433"/>
      <c r="D18" s="423"/>
      <c r="E18" s="404"/>
      <c r="F18" s="404"/>
      <c r="G18" s="404"/>
      <c r="H18" s="404"/>
      <c r="I18" s="404"/>
      <c r="J18" s="4"/>
    </row>
    <row r="19" spans="1:10" x14ac:dyDescent="0.2">
      <c r="A19" s="429"/>
      <c r="B19" s="432"/>
      <c r="C19" s="433"/>
      <c r="D19" s="423"/>
      <c r="E19" s="404"/>
      <c r="F19" s="404"/>
      <c r="G19" s="404"/>
      <c r="H19" s="404"/>
      <c r="I19" s="404"/>
      <c r="J19" s="4"/>
    </row>
    <row r="20" spans="1:10" x14ac:dyDescent="0.2">
      <c r="A20" s="429"/>
      <c r="B20" s="432"/>
      <c r="C20" s="433"/>
      <c r="D20" s="423"/>
      <c r="E20" s="404"/>
      <c r="F20" s="404"/>
      <c r="G20" s="404"/>
      <c r="H20" s="404"/>
      <c r="I20" s="404"/>
      <c r="J20" s="4"/>
    </row>
    <row r="21" spans="1:10" x14ac:dyDescent="0.2">
      <c r="A21" s="429"/>
      <c r="B21" s="432"/>
      <c r="C21" s="433"/>
      <c r="D21" s="423"/>
      <c r="E21" s="404"/>
      <c r="F21" s="404"/>
      <c r="G21" s="404"/>
      <c r="H21" s="404"/>
      <c r="I21" s="404"/>
      <c r="J21" s="4"/>
    </row>
    <row r="22" spans="1:10" x14ac:dyDescent="0.2">
      <c r="A22" s="429"/>
      <c r="B22" s="432"/>
      <c r="C22" s="433"/>
      <c r="D22" s="423"/>
      <c r="E22" s="404"/>
      <c r="F22" s="404"/>
      <c r="G22" s="404"/>
      <c r="H22" s="404"/>
      <c r="I22" s="404"/>
      <c r="J22" s="4"/>
    </row>
    <row r="23" spans="1:10" x14ac:dyDescent="0.2">
      <c r="A23" s="429"/>
      <c r="B23" s="432"/>
      <c r="C23" s="433"/>
      <c r="D23" s="423"/>
      <c r="E23" s="404"/>
      <c r="F23" s="404"/>
      <c r="G23" s="404"/>
      <c r="H23" s="404"/>
      <c r="I23" s="404"/>
      <c r="J23" s="4"/>
    </row>
    <row r="24" spans="1:10" x14ac:dyDescent="0.2">
      <c r="A24" s="429"/>
      <c r="B24" s="432"/>
      <c r="C24" s="433"/>
      <c r="D24" s="423"/>
      <c r="E24" s="404"/>
      <c r="F24" s="404"/>
      <c r="G24" s="404"/>
      <c r="H24" s="404"/>
      <c r="I24" s="404"/>
      <c r="J24" s="4"/>
    </row>
    <row r="25" spans="1:10" x14ac:dyDescent="0.2">
      <c r="A25" s="429"/>
      <c r="B25" s="432"/>
      <c r="C25" s="433"/>
      <c r="D25" s="423"/>
      <c r="E25" s="404"/>
      <c r="F25" s="404"/>
      <c r="G25" s="404"/>
      <c r="H25" s="404"/>
      <c r="I25" s="404"/>
      <c r="J25" s="4"/>
    </row>
    <row r="26" spans="1:10" x14ac:dyDescent="0.2">
      <c r="A26" s="429"/>
      <c r="B26" s="432"/>
      <c r="C26" s="433"/>
      <c r="D26" s="423"/>
      <c r="E26" s="404"/>
      <c r="F26" s="404"/>
      <c r="G26" s="404"/>
      <c r="H26" s="404"/>
      <c r="I26" s="404"/>
      <c r="J26" s="4"/>
    </row>
    <row r="27" spans="1:10" x14ac:dyDescent="0.2">
      <c r="A27" s="429"/>
      <c r="B27" s="432"/>
      <c r="C27" s="433"/>
      <c r="D27" s="423"/>
      <c r="E27" s="404"/>
      <c r="F27" s="404"/>
      <c r="G27" s="404"/>
      <c r="H27" s="404"/>
      <c r="I27" s="404"/>
      <c r="J27" s="4"/>
    </row>
    <row r="28" spans="1:10" x14ac:dyDescent="0.2">
      <c r="A28" s="429"/>
      <c r="B28" s="432"/>
      <c r="C28" s="433"/>
      <c r="D28" s="423"/>
      <c r="E28" s="404"/>
      <c r="F28" s="404"/>
      <c r="G28" s="404"/>
      <c r="H28" s="404"/>
      <c r="I28" s="404"/>
      <c r="J28" s="4"/>
    </row>
    <row r="29" spans="1:10" x14ac:dyDescent="0.2">
      <c r="A29" s="429"/>
      <c r="B29" s="432"/>
      <c r="C29" s="433"/>
      <c r="D29" s="423"/>
      <c r="E29" s="404"/>
      <c r="F29" s="404"/>
      <c r="G29" s="404"/>
      <c r="H29" s="404"/>
      <c r="I29" s="404"/>
      <c r="J29" s="4"/>
    </row>
    <row r="30" spans="1:10" x14ac:dyDescent="0.2">
      <c r="A30" s="429"/>
      <c r="B30" s="432"/>
      <c r="C30" s="433"/>
      <c r="D30" s="423"/>
      <c r="E30" s="404"/>
      <c r="F30" s="404"/>
      <c r="G30" s="404"/>
      <c r="H30" s="404"/>
      <c r="I30" s="404"/>
      <c r="J30" s="4"/>
    </row>
    <row r="31" spans="1:10" x14ac:dyDescent="0.2">
      <c r="A31" s="429"/>
      <c r="B31" s="434"/>
      <c r="C31" s="435"/>
      <c r="D31" s="424"/>
      <c r="E31" s="404"/>
      <c r="F31" s="404"/>
      <c r="G31" s="404"/>
      <c r="H31" s="404"/>
      <c r="I31" s="404"/>
      <c r="J31" s="4"/>
    </row>
    <row r="32" spans="1:10" ht="12.75" customHeight="1" x14ac:dyDescent="0.2">
      <c r="A32" s="429"/>
      <c r="B32" s="430" t="s">
        <v>9</v>
      </c>
      <c r="C32" s="431"/>
      <c r="D32" s="425" t="s">
        <v>40</v>
      </c>
      <c r="E32" s="404" t="s">
        <v>41</v>
      </c>
      <c r="F32" s="404" t="s">
        <v>42</v>
      </c>
      <c r="G32" s="404" t="s">
        <v>15</v>
      </c>
      <c r="H32" s="404" t="s">
        <v>38</v>
      </c>
      <c r="I32" s="404" t="s">
        <v>39</v>
      </c>
      <c r="J32" s="4"/>
    </row>
    <row r="33" spans="1:10" x14ac:dyDescent="0.2">
      <c r="A33" s="429"/>
      <c r="B33" s="432"/>
      <c r="C33" s="433"/>
      <c r="D33" s="426"/>
      <c r="E33" s="404"/>
      <c r="F33" s="404"/>
      <c r="G33" s="404"/>
      <c r="H33" s="404"/>
      <c r="I33" s="404"/>
      <c r="J33" s="4"/>
    </row>
    <row r="34" spans="1:10" x14ac:dyDescent="0.2">
      <c r="A34" s="429"/>
      <c r="B34" s="432"/>
      <c r="C34" s="433"/>
      <c r="D34" s="426"/>
      <c r="E34" s="404"/>
      <c r="F34" s="404"/>
      <c r="G34" s="404"/>
      <c r="H34" s="404"/>
      <c r="I34" s="404"/>
      <c r="J34" s="4"/>
    </row>
    <row r="35" spans="1:10" x14ac:dyDescent="0.2">
      <c r="A35" s="429"/>
      <c r="B35" s="432"/>
      <c r="C35" s="433"/>
      <c r="D35" s="426"/>
      <c r="E35" s="404"/>
      <c r="F35" s="404"/>
      <c r="G35" s="404"/>
      <c r="H35" s="404"/>
      <c r="I35" s="404"/>
      <c r="J35" s="4"/>
    </row>
    <row r="36" spans="1:10" x14ac:dyDescent="0.2">
      <c r="A36" s="429"/>
      <c r="B36" s="432"/>
      <c r="C36" s="433"/>
      <c r="D36" s="426"/>
      <c r="E36" s="404"/>
      <c r="F36" s="404"/>
      <c r="G36" s="404"/>
      <c r="H36" s="404"/>
      <c r="I36" s="404"/>
      <c r="J36" s="4"/>
    </row>
    <row r="37" spans="1:10" x14ac:dyDescent="0.2">
      <c r="A37" s="429"/>
      <c r="B37" s="432"/>
      <c r="C37" s="433"/>
      <c r="D37" s="426"/>
      <c r="E37" s="404"/>
      <c r="F37" s="404"/>
      <c r="G37" s="404"/>
      <c r="H37" s="404"/>
      <c r="I37" s="404"/>
      <c r="J37" s="4"/>
    </row>
    <row r="38" spans="1:10" x14ac:dyDescent="0.2">
      <c r="A38" s="429"/>
      <c r="B38" s="432"/>
      <c r="C38" s="433"/>
      <c r="D38" s="426"/>
      <c r="E38" s="404"/>
      <c r="F38" s="404"/>
      <c r="G38" s="404"/>
      <c r="H38" s="404"/>
      <c r="I38" s="404"/>
      <c r="J38" s="4"/>
    </row>
    <row r="39" spans="1:10" x14ac:dyDescent="0.2">
      <c r="A39" s="429"/>
      <c r="B39" s="432"/>
      <c r="C39" s="433"/>
      <c r="D39" s="426"/>
      <c r="E39" s="404"/>
      <c r="F39" s="404"/>
      <c r="G39" s="404"/>
      <c r="H39" s="404"/>
      <c r="I39" s="404"/>
      <c r="J39" s="4"/>
    </row>
    <row r="40" spans="1:10" x14ac:dyDescent="0.2">
      <c r="A40" s="429"/>
      <c r="B40" s="432"/>
      <c r="C40" s="433"/>
      <c r="D40" s="426"/>
      <c r="E40" s="404"/>
      <c r="F40" s="404"/>
      <c r="G40" s="404"/>
      <c r="H40" s="404"/>
      <c r="I40" s="404"/>
      <c r="J40" s="4"/>
    </row>
    <row r="41" spans="1:10" x14ac:dyDescent="0.2">
      <c r="A41" s="429"/>
      <c r="B41" s="432"/>
      <c r="C41" s="433"/>
      <c r="D41" s="426"/>
      <c r="E41" s="404"/>
      <c r="F41" s="404"/>
      <c r="G41" s="404"/>
      <c r="H41" s="404"/>
      <c r="I41" s="404"/>
      <c r="J41" s="4"/>
    </row>
    <row r="42" spans="1:10" x14ac:dyDescent="0.2">
      <c r="A42" s="429"/>
      <c r="B42" s="432"/>
      <c r="C42" s="433"/>
      <c r="D42" s="426"/>
      <c r="E42" s="404"/>
      <c r="F42" s="404"/>
      <c r="G42" s="404"/>
      <c r="H42" s="404"/>
      <c r="I42" s="404"/>
      <c r="J42" s="4"/>
    </row>
    <row r="43" spans="1:10" x14ac:dyDescent="0.2">
      <c r="A43" s="429"/>
      <c r="B43" s="432"/>
      <c r="C43" s="433"/>
      <c r="D43" s="426"/>
      <c r="E43" s="404"/>
      <c r="F43" s="404"/>
      <c r="G43" s="404"/>
      <c r="H43" s="404"/>
      <c r="I43" s="404"/>
      <c r="J43" s="4"/>
    </row>
    <row r="44" spans="1:10" x14ac:dyDescent="0.2">
      <c r="A44" s="429"/>
      <c r="B44" s="432"/>
      <c r="C44" s="433"/>
      <c r="D44" s="426"/>
      <c r="E44" s="404"/>
      <c r="F44" s="404"/>
      <c r="G44" s="404"/>
      <c r="H44" s="404"/>
      <c r="I44" s="404"/>
      <c r="J44" s="4"/>
    </row>
    <row r="45" spans="1:10" x14ac:dyDescent="0.2">
      <c r="A45" s="429"/>
      <c r="B45" s="432"/>
      <c r="C45" s="433"/>
      <c r="D45" s="426"/>
      <c r="E45" s="404"/>
      <c r="F45" s="404"/>
      <c r="G45" s="404"/>
      <c r="H45" s="404"/>
      <c r="I45" s="404"/>
      <c r="J45" s="4"/>
    </row>
    <row r="46" spans="1:10" x14ac:dyDescent="0.2">
      <c r="A46" s="429"/>
      <c r="B46" s="432"/>
      <c r="C46" s="433"/>
      <c r="D46" s="426"/>
      <c r="E46" s="404"/>
      <c r="F46" s="404"/>
      <c r="G46" s="404"/>
      <c r="H46" s="404"/>
      <c r="I46" s="404"/>
      <c r="J46" s="4"/>
    </row>
    <row r="47" spans="1:10" x14ac:dyDescent="0.2">
      <c r="A47" s="429"/>
      <c r="B47" s="432"/>
      <c r="C47" s="433"/>
      <c r="D47" s="426"/>
      <c r="E47" s="404"/>
      <c r="F47" s="404"/>
      <c r="G47" s="404"/>
      <c r="H47" s="404"/>
      <c r="I47" s="404"/>
      <c r="J47" s="4"/>
    </row>
    <row r="48" spans="1:10" x14ac:dyDescent="0.2">
      <c r="A48" s="429"/>
      <c r="B48" s="432"/>
      <c r="C48" s="433"/>
      <c r="D48" s="426"/>
      <c r="E48" s="404"/>
      <c r="F48" s="404"/>
      <c r="G48" s="404"/>
      <c r="H48" s="404"/>
      <c r="I48" s="404"/>
      <c r="J48" s="4"/>
    </row>
    <row r="49" spans="1:10" x14ac:dyDescent="0.2">
      <c r="A49" s="429"/>
      <c r="B49" s="432"/>
      <c r="C49" s="433"/>
      <c r="D49" s="426"/>
      <c r="E49" s="404"/>
      <c r="F49" s="404"/>
      <c r="G49" s="404"/>
      <c r="H49" s="404"/>
      <c r="I49" s="404"/>
      <c r="J49" s="4"/>
    </row>
    <row r="50" spans="1:10" x14ac:dyDescent="0.2">
      <c r="A50" s="429"/>
      <c r="B50" s="434"/>
      <c r="C50" s="435"/>
      <c r="D50" s="427"/>
      <c r="E50" s="404"/>
      <c r="F50" s="404"/>
      <c r="G50" s="404"/>
      <c r="H50" s="404"/>
      <c r="I50" s="404"/>
      <c r="J50" s="4"/>
    </row>
    <row r="51" spans="1:10" ht="12.75" customHeight="1" x14ac:dyDescent="0.2">
      <c r="A51" s="429"/>
      <c r="B51" s="430" t="s">
        <v>11</v>
      </c>
      <c r="C51" s="431"/>
      <c r="D51" s="425" t="s">
        <v>16</v>
      </c>
      <c r="E51" s="428" t="s">
        <v>59</v>
      </c>
      <c r="F51" s="404" t="s">
        <v>17</v>
      </c>
      <c r="G51" s="404" t="s">
        <v>18</v>
      </c>
      <c r="H51" s="404" t="s">
        <v>38</v>
      </c>
      <c r="I51" s="404" t="s">
        <v>39</v>
      </c>
      <c r="J51" s="4"/>
    </row>
    <row r="52" spans="1:10" x14ac:dyDescent="0.2">
      <c r="A52" s="429"/>
      <c r="B52" s="432"/>
      <c r="C52" s="433"/>
      <c r="D52" s="426"/>
      <c r="E52" s="404"/>
      <c r="F52" s="404"/>
      <c r="G52" s="404"/>
      <c r="H52" s="404"/>
      <c r="I52" s="404"/>
      <c r="J52" s="4"/>
    </row>
    <row r="53" spans="1:10" x14ac:dyDescent="0.2">
      <c r="A53" s="429"/>
      <c r="B53" s="432"/>
      <c r="C53" s="433"/>
      <c r="D53" s="426"/>
      <c r="E53" s="404"/>
      <c r="F53" s="404"/>
      <c r="G53" s="404"/>
      <c r="H53" s="404"/>
      <c r="I53" s="404"/>
      <c r="J53" s="4"/>
    </row>
    <row r="54" spans="1:10" x14ac:dyDescent="0.2">
      <c r="A54" s="429"/>
      <c r="B54" s="432"/>
      <c r="C54" s="433"/>
      <c r="D54" s="426"/>
      <c r="E54" s="404"/>
      <c r="F54" s="404"/>
      <c r="G54" s="404"/>
      <c r="H54" s="404"/>
      <c r="I54" s="404"/>
      <c r="J54" s="4"/>
    </row>
    <row r="55" spans="1:10" x14ac:dyDescent="0.2">
      <c r="A55" s="429"/>
      <c r="B55" s="432"/>
      <c r="C55" s="433"/>
      <c r="D55" s="426"/>
      <c r="E55" s="404"/>
      <c r="F55" s="404"/>
      <c r="G55" s="404"/>
      <c r="H55" s="404"/>
      <c r="I55" s="404"/>
      <c r="J55" s="4"/>
    </row>
    <row r="56" spans="1:10" x14ac:dyDescent="0.2">
      <c r="A56" s="429"/>
      <c r="B56" s="432"/>
      <c r="C56" s="433"/>
      <c r="D56" s="426"/>
      <c r="E56" s="404"/>
      <c r="F56" s="404"/>
      <c r="G56" s="404"/>
      <c r="H56" s="404"/>
      <c r="I56" s="404"/>
      <c r="J56" s="4"/>
    </row>
    <row r="57" spans="1:10" x14ac:dyDescent="0.2">
      <c r="A57" s="429"/>
      <c r="B57" s="432"/>
      <c r="C57" s="433"/>
      <c r="D57" s="426"/>
      <c r="E57" s="404"/>
      <c r="F57" s="404"/>
      <c r="G57" s="404"/>
      <c r="H57" s="404"/>
      <c r="I57" s="404"/>
      <c r="J57" s="4"/>
    </row>
    <row r="58" spans="1:10" x14ac:dyDescent="0.2">
      <c r="A58" s="429"/>
      <c r="B58" s="432"/>
      <c r="C58" s="433"/>
      <c r="D58" s="426"/>
      <c r="E58" s="404"/>
      <c r="F58" s="404"/>
      <c r="G58" s="404"/>
      <c r="H58" s="404"/>
      <c r="I58" s="404"/>
      <c r="J58" s="4"/>
    </row>
    <row r="59" spans="1:10" x14ac:dyDescent="0.2">
      <c r="A59" s="429"/>
      <c r="B59" s="432"/>
      <c r="C59" s="433"/>
      <c r="D59" s="426"/>
      <c r="E59" s="404"/>
      <c r="F59" s="404"/>
      <c r="G59" s="404"/>
      <c r="H59" s="404"/>
      <c r="I59" s="404"/>
      <c r="J59" s="4"/>
    </row>
    <row r="60" spans="1:10" x14ac:dyDescent="0.2">
      <c r="A60" s="429"/>
      <c r="B60" s="432"/>
      <c r="C60" s="433"/>
      <c r="D60" s="426"/>
      <c r="E60" s="404"/>
      <c r="F60" s="404"/>
      <c r="G60" s="404"/>
      <c r="H60" s="404"/>
      <c r="I60" s="404"/>
      <c r="J60" s="4"/>
    </row>
    <row r="61" spans="1:10" x14ac:dyDescent="0.2">
      <c r="A61" s="429"/>
      <c r="B61" s="432"/>
      <c r="C61" s="433"/>
      <c r="D61" s="426"/>
      <c r="E61" s="404"/>
      <c r="F61" s="404"/>
      <c r="G61" s="404"/>
      <c r="H61" s="404"/>
      <c r="I61" s="404"/>
      <c r="J61" s="4"/>
    </row>
    <row r="62" spans="1:10" x14ac:dyDescent="0.2">
      <c r="A62" s="429"/>
      <c r="B62" s="432"/>
      <c r="C62" s="433"/>
      <c r="D62" s="426"/>
      <c r="E62" s="404"/>
      <c r="F62" s="404"/>
      <c r="G62" s="404"/>
      <c r="H62" s="404"/>
      <c r="I62" s="404"/>
      <c r="J62" s="4"/>
    </row>
    <row r="63" spans="1:10" x14ac:dyDescent="0.2">
      <c r="A63" s="429"/>
      <c r="B63" s="434"/>
      <c r="C63" s="435"/>
      <c r="D63" s="427"/>
      <c r="E63" s="404"/>
      <c r="F63" s="404"/>
      <c r="G63" s="404"/>
      <c r="H63" s="404"/>
      <c r="I63" s="404"/>
      <c r="J63" s="4"/>
    </row>
    <row r="64" spans="1:10" ht="12.75" customHeight="1" x14ac:dyDescent="0.2">
      <c r="A64" s="429"/>
      <c r="B64" s="430" t="s">
        <v>52</v>
      </c>
      <c r="C64" s="431"/>
      <c r="D64" s="425" t="s">
        <v>19</v>
      </c>
      <c r="E64" s="404" t="s">
        <v>20</v>
      </c>
      <c r="F64" s="404" t="s">
        <v>21</v>
      </c>
      <c r="G64" s="404" t="s">
        <v>22</v>
      </c>
      <c r="H64" s="404" t="s">
        <v>38</v>
      </c>
      <c r="I64" s="404" t="s">
        <v>39</v>
      </c>
      <c r="J64" s="4"/>
    </row>
    <row r="65" spans="1:10" x14ac:dyDescent="0.2">
      <c r="A65" s="429"/>
      <c r="B65" s="432"/>
      <c r="C65" s="433"/>
      <c r="D65" s="426"/>
      <c r="E65" s="404"/>
      <c r="F65" s="404"/>
      <c r="G65" s="404"/>
      <c r="H65" s="404"/>
      <c r="I65" s="404"/>
      <c r="J65" s="4"/>
    </row>
    <row r="66" spans="1:10" x14ac:dyDescent="0.2">
      <c r="A66" s="429"/>
      <c r="B66" s="432"/>
      <c r="C66" s="433"/>
      <c r="D66" s="426"/>
      <c r="E66" s="404"/>
      <c r="F66" s="404"/>
      <c r="G66" s="404"/>
      <c r="H66" s="404"/>
      <c r="I66" s="404"/>
      <c r="J66" s="4"/>
    </row>
    <row r="67" spans="1:10" x14ac:dyDescent="0.2">
      <c r="A67" s="429"/>
      <c r="B67" s="432"/>
      <c r="C67" s="433"/>
      <c r="D67" s="426"/>
      <c r="E67" s="404"/>
      <c r="F67" s="404"/>
      <c r="G67" s="404"/>
      <c r="H67" s="404"/>
      <c r="I67" s="404"/>
      <c r="J67" s="4"/>
    </row>
    <row r="68" spans="1:10" x14ac:dyDescent="0.2">
      <c r="A68" s="429"/>
      <c r="B68" s="432"/>
      <c r="C68" s="433"/>
      <c r="D68" s="426"/>
      <c r="E68" s="404"/>
      <c r="F68" s="404"/>
      <c r="G68" s="404"/>
      <c r="H68" s="404"/>
      <c r="I68" s="404"/>
      <c r="J68" s="4"/>
    </row>
    <row r="69" spans="1:10" x14ac:dyDescent="0.2">
      <c r="A69" s="429"/>
      <c r="B69" s="432"/>
      <c r="C69" s="433"/>
      <c r="D69" s="426"/>
      <c r="E69" s="404"/>
      <c r="F69" s="404"/>
      <c r="G69" s="404"/>
      <c r="H69" s="404"/>
      <c r="I69" s="404"/>
      <c r="J69" s="4"/>
    </row>
    <row r="70" spans="1:10" x14ac:dyDescent="0.2">
      <c r="A70" s="429"/>
      <c r="B70" s="432"/>
      <c r="C70" s="433"/>
      <c r="D70" s="426"/>
      <c r="E70" s="404"/>
      <c r="F70" s="404"/>
      <c r="G70" s="404"/>
      <c r="H70" s="404"/>
      <c r="I70" s="404"/>
      <c r="J70" s="4"/>
    </row>
    <row r="71" spans="1:10" x14ac:dyDescent="0.2">
      <c r="A71" s="429"/>
      <c r="B71" s="432"/>
      <c r="C71" s="433"/>
      <c r="D71" s="426"/>
      <c r="E71" s="404"/>
      <c r="F71" s="404"/>
      <c r="G71" s="404"/>
      <c r="H71" s="404"/>
      <c r="I71" s="404"/>
      <c r="J71" s="4"/>
    </row>
    <row r="72" spans="1:10" x14ac:dyDescent="0.2">
      <c r="A72" s="429"/>
      <c r="B72" s="432"/>
      <c r="C72" s="433"/>
      <c r="D72" s="426"/>
      <c r="E72" s="404"/>
      <c r="F72" s="404"/>
      <c r="G72" s="404"/>
      <c r="H72" s="404"/>
      <c r="I72" s="404"/>
      <c r="J72" s="4"/>
    </row>
    <row r="73" spans="1:10" x14ac:dyDescent="0.2">
      <c r="A73" s="429"/>
      <c r="B73" s="434"/>
      <c r="C73" s="435"/>
      <c r="D73" s="427"/>
      <c r="E73" s="404"/>
      <c r="F73" s="404"/>
      <c r="G73" s="404"/>
      <c r="H73" s="404"/>
      <c r="I73" s="404"/>
      <c r="J73" s="4"/>
    </row>
    <row r="74" spans="1:10" ht="12.75" customHeight="1" x14ac:dyDescent="0.2">
      <c r="A74" s="429"/>
      <c r="B74" s="430" t="s">
        <v>53</v>
      </c>
      <c r="C74" s="431"/>
      <c r="D74" s="425" t="s">
        <v>23</v>
      </c>
      <c r="E74" s="404" t="s">
        <v>20</v>
      </c>
      <c r="F74" s="404" t="s">
        <v>24</v>
      </c>
      <c r="G74" s="404" t="s">
        <v>22</v>
      </c>
      <c r="H74" s="404" t="s">
        <v>38</v>
      </c>
      <c r="I74" s="404" t="s">
        <v>39</v>
      </c>
      <c r="J74" s="4"/>
    </row>
    <row r="75" spans="1:10" x14ac:dyDescent="0.2">
      <c r="A75" s="429"/>
      <c r="B75" s="432"/>
      <c r="C75" s="433"/>
      <c r="D75" s="426"/>
      <c r="E75" s="404"/>
      <c r="F75" s="404"/>
      <c r="G75" s="404"/>
      <c r="H75" s="404"/>
      <c r="I75" s="404"/>
      <c r="J75" s="4"/>
    </row>
    <row r="76" spans="1:10" x14ac:dyDescent="0.2">
      <c r="A76" s="429"/>
      <c r="B76" s="432"/>
      <c r="C76" s="433"/>
      <c r="D76" s="426"/>
      <c r="E76" s="404"/>
      <c r="F76" s="404"/>
      <c r="G76" s="404"/>
      <c r="H76" s="404"/>
      <c r="I76" s="404"/>
      <c r="J76" s="4"/>
    </row>
    <row r="77" spans="1:10" x14ac:dyDescent="0.2">
      <c r="A77" s="429"/>
      <c r="B77" s="432"/>
      <c r="C77" s="433"/>
      <c r="D77" s="426"/>
      <c r="E77" s="404"/>
      <c r="F77" s="404"/>
      <c r="G77" s="404"/>
      <c r="H77" s="404"/>
      <c r="I77" s="404"/>
      <c r="J77" s="4"/>
    </row>
    <row r="78" spans="1:10" x14ac:dyDescent="0.2">
      <c r="A78" s="429"/>
      <c r="B78" s="432"/>
      <c r="C78" s="433"/>
      <c r="D78" s="426"/>
      <c r="E78" s="404"/>
      <c r="F78" s="404"/>
      <c r="G78" s="404"/>
      <c r="H78" s="404"/>
      <c r="I78" s="404"/>
      <c r="J78" s="4"/>
    </row>
    <row r="79" spans="1:10" x14ac:dyDescent="0.2">
      <c r="A79" s="429"/>
      <c r="B79" s="432"/>
      <c r="C79" s="433"/>
      <c r="D79" s="426"/>
      <c r="E79" s="404"/>
      <c r="F79" s="404"/>
      <c r="G79" s="404"/>
      <c r="H79" s="404"/>
      <c r="I79" s="404"/>
      <c r="J79" s="4"/>
    </row>
    <row r="80" spans="1:10" x14ac:dyDescent="0.2">
      <c r="A80" s="429"/>
      <c r="B80" s="432"/>
      <c r="C80" s="433"/>
      <c r="D80" s="426"/>
      <c r="E80" s="404"/>
      <c r="F80" s="404"/>
      <c r="G80" s="404"/>
      <c r="H80" s="404"/>
      <c r="I80" s="404"/>
      <c r="J80" s="4"/>
    </row>
    <row r="81" spans="1:10" x14ac:dyDescent="0.2">
      <c r="A81" s="429"/>
      <c r="B81" s="432"/>
      <c r="C81" s="433"/>
      <c r="D81" s="426"/>
      <c r="E81" s="404"/>
      <c r="F81" s="404"/>
      <c r="G81" s="404"/>
      <c r="H81" s="404"/>
      <c r="I81" s="404"/>
      <c r="J81" s="4"/>
    </row>
    <row r="82" spans="1:10" x14ac:dyDescent="0.2">
      <c r="A82" s="429"/>
      <c r="B82" s="432"/>
      <c r="C82" s="433"/>
      <c r="D82" s="426"/>
      <c r="E82" s="404"/>
      <c r="F82" s="404"/>
      <c r="G82" s="404"/>
      <c r="H82" s="404"/>
      <c r="I82" s="404"/>
      <c r="J82" s="4"/>
    </row>
    <row r="83" spans="1:10" x14ac:dyDescent="0.2">
      <c r="A83" s="429"/>
      <c r="B83" s="434"/>
      <c r="C83" s="435"/>
      <c r="D83" s="427"/>
      <c r="E83" s="404"/>
      <c r="F83" s="404"/>
      <c r="G83" s="404"/>
      <c r="H83" s="404"/>
      <c r="I83" s="404"/>
      <c r="J83" s="4"/>
    </row>
    <row r="84" spans="1:10" ht="25.5" customHeight="1" x14ac:dyDescent="0.2">
      <c r="A84" s="429"/>
      <c r="B84" s="430" t="s">
        <v>43</v>
      </c>
      <c r="C84" s="431"/>
      <c r="D84" s="422" t="s">
        <v>25</v>
      </c>
      <c r="E84" s="421" t="s">
        <v>2</v>
      </c>
      <c r="F84" s="421" t="s">
        <v>26</v>
      </c>
      <c r="G84" s="421" t="s">
        <v>27</v>
      </c>
      <c r="H84" s="421" t="s">
        <v>38</v>
      </c>
      <c r="I84" s="421" t="s">
        <v>39</v>
      </c>
      <c r="J84" s="4"/>
    </row>
    <row r="85" spans="1:10" x14ac:dyDescent="0.2">
      <c r="A85" s="429"/>
      <c r="B85" s="432"/>
      <c r="C85" s="433"/>
      <c r="D85" s="423"/>
      <c r="E85" s="421"/>
      <c r="F85" s="421"/>
      <c r="G85" s="421"/>
      <c r="H85" s="421"/>
      <c r="I85" s="421"/>
      <c r="J85" s="4"/>
    </row>
    <row r="86" spans="1:10" x14ac:dyDescent="0.2">
      <c r="A86" s="429"/>
      <c r="B86" s="432"/>
      <c r="C86" s="433"/>
      <c r="D86" s="423"/>
      <c r="E86" s="421"/>
      <c r="F86" s="421"/>
      <c r="G86" s="421"/>
      <c r="H86" s="421"/>
      <c r="I86" s="421"/>
      <c r="J86" s="4"/>
    </row>
    <row r="87" spans="1:10" x14ac:dyDescent="0.2">
      <c r="A87" s="429"/>
      <c r="B87" s="432"/>
      <c r="C87" s="433"/>
      <c r="D87" s="423"/>
      <c r="E87" s="421"/>
      <c r="F87" s="421"/>
      <c r="G87" s="421"/>
      <c r="H87" s="421"/>
      <c r="I87" s="421"/>
      <c r="J87" s="4"/>
    </row>
    <row r="88" spans="1:10" ht="12.75" customHeight="1" x14ac:dyDescent="0.2">
      <c r="A88" s="429"/>
      <c r="B88" s="432"/>
      <c r="C88" s="433"/>
      <c r="D88" s="423"/>
      <c r="E88" s="421"/>
      <c r="F88" s="421"/>
      <c r="G88" s="421"/>
      <c r="H88" s="421"/>
      <c r="I88" s="421"/>
      <c r="J88" s="4"/>
    </row>
    <row r="89" spans="1:10" x14ac:dyDescent="0.2">
      <c r="A89" s="429"/>
      <c r="B89" s="432"/>
      <c r="C89" s="433"/>
      <c r="D89" s="423"/>
      <c r="E89" s="421"/>
      <c r="F89" s="421"/>
      <c r="G89" s="421"/>
      <c r="H89" s="421"/>
      <c r="I89" s="421"/>
      <c r="J89" s="4"/>
    </row>
    <row r="90" spans="1:10" x14ac:dyDescent="0.2">
      <c r="A90" s="429"/>
      <c r="B90" s="434"/>
      <c r="C90" s="435"/>
      <c r="D90" s="424"/>
      <c r="E90" s="421"/>
      <c r="F90" s="421"/>
      <c r="G90" s="421"/>
      <c r="H90" s="421"/>
      <c r="I90" s="421"/>
      <c r="J90" s="4"/>
    </row>
  </sheetData>
  <sheetProtection password="E6F6" sheet="1"/>
  <mergeCells count="53">
    <mergeCell ref="A17:A90"/>
    <mergeCell ref="B64:C73"/>
    <mergeCell ref="G32:G50"/>
    <mergeCell ref="B51:C63"/>
    <mergeCell ref="B17:C31"/>
    <mergeCell ref="E84:E90"/>
    <mergeCell ref="B74:C83"/>
    <mergeCell ref="G84:G90"/>
    <mergeCell ref="D84:D90"/>
    <mergeCell ref="B84:C90"/>
    <mergeCell ref="D74:D83"/>
    <mergeCell ref="E74:E83"/>
    <mergeCell ref="F84:F90"/>
    <mergeCell ref="F51:F63"/>
    <mergeCell ref="B32:C50"/>
    <mergeCell ref="F17:F31"/>
    <mergeCell ref="H84:H90"/>
    <mergeCell ref="F74:F83"/>
    <mergeCell ref="I84:I90"/>
    <mergeCell ref="D17:D31"/>
    <mergeCell ref="E17:E31"/>
    <mergeCell ref="H74:H83"/>
    <mergeCell ref="D51:D63"/>
    <mergeCell ref="E51:E63"/>
    <mergeCell ref="F32:F50"/>
    <mergeCell ref="E64:E73"/>
    <mergeCell ref="G51:G63"/>
    <mergeCell ref="D32:D50"/>
    <mergeCell ref="E32:E50"/>
    <mergeCell ref="D64:D73"/>
    <mergeCell ref="G64:G73"/>
    <mergeCell ref="F64:F73"/>
    <mergeCell ref="A1:I2"/>
    <mergeCell ref="A3:I8"/>
    <mergeCell ref="D9:I13"/>
    <mergeCell ref="D14:D16"/>
    <mergeCell ref="E14:E16"/>
    <mergeCell ref="F14:F16"/>
    <mergeCell ref="H14:H16"/>
    <mergeCell ref="A9:C16"/>
    <mergeCell ref="I32:I50"/>
    <mergeCell ref="H32:H50"/>
    <mergeCell ref="I14:I16"/>
    <mergeCell ref="I17:I31"/>
    <mergeCell ref="G17:G31"/>
    <mergeCell ref="H17:H31"/>
    <mergeCell ref="G14:G16"/>
    <mergeCell ref="I74:I83"/>
    <mergeCell ref="G74:G83"/>
    <mergeCell ref="H64:H73"/>
    <mergeCell ref="I64:I73"/>
    <mergeCell ref="H51:H63"/>
    <mergeCell ref="I51:I63"/>
  </mergeCells>
  <phoneticPr fontId="8" type="noConversion"/>
  <printOptions gridLines="1"/>
  <pageMargins left="0.75" right="0.75" top="1" bottom="1" header="0.5" footer="0.5"/>
  <headerFooter alignWithMargins="0">
    <oddHeader>&amp;LTab &amp;A: Page &amp;P of &amp;N</oddHeader>
  </headerFooter>
  <rowBreaks count="2" manualBreakCount="2">
    <brk id="31" max="16383" man="1"/>
    <brk id="63" max="16383"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2</vt:lpstr>
      <vt:lpstr>3</vt:lpstr>
      <vt:lpstr>4</vt:lpstr>
      <vt:lpstr>5</vt:lpstr>
      <vt:lpstr>Information and Certification</vt:lpstr>
      <vt:lpstr>Assurances</vt:lpstr>
      <vt:lpstr>8</vt:lpstr>
      <vt:lpstr>13</vt:lpstr>
      <vt:lpstr>Definitions</vt:lpstr>
      <vt:lpstr>15</vt:lpstr>
      <vt:lpstr>16</vt:lpstr>
      <vt:lpstr>Validation</vt:lpstr>
      <vt:lpstr>OSSE Only</vt:lpstr>
      <vt:lpstr>LEA Plan</vt:lpstr>
      <vt:lpstr>TIPlan.Validation</vt:lpstr>
      <vt:lpstr>check</vt:lpstr>
      <vt:lpstr>consortium</vt:lpstr>
      <vt:lpstr>decision</vt:lpstr>
      <vt:lpstr>funds</vt:lpstr>
      <vt:lpstr>improvement</vt:lpstr>
      <vt:lpstr>'Information and Certification'!Print_Area</vt:lpstr>
      <vt:lpstr>programs</vt:lpstr>
      <vt:lpstr>yes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User</dc:creator>
  <cp:lastModifiedBy>Windows User</cp:lastModifiedBy>
  <cp:lastPrinted>2012-09-17T16:25:34Z</cp:lastPrinted>
  <dcterms:created xsi:type="dcterms:W3CDTF">2009-08-27T20:58:51Z</dcterms:created>
  <dcterms:modified xsi:type="dcterms:W3CDTF">2012-09-17T18:13:08Z</dcterms:modified>
</cp:coreProperties>
</file>