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AF7" lockStructure="1"/>
  <bookViews>
    <workbookView xWindow="15" yWindow="-165" windowWidth="19245" windowHeight="8790" tabRatio="984" firstSheet="4" activeTab="4"/>
  </bookViews>
  <sheets>
    <sheet name="2" sheetId="16" state="hidden" r:id="rId1"/>
    <sheet name="3" sheetId="17" state="hidden" r:id="rId2"/>
    <sheet name="4" sheetId="18" state="hidden" r:id="rId3"/>
    <sheet name="5" sheetId="20" state="hidden" r:id="rId4"/>
    <sheet name="Information and Certification" sheetId="56" r:id="rId5"/>
    <sheet name="Assurances" sheetId="45" r:id="rId6"/>
    <sheet name="8" sheetId="39" state="hidden" r:id="rId7"/>
    <sheet name="13" sheetId="37" state="hidden" r:id="rId8"/>
    <sheet name="Definitions" sheetId="9" state="hidden" r:id="rId9"/>
    <sheet name="15" sheetId="21" state="hidden" r:id="rId10"/>
    <sheet name="16" sheetId="23" state="hidden" r:id="rId11"/>
    <sheet name="Validation" sheetId="33" state="hidden" r:id="rId12"/>
    <sheet name="OSSE Only" sheetId="3" state="hidden" r:id="rId13"/>
    <sheet name="LEA Plan" sheetId="53" r:id="rId14"/>
    <sheet name="TIPlan.Validation" sheetId="54"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dultno">[1]AppleTree:NationalCollegiate!$B$18</definedName>
    <definedName name="altno">[1]AppleTree:NationalCollegiate!$B$16</definedName>
    <definedName name="Budget">#REF!</definedName>
    <definedName name="certifier">[2]Sheet1!$A$1:$A$2</definedName>
    <definedName name="check" localSheetId="5">'[3]OSSE Only'!$A$6:$A$7</definedName>
    <definedName name="check">'OSSE Only'!$A$6:$A$7</definedName>
    <definedName name="check2">'[4]1'!$A$61:$A$62</definedName>
    <definedName name="Check3">'[5]1'!$A$61:$A$62</definedName>
    <definedName name="consortium">'OSSE Only'!$A$9:$A$10</definedName>
    <definedName name="decision">'OSSE Only'!$A$28:$A$30</definedName>
    <definedName name="ELLamount">[1]AppleTree:NationalCollegiate!$C$27</definedName>
    <definedName name="ELLno">[1]AppleTree:NationalCollegiate!$B$27</definedName>
    <definedName name="funds">'OSSE Only'!$A$16:$A$18</definedName>
    <definedName name="genedamount">[1]AppleTree:NationalCollegiate!$C$19</definedName>
    <definedName name="generalsubtotal">[1]AppleTree:NationalCollegiate!$B$19</definedName>
    <definedName name="grade">'[6]OSSE Only'!$A$12:$A$13</definedName>
    <definedName name="highno">[1]AppleTree:NationalCollegiate!$B$14</definedName>
    <definedName name="improvement">'OSSE Only'!$A$9:$A$14</definedName>
    <definedName name="kno">[1]AppleTree:NationalCollegiate!$B$8</definedName>
    <definedName name="LEA">[7]Sheet1!$E$1:$E$58</definedName>
    <definedName name="lowerno">[1]AppleTree:NationalCollegiate!$B$9</definedName>
    <definedName name="middleno">[1]AppleTree:NationalCollegiate!$B$12</definedName>
    <definedName name="prekno">[1]AppleTree:NationalCollegiate!$B$7</definedName>
    <definedName name="presno">[1]AppleTree:NationalCollegiate!$B$6</definedName>
    <definedName name="_xlnm.Print_Area" localSheetId="4">'Information and Certification'!$A:$J</definedName>
    <definedName name="program" localSheetId="7">'13'!#REF!</definedName>
    <definedName name="program" localSheetId="6">#REF!</definedName>
    <definedName name="program" localSheetId="5">#REF!</definedName>
    <definedName name="program">#REF!</definedName>
    <definedName name="programs" localSheetId="5">'[3]OSSE Only'!$A$21:$A$26</definedName>
    <definedName name="programs">'OSSE Only'!$A$21:$A$26</definedName>
    <definedName name="sdfgsdfgsfdg">[5]Sheet1!$A$1:$A$2</definedName>
    <definedName name="setasides">'[7]10'!$C$9:$C$18</definedName>
    <definedName name="setasides2">'[7]14'!$C$9:$C$18</definedName>
    <definedName name="setasides3">'[7]18'!$C$9:$C$18</definedName>
    <definedName name="signature">[7]Sheet1!$A$1:$A$2</definedName>
    <definedName name="sped1no">[1]AppleTree:NationalCollegiate!$B$21</definedName>
    <definedName name="sped2no">[1]AppleTree:NationalCollegiate!$B$22</definedName>
    <definedName name="sped3no">[1]AppleTree:NationalCollegiate!$B$23</definedName>
    <definedName name="sped4no">[1]AppleTree:NationalCollegiate!$B$24</definedName>
    <definedName name="spedamount">[1]AppleTree:NationalCollegiate!$C$25</definedName>
    <definedName name="spedno">[1]AppleTree:NationalCollegiate!$B$17</definedName>
    <definedName name="spedsubtotal">[1]AppleTree:NationalCollegiate!$B$25</definedName>
    <definedName name="staff">[8]Reference!$A$7:$A$11</definedName>
    <definedName name="status">'[6]OSSE Only'!$A$15:$A$19</definedName>
    <definedName name="T1Plan">[5]Sheet1!$E$1:$E$65</definedName>
    <definedName name="Title1LEAPlan">[5]Sheet1!$E$1:$E$65</definedName>
    <definedName name="totalallocation">[1]AppleTree:NationalCollegiate!$C$28</definedName>
    <definedName name="unESno">[1]AppleTree:NationalCollegiate!$B$11</definedName>
    <definedName name="unHSno">[1]AppleTree:NationalCollegiate!$B$15</definedName>
    <definedName name="unMSno">[1]AppleTree:NationalCollegiate!$B$13</definedName>
    <definedName name="upperno">[1]AppleTree:NationalCollegiate!$B$10</definedName>
    <definedName name="xs" localSheetId="5">'[3]1'!$A$41</definedName>
    <definedName name="xs">#REF!</definedName>
    <definedName name="yes" localSheetId="11">[8]Reference!$A$2:$A$5</definedName>
    <definedName name="yes">'OSSE Only'!$A$3:$A$4</definedName>
    <definedName name="yesno" localSheetId="5">'[3]1'!#REF!</definedName>
    <definedName name="yesno">#REF!</definedName>
    <definedName name="yesorno">[2]Sheet1!$A$9:$A$10</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D57" i="54" l="1"/>
  <c r="E57" i="54" s="1"/>
  <c r="D60" i="54"/>
  <c r="D59" i="54"/>
  <c r="E59" i="54" s="1"/>
  <c r="D58" i="54"/>
  <c r="E58" i="54" s="1"/>
  <c r="D55" i="54"/>
  <c r="E55" i="54" s="1"/>
  <c r="D54" i="54"/>
  <c r="E54" i="54" s="1"/>
  <c r="D53" i="54"/>
  <c r="E53" i="54" s="1"/>
  <c r="D52" i="54"/>
  <c r="E52" i="54" s="1"/>
  <c r="D51" i="54"/>
  <c r="E51" i="54" s="1"/>
  <c r="D50" i="54"/>
  <c r="E50" i="54" s="1"/>
  <c r="D49" i="54"/>
  <c r="E49" i="54" s="1"/>
  <c r="D48" i="54"/>
  <c r="E48" i="54" s="1"/>
  <c r="D47" i="54"/>
  <c r="E47" i="54" s="1"/>
  <c r="D45" i="54"/>
  <c r="E45" i="54" s="1"/>
  <c r="D44" i="54"/>
  <c r="E44" i="54" s="1"/>
  <c r="D43" i="54"/>
  <c r="E43" i="54" s="1"/>
  <c r="D41" i="54"/>
  <c r="E41" i="54" s="1"/>
  <c r="D40" i="54"/>
  <c r="E40" i="54" s="1"/>
  <c r="D38" i="54"/>
  <c r="E38" i="54" s="1"/>
  <c r="D39" i="54"/>
  <c r="E39" i="54" s="1"/>
  <c r="D37" i="54"/>
  <c r="E37" i="54" s="1"/>
  <c r="D36" i="54"/>
  <c r="E36" i="54" s="1"/>
  <c r="D35" i="54"/>
  <c r="E35" i="54" s="1"/>
  <c r="D34" i="54"/>
  <c r="E34" i="54" s="1"/>
  <c r="D33" i="54"/>
  <c r="E33" i="54" s="1"/>
  <c r="D32" i="54"/>
  <c r="E32" i="54" s="1"/>
  <c r="D31" i="54"/>
  <c r="E31" i="54" s="1"/>
  <c r="D30" i="54"/>
  <c r="E30" i="54" s="1"/>
  <c r="D29" i="54"/>
  <c r="E29" i="54" s="1"/>
  <c r="D28" i="54"/>
  <c r="E28" i="54" s="1"/>
  <c r="D27" i="54"/>
  <c r="D25" i="54"/>
  <c r="E25" i="54" s="1"/>
  <c r="D24" i="54"/>
  <c r="E24" i="54" s="1"/>
  <c r="D23" i="54"/>
  <c r="E23" i="54" s="1"/>
  <c r="D22" i="54"/>
  <c r="E22" i="54" s="1"/>
  <c r="D21" i="54"/>
  <c r="E21" i="54" s="1"/>
  <c r="D20" i="54"/>
  <c r="E20" i="54" s="1"/>
  <c r="D19" i="54"/>
  <c r="E19" i="54" s="1"/>
  <c r="D18" i="54"/>
  <c r="E18" i="54" s="1"/>
  <c r="D17" i="54"/>
  <c r="E17" i="54" s="1"/>
  <c r="D16" i="54"/>
  <c r="K16" i="54" s="1"/>
  <c r="D15" i="54"/>
  <c r="E15" i="54" s="1"/>
  <c r="D14" i="54"/>
  <c r="E14" i="54" s="1"/>
  <c r="D13" i="54"/>
  <c r="E13" i="54" s="1"/>
  <c r="E60" i="54" l="1"/>
  <c r="M62" i="54"/>
  <c r="E27" i="54"/>
  <c r="M63" i="54"/>
  <c r="K53" i="54"/>
  <c r="K44" i="54"/>
  <c r="K57" i="54"/>
  <c r="K56" i="54"/>
  <c r="K52" i="54"/>
  <c r="K49" i="54"/>
  <c r="K54" i="54"/>
  <c r="K58" i="54"/>
  <c r="K50" i="54"/>
  <c r="K51" i="54"/>
  <c r="K55" i="54"/>
  <c r="K45" i="54"/>
  <c r="K46" i="54"/>
  <c r="K34" i="54"/>
  <c r="K36" i="54"/>
  <c r="K35" i="54"/>
  <c r="K33" i="54"/>
  <c r="E16" i="54"/>
  <c r="K18" i="54"/>
  <c r="K20" i="54"/>
  <c r="K19" i="54"/>
  <c r="K14" i="54"/>
  <c r="K15" i="54"/>
  <c r="D12" i="54"/>
  <c r="M64" i="54" s="1"/>
  <c r="E12" i="54" l="1"/>
  <c r="M65" i="54"/>
  <c r="A7" i="54" s="1"/>
  <c r="K12" i="54"/>
  <c r="K47" i="54"/>
  <c r="K43" i="54"/>
  <c r="K40" i="54"/>
  <c r="K39" i="54"/>
  <c r="K38" i="54"/>
  <c r="K32" i="54"/>
  <c r="K31" i="54"/>
  <c r="K29" i="54"/>
  <c r="K28" i="54"/>
  <c r="K27" i="54"/>
  <c r="K24" i="54"/>
  <c r="K23" i="54"/>
  <c r="K22" i="54"/>
  <c r="K17" i="54"/>
  <c r="K13" i="54"/>
  <c r="K25" i="54" l="1"/>
  <c r="K37" i="54"/>
  <c r="K48" i="54"/>
  <c r="K30" i="54"/>
  <c r="K21" i="54"/>
  <c r="K41" i="54"/>
  <c r="I11" i="37" l="1"/>
  <c r="I41" i="37"/>
  <c r="I35" i="37"/>
  <c r="I29" i="37"/>
  <c r="I23" i="37"/>
  <c r="I17" i="37"/>
  <c r="H41" i="37"/>
  <c r="H35" i="37"/>
  <c r="H29" i="37"/>
  <c r="H23" i="37"/>
  <c r="H17" i="37"/>
  <c r="H11" i="37"/>
  <c r="H47" i="37" s="1"/>
  <c r="G41" i="37"/>
  <c r="G35" i="37"/>
  <c r="G29" i="37"/>
  <c r="G23" i="37"/>
  <c r="G17" i="37"/>
  <c r="G11" i="37"/>
  <c r="F41" i="37"/>
  <c r="F35" i="37"/>
  <c r="F29" i="37"/>
  <c r="F23" i="37"/>
  <c r="F17" i="37"/>
  <c r="F11" i="37"/>
  <c r="F47" i="37" s="1"/>
  <c r="E41" i="37"/>
  <c r="E35" i="37"/>
  <c r="E29" i="37"/>
  <c r="E23" i="37"/>
  <c r="E17" i="37"/>
  <c r="E11" i="37"/>
  <c r="D41" i="37"/>
  <c r="D35" i="37"/>
  <c r="D29" i="37"/>
  <c r="J29" i="37" s="1"/>
  <c r="D23" i="37"/>
  <c r="D17" i="37"/>
  <c r="D11" i="37"/>
  <c r="J11" i="37" s="1"/>
  <c r="K15" i="18"/>
  <c r="K16" i="18"/>
  <c r="M16" i="18" s="1"/>
  <c r="N16" i="18" s="1"/>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4" i="18"/>
  <c r="L14" i="18"/>
  <c r="J14" i="18"/>
  <c r="M14" i="18" s="1"/>
  <c r="N14" i="18" s="1"/>
  <c r="L15" i="18"/>
  <c r="L16" i="18"/>
  <c r="L17" i="18"/>
  <c r="L18" i="18"/>
  <c r="M18" i="18" s="1"/>
  <c r="N18" i="18" s="1"/>
  <c r="L19" i="18"/>
  <c r="L20" i="18"/>
  <c r="L21" i="18"/>
  <c r="L22" i="18"/>
  <c r="L23" i="18"/>
  <c r="L24" i="18"/>
  <c r="L25" i="18"/>
  <c r="L26" i="18"/>
  <c r="M26" i="18" s="1"/>
  <c r="N26" i="18" s="1"/>
  <c r="L27" i="18"/>
  <c r="L28" i="18"/>
  <c r="L29" i="18"/>
  <c r="L30" i="18"/>
  <c r="L31" i="18"/>
  <c r="L32" i="18"/>
  <c r="L33" i="18"/>
  <c r="L34" i="18"/>
  <c r="M34" i="18" s="1"/>
  <c r="N34" i="18" s="1"/>
  <c r="L35" i="18"/>
  <c r="L36" i="18"/>
  <c r="L37" i="18"/>
  <c r="L38" i="18"/>
  <c r="L39" i="18"/>
  <c r="L40" i="18"/>
  <c r="L41" i="18"/>
  <c r="L42" i="18"/>
  <c r="M42" i="18" s="1"/>
  <c r="N42" i="18" s="1"/>
  <c r="L43" i="18"/>
  <c r="L44" i="18"/>
  <c r="L45" i="18"/>
  <c r="L46" i="18"/>
  <c r="L47" i="18"/>
  <c r="L48" i="18"/>
  <c r="L49" i="18"/>
  <c r="L50" i="18"/>
  <c r="M50" i="18" s="1"/>
  <c r="N50" i="18" s="1"/>
  <c r="L51" i="18"/>
  <c r="L52" i="18"/>
  <c r="L53" i="18"/>
  <c r="L54" i="18"/>
  <c r="L55" i="18"/>
  <c r="L56" i="18"/>
  <c r="L57" i="18"/>
  <c r="L58" i="18"/>
  <c r="M58" i="18" s="1"/>
  <c r="N58" i="18" s="1"/>
  <c r="L59" i="18"/>
  <c r="L60" i="18"/>
  <c r="L61" i="18"/>
  <c r="L62" i="18"/>
  <c r="L63" i="18"/>
  <c r="L64" i="18"/>
  <c r="L65" i="18"/>
  <c r="L66" i="18"/>
  <c r="M66" i="18" s="1"/>
  <c r="N66" i="18" s="1"/>
  <c r="L67" i="18"/>
  <c r="L68" i="18"/>
  <c r="L69" i="18"/>
  <c r="L70" i="18"/>
  <c r="L71" i="18"/>
  <c r="L72" i="18"/>
  <c r="L73" i="18"/>
  <c r="L74" i="18"/>
  <c r="M74" i="18" s="1"/>
  <c r="N74" i="18" s="1"/>
  <c r="L75" i="18"/>
  <c r="L76" i="18"/>
  <c r="L77" i="18"/>
  <c r="L78" i="18"/>
  <c r="L79" i="18"/>
  <c r="L80" i="18"/>
  <c r="L81" i="18"/>
  <c r="L82" i="18"/>
  <c r="M82" i="18" s="1"/>
  <c r="N82" i="18" s="1"/>
  <c r="L83" i="18"/>
  <c r="L84" i="18"/>
  <c r="L85" i="18"/>
  <c r="L86" i="18"/>
  <c r="L87" i="18"/>
  <c r="L88" i="18"/>
  <c r="L89" i="18"/>
  <c r="L90" i="18"/>
  <c r="M90" i="18" s="1"/>
  <c r="N90" i="18" s="1"/>
  <c r="L91" i="18"/>
  <c r="L92" i="18"/>
  <c r="L93" i="18"/>
  <c r="L94" i="18"/>
  <c r="L95" i="18"/>
  <c r="L96" i="18"/>
  <c r="L97" i="18"/>
  <c r="L98" i="18"/>
  <c r="M98" i="18" s="1"/>
  <c r="N98" i="18" s="1"/>
  <c r="L99" i="18"/>
  <c r="L100" i="18"/>
  <c r="L101" i="18"/>
  <c r="L102" i="18"/>
  <c r="L103" i="18"/>
  <c r="L104" i="18"/>
  <c r="L105" i="18"/>
  <c r="J15" i="18"/>
  <c r="M15" i="18" s="1"/>
  <c r="N15" i="18" s="1"/>
  <c r="J16" i="18"/>
  <c r="J17" i="18"/>
  <c r="J18" i="18"/>
  <c r="J19" i="18"/>
  <c r="J20" i="18"/>
  <c r="M20" i="18" s="1"/>
  <c r="N20" i="18" s="1"/>
  <c r="J21" i="18"/>
  <c r="J22" i="18"/>
  <c r="M22" i="18" s="1"/>
  <c r="N22" i="18" s="1"/>
  <c r="J23" i="18"/>
  <c r="J24" i="18"/>
  <c r="M24" i="18"/>
  <c r="N24" i="18" s="1"/>
  <c r="J25" i="18"/>
  <c r="J26" i="18"/>
  <c r="J27" i="18"/>
  <c r="J28" i="18"/>
  <c r="M28" i="18" s="1"/>
  <c r="N28" i="18" s="1"/>
  <c r="J29" i="18"/>
  <c r="J30" i="18"/>
  <c r="M30" i="18" s="1"/>
  <c r="N30" i="18" s="1"/>
  <c r="J31" i="18"/>
  <c r="J32" i="18"/>
  <c r="M32" i="18"/>
  <c r="N32" i="18" s="1"/>
  <c r="J33" i="18"/>
  <c r="J34" i="18"/>
  <c r="J35" i="18"/>
  <c r="J36" i="18"/>
  <c r="M36" i="18" s="1"/>
  <c r="N36" i="18" s="1"/>
  <c r="J37" i="18"/>
  <c r="J38" i="18"/>
  <c r="M38" i="18" s="1"/>
  <c r="N38" i="18" s="1"/>
  <c r="J39" i="18"/>
  <c r="J40" i="18"/>
  <c r="M40" i="18"/>
  <c r="N40" i="18" s="1"/>
  <c r="J41" i="18"/>
  <c r="J42" i="18"/>
  <c r="J43" i="18"/>
  <c r="J44" i="18"/>
  <c r="M44" i="18" s="1"/>
  <c r="N44" i="18" s="1"/>
  <c r="J45" i="18"/>
  <c r="J46" i="18"/>
  <c r="M46" i="18" s="1"/>
  <c r="N46" i="18" s="1"/>
  <c r="J47" i="18"/>
  <c r="J48" i="18"/>
  <c r="M48" i="18"/>
  <c r="N48" i="18" s="1"/>
  <c r="J49" i="18"/>
  <c r="J50" i="18"/>
  <c r="J51" i="18"/>
  <c r="J52" i="18"/>
  <c r="M52" i="18" s="1"/>
  <c r="N52" i="18" s="1"/>
  <c r="J53" i="18"/>
  <c r="J54" i="18"/>
  <c r="M54" i="18" s="1"/>
  <c r="N54" i="18" s="1"/>
  <c r="J55" i="18"/>
  <c r="J56" i="18"/>
  <c r="M56" i="18"/>
  <c r="N56" i="18" s="1"/>
  <c r="J57" i="18"/>
  <c r="J58" i="18"/>
  <c r="J59" i="18"/>
  <c r="J60" i="18"/>
  <c r="M60" i="18" s="1"/>
  <c r="N60" i="18" s="1"/>
  <c r="J61" i="18"/>
  <c r="J62" i="18"/>
  <c r="M62" i="18" s="1"/>
  <c r="N62" i="18" s="1"/>
  <c r="J63" i="18"/>
  <c r="J64" i="18"/>
  <c r="M64" i="18"/>
  <c r="N64" i="18" s="1"/>
  <c r="J65" i="18"/>
  <c r="J66" i="18"/>
  <c r="J67" i="18"/>
  <c r="J68" i="18"/>
  <c r="M68" i="18" s="1"/>
  <c r="N68" i="18" s="1"/>
  <c r="J69" i="18"/>
  <c r="J70" i="18"/>
  <c r="M70" i="18" s="1"/>
  <c r="N70" i="18" s="1"/>
  <c r="J71" i="18"/>
  <c r="J72" i="18"/>
  <c r="M72" i="18"/>
  <c r="N72" i="18" s="1"/>
  <c r="J73" i="18"/>
  <c r="J74" i="18"/>
  <c r="J75" i="18"/>
  <c r="J76" i="18"/>
  <c r="M76" i="18" s="1"/>
  <c r="N76" i="18" s="1"/>
  <c r="J77" i="18"/>
  <c r="J78" i="18"/>
  <c r="M78" i="18" s="1"/>
  <c r="N78" i="18" s="1"/>
  <c r="J79" i="18"/>
  <c r="J80" i="18"/>
  <c r="M80" i="18"/>
  <c r="N80" i="18" s="1"/>
  <c r="J81" i="18"/>
  <c r="J82" i="18"/>
  <c r="J83" i="18"/>
  <c r="J84" i="18"/>
  <c r="M84" i="18" s="1"/>
  <c r="N84" i="18" s="1"/>
  <c r="J85" i="18"/>
  <c r="J86" i="18"/>
  <c r="M86" i="18" s="1"/>
  <c r="N86" i="18" s="1"/>
  <c r="J87" i="18"/>
  <c r="J88" i="18"/>
  <c r="M88" i="18"/>
  <c r="N88" i="18" s="1"/>
  <c r="J89" i="18"/>
  <c r="J90" i="18"/>
  <c r="J91" i="18"/>
  <c r="J92" i="18"/>
  <c r="M92" i="18" s="1"/>
  <c r="N92" i="18" s="1"/>
  <c r="J93" i="18"/>
  <c r="J94" i="18"/>
  <c r="M94" i="18" s="1"/>
  <c r="N94" i="18" s="1"/>
  <c r="J95" i="18"/>
  <c r="J96" i="18"/>
  <c r="M96" i="18"/>
  <c r="N96" i="18" s="1"/>
  <c r="J97" i="18"/>
  <c r="J98" i="18"/>
  <c r="J99" i="18"/>
  <c r="J100" i="18"/>
  <c r="M100" i="18" s="1"/>
  <c r="N100" i="18" s="1"/>
  <c r="J101" i="18"/>
  <c r="J102" i="18"/>
  <c r="M102" i="18" s="1"/>
  <c r="N102" i="18" s="1"/>
  <c r="J103" i="18"/>
  <c r="J104" i="18"/>
  <c r="M104" i="18"/>
  <c r="N104" i="18" s="1"/>
  <c r="J105" i="18"/>
  <c r="L106" i="18"/>
  <c r="M105" i="18"/>
  <c r="N105" i="18" s="1"/>
  <c r="M103" i="18"/>
  <c r="N103" i="18" s="1"/>
  <c r="M101" i="18"/>
  <c r="N101" i="18" s="1"/>
  <c r="M99" i="18"/>
  <c r="N99" i="18" s="1"/>
  <c r="M97" i="18"/>
  <c r="N97" i="18" s="1"/>
  <c r="M95" i="18"/>
  <c r="N95" i="18" s="1"/>
  <c r="M93" i="18"/>
  <c r="N93" i="18" s="1"/>
  <c r="M91" i="18"/>
  <c r="N91" i="18" s="1"/>
  <c r="M89" i="18"/>
  <c r="N89" i="18" s="1"/>
  <c r="M87" i="18"/>
  <c r="N87" i="18" s="1"/>
  <c r="M85" i="18"/>
  <c r="N85" i="18" s="1"/>
  <c r="M83" i="18"/>
  <c r="N83" i="18" s="1"/>
  <c r="M81" i="18"/>
  <c r="N81" i="18" s="1"/>
  <c r="M79" i="18"/>
  <c r="N79" i="18" s="1"/>
  <c r="M77" i="18"/>
  <c r="N77" i="18" s="1"/>
  <c r="M75" i="18"/>
  <c r="N75" i="18" s="1"/>
  <c r="M73" i="18"/>
  <c r="N73" i="18" s="1"/>
  <c r="M71" i="18"/>
  <c r="N71" i="18" s="1"/>
  <c r="M69" i="18"/>
  <c r="N69" i="18" s="1"/>
  <c r="M67" i="18"/>
  <c r="N67" i="18" s="1"/>
  <c r="M65" i="18"/>
  <c r="N65" i="18" s="1"/>
  <c r="M63" i="18"/>
  <c r="N63" i="18" s="1"/>
  <c r="M61" i="18"/>
  <c r="N61" i="18" s="1"/>
  <c r="M59" i="18"/>
  <c r="N59" i="18" s="1"/>
  <c r="M57" i="18"/>
  <c r="N57" i="18" s="1"/>
  <c r="M55" i="18"/>
  <c r="N55" i="18" s="1"/>
  <c r="M53" i="18"/>
  <c r="N53" i="18" s="1"/>
  <c r="M51" i="18"/>
  <c r="N51" i="18" s="1"/>
  <c r="M49" i="18"/>
  <c r="N49" i="18" s="1"/>
  <c r="M47" i="18"/>
  <c r="N47" i="18" s="1"/>
  <c r="M45" i="18"/>
  <c r="N45" i="18" s="1"/>
  <c r="M43" i="18"/>
  <c r="N43" i="18" s="1"/>
  <c r="M41" i="18"/>
  <c r="N41" i="18" s="1"/>
  <c r="M39" i="18"/>
  <c r="N39" i="18" s="1"/>
  <c r="M37" i="18"/>
  <c r="N37" i="18" s="1"/>
  <c r="M35" i="18"/>
  <c r="N35" i="18" s="1"/>
  <c r="M33" i="18"/>
  <c r="N33" i="18" s="1"/>
  <c r="M31" i="18"/>
  <c r="N31" i="18" s="1"/>
  <c r="M29" i="18"/>
  <c r="N29" i="18" s="1"/>
  <c r="M27" i="18"/>
  <c r="N27" i="18" s="1"/>
  <c r="M25" i="18"/>
  <c r="N25" i="18" s="1"/>
  <c r="M23" i="18"/>
  <c r="N23" i="18" s="1"/>
  <c r="M21" i="18"/>
  <c r="N21" i="18" s="1"/>
  <c r="M19" i="18"/>
  <c r="N19" i="18" s="1"/>
  <c r="M17" i="18"/>
  <c r="N17" i="18" s="1"/>
  <c r="D22" i="33"/>
  <c r="E22" i="33" s="1"/>
  <c r="D21" i="33"/>
  <c r="E21" i="33" s="1"/>
  <c r="D20" i="33"/>
  <c r="K20" i="33" s="1"/>
  <c r="D14" i="33"/>
  <c r="K14" i="33" s="1"/>
  <c r="D19" i="33"/>
  <c r="E19" i="33" s="1"/>
  <c r="D40" i="33"/>
  <c r="E40" i="33" s="1"/>
  <c r="D38" i="33"/>
  <c r="K38" i="33" s="1"/>
  <c r="D13" i="33"/>
  <c r="K13" i="33" s="1"/>
  <c r="D12" i="33"/>
  <c r="E12" i="33" s="1"/>
  <c r="D17" i="33"/>
  <c r="K17" i="33" s="1"/>
  <c r="D16" i="33"/>
  <c r="K16" i="33" s="1"/>
  <c r="D18" i="33"/>
  <c r="K18" i="33" s="1"/>
  <c r="D15" i="33"/>
  <c r="K15" i="33" s="1"/>
  <c r="D23" i="33"/>
  <c r="K23" i="33" s="1"/>
  <c r="D24" i="33"/>
  <c r="K24" i="33" s="1"/>
  <c r="D27" i="33"/>
  <c r="K27" i="33" s="1"/>
  <c r="D36" i="33"/>
  <c r="E36" i="33"/>
  <c r="D37" i="33"/>
  <c r="E37" i="33" s="1"/>
  <c r="D28" i="33"/>
  <c r="E28" i="33"/>
  <c r="K40" i="33"/>
  <c r="D29" i="33"/>
  <c r="K29" i="33"/>
  <c r="D39" i="33"/>
  <c r="E39" i="33" s="1"/>
  <c r="D35" i="33"/>
  <c r="K35" i="33" s="1"/>
  <c r="E38" i="33"/>
  <c r="D30" i="33"/>
  <c r="E30" i="33" s="1"/>
  <c r="D26" i="33"/>
  <c r="K26" i="33" s="1"/>
  <c r="D31" i="33"/>
  <c r="K28" i="33"/>
  <c r="K36" i="33"/>
  <c r="D42" i="33"/>
  <c r="E42" i="33" s="1"/>
  <c r="K42" i="33"/>
  <c r="E29" i="33"/>
  <c r="D33" i="33"/>
  <c r="K39" i="33"/>
  <c r="K30" i="33"/>
  <c r="E31" i="33"/>
  <c r="K31" i="33"/>
  <c r="E26" i="33"/>
  <c r="K33" i="33"/>
  <c r="E33" i="33"/>
  <c r="E16" i="33" l="1"/>
  <c r="E20" i="33"/>
  <c r="I47" i="37"/>
  <c r="E15" i="33"/>
  <c r="K22" i="33"/>
  <c r="K37" i="33"/>
  <c r="E17" i="33"/>
  <c r="K106" i="18"/>
  <c r="J23" i="37"/>
  <c r="E47" i="37"/>
  <c r="G47" i="37"/>
  <c r="K21" i="33"/>
  <c r="J35" i="37"/>
  <c r="E13" i="33"/>
  <c r="E18" i="33"/>
  <c r="K12" i="33"/>
  <c r="D47" i="37"/>
  <c r="J17" i="37"/>
  <c r="J41" i="37"/>
  <c r="E35" i="33"/>
  <c r="E27" i="33"/>
  <c r="E14" i="33"/>
  <c r="E24" i="33"/>
  <c r="E23" i="33"/>
  <c r="K19" i="33"/>
  <c r="N106" i="18"/>
  <c r="J106" i="18"/>
  <c r="K43" i="33" l="1"/>
  <c r="A7" i="33" s="1"/>
  <c r="J47" i="37"/>
  <c r="K3" i="37" s="1"/>
</calcChain>
</file>

<file path=xl/sharedStrings.xml><?xml version="1.0" encoding="utf-8"?>
<sst xmlns="http://schemas.openxmlformats.org/spreadsheetml/2006/main" count="572" uniqueCount="410">
  <si>
    <t>Budget Categories</t>
  </si>
  <si>
    <t>Salaries and Benefits</t>
  </si>
  <si>
    <t>Supplies and Materials</t>
  </si>
  <si>
    <t>Contracted Professional Services</t>
  </si>
  <si>
    <t>Equipment</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</si>
  <si>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</si>
  <si>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</si>
  <si>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</si>
  <si>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</si>
  <si>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</si>
  <si>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Assurances: General Education Provisions Act</t>
  </si>
  <si>
    <r>
      <t xml:space="preserve">ADMINISTRATIVE COSTS
</t>
    </r>
    <r>
      <rPr>
        <sz val="10"/>
        <rFont val="Calibri"/>
        <family val="2"/>
      </rPr>
      <t xml:space="preserve">The activities concerned with establishing and administering policy for operating the LEA or with handling the overall administrative responsibilities for a school and program.
</t>
    </r>
  </si>
  <si>
    <t>(B) in developing plans for construction, due consideration will be given to excellence of architecture and design and to compliance with standards prescribed by the Secretary under section 794 of title 29 in order to ensure that facilities constructed with the use of Federal funds are accessible to and usable by individuals with disabilities.</t>
  </si>
  <si>
    <t>Assurance #10</t>
  </si>
  <si>
    <t>Assurance #11</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</si>
  <si>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</si>
  <si>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</si>
  <si>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Rental of Administrative Equipment</t>
  </si>
  <si>
    <t>Auditors, Lawyers, Accountants, Admin Staff Trainers</t>
  </si>
  <si>
    <t>Maintenance, Security, Cooks</t>
  </si>
  <si>
    <t>General Supplies</t>
  </si>
  <si>
    <t>Utility Services, Cleaning Services, Repair and Maintenance Services, Rentals, Other Property Services</t>
  </si>
  <si>
    <t>Other Contracted Services</t>
  </si>
  <si>
    <t>Bus drivers</t>
  </si>
  <si>
    <t>Rental of Equipment and Vehicles</t>
  </si>
  <si>
    <t>Salaries</t>
  </si>
  <si>
    <t>Rents and Utilities</t>
  </si>
  <si>
    <t>Contracts</t>
  </si>
  <si>
    <t>Instruction</t>
  </si>
  <si>
    <t>Support Services</t>
  </si>
  <si>
    <t>Operations and Maintenance</t>
  </si>
  <si>
    <t>Transportation</t>
  </si>
  <si>
    <t>Yes</t>
  </si>
  <si>
    <t>No</t>
  </si>
  <si>
    <t>X</t>
  </si>
  <si>
    <t>DIRECT COSTS</t>
  </si>
  <si>
    <t>The LEA will use such fiscal control and fund accounting procedures as will ensure proper disbursement of, and accounting for, federal funds allocated to the applicant under ESEA Section 1003(a), as set forth in all applicable federal and state laws and regulations.</t>
  </si>
  <si>
    <t>Contracted Teachers or Substitute Teachers (those that are not an official employee)</t>
  </si>
  <si>
    <t>Machinery, Furniture, Fixtures, Technology-related Hardware</t>
  </si>
  <si>
    <t>Dues and Fees, Reimbursement of Tuition, Teacher Aide Education, Travel Costs, Non-Payroll Taxes, Miscellaneous</t>
  </si>
  <si>
    <t>Tutors, Librarians, Counselors, Audiovisual, Curriculum Consultants, Program Evaluators,  Psychologists, Social Workers, Nurses, Attendance Personnel, Record Clerks,  Instructional Staff Trainers, Chief Academic Officer, Dean of Students</t>
  </si>
  <si>
    <t>General Supplies, Energy, Books, Library Books, Perodicals, Testing Materials</t>
  </si>
  <si>
    <t>Rental of Support Services Equipment</t>
  </si>
  <si>
    <t>OTHER</t>
  </si>
  <si>
    <t>Definitions and Examples for Each Program Category and Budget Category</t>
  </si>
  <si>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</si>
  <si>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Restructuring Year 1</t>
  </si>
  <si>
    <t>Restructuring Year 2</t>
  </si>
  <si>
    <t>Other</t>
  </si>
  <si>
    <t>Narrative of Proposed Plan for the Use of ARRA FFY 2009 ESEA Section 1003(a) School Improvement Funds</t>
  </si>
  <si>
    <t>Annual 1003(a) Funds</t>
  </si>
  <si>
    <t>ARRA 1003(a) Funds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</si>
  <si>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</si>
  <si>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
        <rFont val="Calibri"/>
        <family val="2"/>
      </rPr>
      <t>Those activities concerned with conveying students to and from school as part of the School Choice requirements for schools in School Improvement.</t>
    </r>
  </si>
  <si>
    <t xml:space="preserve">Fixed Property Costs </t>
  </si>
  <si>
    <t xml:space="preserve">Other                          </t>
  </si>
  <si>
    <t>The Local Education Agency (LEA) hereby assures the State Education Agency (SEA) that:</t>
  </si>
  <si>
    <t>Main Telephone Number of Local Educational Agency</t>
  </si>
  <si>
    <t xml:space="preserve">(A) the project is not inconsistent with overall State plans for the construction of school facilities, where this applies to the LEA, and </t>
  </si>
  <si>
    <t>General Supplies, Books, Periodicals</t>
  </si>
  <si>
    <t>LEA Name</t>
  </si>
  <si>
    <t>The Local Educational Agency (LEA) hereby assures the State Education Agency (SEA) that for the ESEA Section 1003(a) School Improvement program described in this application:</t>
  </si>
  <si>
    <t>The program will be administered in accordance with all applicable statutes, regulations, program plans, and applications.</t>
  </si>
  <si>
    <t xml:space="preserve">The LEA will submit to OSSE any LEA and campus information that OSSE or the U.S. Department of Education may request for reporting and evaluation purposes in a timely and accurate manner. </t>
  </si>
  <si>
    <t>Assurances: ESEA Section 1003(a) School Improvement Funds</t>
  </si>
  <si>
    <t>The LEA will track and account for each source of ESEA Section 1003(a) funds -- including  FFY 2008 funds, annual FFY 2009 funds, and ARRA FFY 2009 funds -- separately from each other and from all other funds.</t>
  </si>
  <si>
    <t xml:space="preserve">The LEA acknowledges and agrees that the completion of this application, or the approval to fund an application, will not be deemed to be a binding obligation of the OSSE until such time as the Grant Award Notification (GAN) is delivered to the applicant.  </t>
  </si>
  <si>
    <t>The LEA recognizes that SEA approval of an application does not relieve the LEA of its responsibility to comply with all applicable requirements.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</si>
  <si>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</si>
  <si>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The LEA will comply with civil rights laws that prohibit discrimination based on race, color, national origin, religion, sex, disability, and age (available at http://www.ed.gov/policy/gen/leg/recovery/notices/civil-rights.html).</t>
  </si>
  <si>
    <t>Assurance #12</t>
  </si>
  <si>
    <t>Assurance #13</t>
  </si>
  <si>
    <t>Assurance #14</t>
  </si>
  <si>
    <t>Assurance #15</t>
  </si>
  <si>
    <t>Assurance #16</t>
  </si>
  <si>
    <t>Name of School or Campus</t>
  </si>
  <si>
    <t>Grades Served by this                                                                    School or Campus</t>
  </si>
  <si>
    <t>School Improvement Year 1</t>
  </si>
  <si>
    <t>School Improvement Year 2</t>
  </si>
  <si>
    <t>Corrective Action</t>
  </si>
  <si>
    <t>Applicant Information and Certification (Worksheet/Tab 1)</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</si>
  <si>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</si>
  <si>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</si>
  <si>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ARRA FFY 2009 allocation listed</t>
  </si>
  <si>
    <t>Annual FFY 2009 allocation listed</t>
  </si>
  <si>
    <t>Title of individual certifying application provided</t>
  </si>
  <si>
    <t>Name of individual certifying application provided</t>
  </si>
  <si>
    <t>• Increasing the number and percentage of students who score proficient in reading/language arts and mathematics, as measured by the DC CAS, in schools receiving school improvement funds;</t>
  </si>
  <si>
    <t>• Increasing the number of campuses making adequate yearly progress and moving out of improvement status; and</t>
  </si>
  <si>
    <t>• Using data and assessments to inform decisions on the use of these funds and create a system that provides continuous feedback and improvement.</t>
  </si>
  <si>
    <t>Administration</t>
  </si>
  <si>
    <t>Operations</t>
  </si>
  <si>
    <t>For each of the assurances listed below, check the gray box to indicate that, as the authorized representative of the agency receiving these funds, you have read and agree with the assurance.</t>
  </si>
  <si>
    <t>Assurance #1</t>
  </si>
  <si>
    <t>Assurance #2</t>
  </si>
  <si>
    <t>Assurance #4</t>
  </si>
  <si>
    <t>Assurance #3</t>
  </si>
  <si>
    <t>Assurance #5</t>
  </si>
  <si>
    <t>Assurance #6</t>
  </si>
  <si>
    <t>Assurance #7</t>
  </si>
  <si>
    <t>Assurance #8</t>
  </si>
  <si>
    <t>Assurance #9</t>
  </si>
  <si>
    <t>List of Schools or Campuses Served with Section 1003(a) School Improvement Funds</t>
  </si>
  <si>
    <t>Legal name of LEA provided</t>
  </si>
  <si>
    <t>Mailing address of LEA provided</t>
  </si>
  <si>
    <t>Main telephone number of LEA provided</t>
  </si>
  <si>
    <t>DUNS number provided</t>
  </si>
  <si>
    <t>Name of 1003(a) coordinator provided</t>
  </si>
  <si>
    <t>Title of 1003(a) coordinator provided</t>
  </si>
  <si>
    <t>Email address of 1003(a) coordinator provided</t>
  </si>
  <si>
    <t>Telephone number of 1003(a) coordinator provided</t>
  </si>
  <si>
    <t>CCR registration confirmed by answering "Yes"</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</si>
  <si>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The OSSE will not accept an application which fails this validation</t>
    </r>
    <r>
      <rPr>
        <b/>
        <sz val="11"/>
        <rFont val="Calibri"/>
        <family val="2"/>
      </rPr>
      <t>.                                          Successful validation does NOT imply that the application meets all requirements for approval or that the application will be approved.</t>
    </r>
  </si>
  <si>
    <t>Validated?</t>
  </si>
  <si>
    <t>Required Component</t>
  </si>
  <si>
    <t>Steps Required for the Application to be Validated</t>
  </si>
  <si>
    <t>Provide a description of the data and assessments that the LEA and schools/campuses used to diagnose their improvement needs and                                                                                                                                                                                                           will use to assess the effectiveness of the proposed improvement initiatives.  If this is different at different schools/campuses, those differences must be reflected here.</t>
  </si>
  <si>
    <t>Validation of Application's Readiness for Submission</t>
  </si>
  <si>
    <t>Both Annual and ARRA</t>
  </si>
  <si>
    <t>Part 1: Data Used to Diagnose and Assess</t>
  </si>
  <si>
    <t>Part 2: School Improvement Strategies/Initiatives</t>
  </si>
  <si>
    <t>School Improvement Implementation Strategies:</t>
  </si>
  <si>
    <t>Part 3: Support for Selected Strategies</t>
  </si>
  <si>
    <t>IMPORTANT NOTE: This table is provided as a guide of the general scope of potential expenditures only.  As this represents an attempt to categorize a broad scope of costs, it does not imply that all listed examples are allowable expenditures for any particular grant program.  OSSE's approval of a budget does not indicate that particular expenditures contained in the budget are allowable.  Allowability is a fact specific analysis, and it is the responsibility of the LEA to ensure its costs are allowable.  OSSE will monitor costs charged to federal programs through a variety of mechanisms, and costs found to be unallowable will be disallowed and may be required to be repaid.</t>
  </si>
  <si>
    <t>Instructions for Completing the 1003(a) Application</t>
  </si>
  <si>
    <t>Tab 1: Provide all of the information requested on this tab.  Then, a board member or designee of a board member must sign after reading the certification statement.  Additionally, charter LEAs must receive signed authorization from the DC Public Charter School Board prior to submitting the application to the OSSE.</t>
  </si>
  <si>
    <r>
      <rPr>
        <u/>
        <sz val="11"/>
        <rFont val="Calibri"/>
        <family val="2"/>
      </rPr>
      <t>Implementation Strategy 2.3</t>
    </r>
    <r>
      <rPr>
        <sz val="11"/>
        <rFont val="Calibri"/>
        <family val="2"/>
      </rPr>
      <t>: Create partnerships among other entities for the purpose of delivering technical assistance, professional development, and management advice.  LEAs, campuses, and other entities would benefit from a collaborative effort of consultation and service delivery.</t>
    </r>
  </si>
  <si>
    <r>
      <rPr>
        <u/>
        <sz val="11"/>
        <rFont val="Calibri"/>
        <family val="2"/>
      </rPr>
      <t>Implementation Strategy 2.4</t>
    </r>
    <r>
      <rPr>
        <sz val="11"/>
        <rFont val="Calibri"/>
        <family val="2"/>
      </rPr>
      <t>: Provide professional development to enhance the capacity of school support team members and other technical assistance providers that is informed by student achievement and other outcome-related measures.</t>
    </r>
  </si>
  <si>
    <r>
      <rPr>
        <b/>
        <sz val="10"/>
        <rFont val="Calibri"/>
        <family val="2"/>
      </rPr>
      <t>Reason for Improvement Status of this School or Campus</t>
    </r>
    <r>
      <rPr>
        <sz val="10"/>
        <rFont val="Calibri"/>
        <family val="2"/>
      </rPr>
      <t xml:space="preserve">                                                                                                                                                 (based on DC-CAS data and AYP status)                                                                                                                               --------------------------------------------------                                                                                                                                                                            </t>
    </r>
    <r>
      <rPr>
        <b/>
        <sz val="10"/>
        <rFont val="Calibri"/>
        <family val="2"/>
      </rPr>
      <t xml:space="preserve">Include </t>
    </r>
    <r>
      <rPr>
        <b/>
        <u/>
        <sz val="10"/>
        <rFont val="Calibri"/>
        <family val="2"/>
      </rPr>
      <t>comprehensive</t>
    </r>
    <r>
      <rPr>
        <b/>
        <sz val="10"/>
        <rFont val="Calibri"/>
        <family val="2"/>
      </rPr>
      <t xml:space="preserve"> information about (1) content area/s in which Annual Measurable Objectives (AMOs) were not met, (2) subgroups that did not meet AMOs, and (3) the number of consecutive years AMOs have not been met.</t>
    </r>
    <r>
      <rPr>
        <sz val="10"/>
        <rFont val="Calibri"/>
        <family val="2"/>
      </rPr>
      <t xml:space="preserve">                           </t>
    </r>
  </si>
  <si>
    <t>On the lines below, list each school/campus in your LEA that will be receiving Section 1003(a) School Improvement Funds included in this application and provide all requested information.</t>
  </si>
  <si>
    <t>Fully Funded</t>
  </si>
  <si>
    <t>Partially Funded</t>
  </si>
  <si>
    <t>Not Funded</t>
  </si>
  <si>
    <t>All ESEA Section 1003(a) school improvement funds will be used only to carry out activities at Title I schools identified by the OSSE for school improvement, corrective action, or restructuring under ESEA Section 1116.</t>
  </si>
  <si>
    <r>
      <rPr>
        <u/>
        <sz val="11"/>
        <rFont val="Calibri"/>
        <family val="2"/>
      </rPr>
      <t>Implementation Strategy 2.1</t>
    </r>
    <r>
      <rPr>
        <sz val="11"/>
        <rFont val="Calibri"/>
        <family val="2"/>
      </rPr>
      <t>: Provide customized technical assistance and/or professional development that is designed to build the capacity of LEA and school staff to improve campuses and is informed by student achievement and other outcome-related measures.  Campuses in improvement need individualized assistance to best meet the needs of each school.  Individual needs may include analysis of data regarding problems with classroom instruction, professional development, and parental involvement; identification and implementation of high-quality strategies supported in the school improvement plan; and analysis of budgets and resources to augment reform efforts.</t>
    </r>
  </si>
  <si>
    <r>
      <rPr>
        <u/>
        <sz val="11"/>
        <rFont val="Calibri"/>
        <family val="2"/>
      </rPr>
      <t>Implementation Strategy 2.2</t>
    </r>
    <r>
      <rPr>
        <sz val="11"/>
        <rFont val="Calibri"/>
        <family val="2"/>
      </rPr>
      <t>: Use up-to-date research-based strategies or practices to change instructional practice to address the academic achievement problems that caused the campus to be identified for improvement, corrective action, or restructuring.  LEAs must help the campus choose these effective instructional strategies that are grounded in research and ensure that the school staff receives high-quality professional development relevant to their implementation.</t>
    </r>
  </si>
  <si>
    <t>All ESEA Section 1003(a) school improvement funds will be used only to supplement and not supplant federal, state, and local funds                                                         the LEA would otherwise receive.</t>
  </si>
  <si>
    <t>The LEA will retain all records of the financial transactions and accounts relating to the proposed project for a period of five years                                               after the termination of the grant agreement and shall make such records available for inspection and audit as necessary.</t>
  </si>
  <si>
    <t>The LEA will cooperate in carrying out any evaluation of its ESEA Section 1003(a) program conducted by or for OSSE, the U.S.                                                                  Department of Education, or other federal or state officials.</t>
  </si>
  <si>
    <r>
      <rPr>
        <u/>
        <sz val="11"/>
        <rFont val="Calibri"/>
        <family val="2"/>
      </rPr>
      <t>Implementation Strategy 2.5</t>
    </r>
    <r>
      <rPr>
        <sz val="11"/>
        <rFont val="Calibri"/>
        <family val="2"/>
      </rPr>
      <t xml:space="preserve">: Implement </t>
    </r>
    <r>
      <rPr>
        <u/>
        <sz val="11"/>
        <rFont val="Calibri"/>
        <family val="2"/>
      </rPr>
      <t>other</t>
    </r>
    <r>
      <rPr>
        <sz val="11"/>
        <rFont val="Calibri"/>
        <family val="2"/>
      </rPr>
      <t xml:space="preserve"> strategies determined by the LEA, and approved by OSSE, for which data indicate the strategy is likely to result in improved teaching and learning in schools identified for improvement, corrective action, or restructuring.  LEAs have the flexibility to propose additional strategies specific to a unique need or to address areas not directly covered in the above items.  OSSE retains approval authority.</t>
    </r>
  </si>
  <si>
    <t>Explain how your selected strategies and initiatives will improve student achievement, address the specific academic issues that caused school/s or campus/es to be identified for improvement (including addressing the needs of particular subgroups of students), and propel progress towards the following measurable outcomes:</t>
  </si>
  <si>
    <t>The control of funds provided under each program, and title to property acquired with those funds, will be in a public agency and that a public agency will administer those funds and property.</t>
  </si>
  <si>
    <t>It will use fiscal control and accounting procedures that will ensure proper disbursement of, and accounting for, federal funds paid to that agency under each program.</t>
  </si>
  <si>
    <t>It will make reports to the OSSE as necessary to enable the OSSE to perform its duties and it will maintain and provide the OSSE access to the records required under section 1232F of the General Education Provisions Act.</t>
  </si>
  <si>
    <t>It will provide reasonable opportunities for the participation by teachers, parents, and other interested agencies, organizations, and individuals in the planning for and operation of each program.</t>
  </si>
  <si>
    <t>Any application, evaluation, periodic program plan or report relating to each program will be made readily available to parents and other members of the general public.</t>
  </si>
  <si>
    <t>In the case of any project involving construction—</t>
  </si>
  <si>
    <t xml:space="preserve">The LEA must receive prior written approval from the Office of the State Superintendent of Education (OSSE) before implementing any                                           project changes with respect to the purposes for which the proposed funds are awarded.
determined by the Secretary of Labor in accordance with subchapter IV of chapter 31 of
title 40, United States Code. 
contractors and subcontractors on projects funded with ARRA funds shall be paid wages
at rates not less than those prevailing on projects of a character similar in the locality as
determined by the Secretary of Labor in accordance with subchapter IV of chapter 31 of
title 40, United States Code.
</t>
  </si>
  <si>
    <t>Each campus identified for improvement status under ESEA Section 1116(b) has developed a school improvement plan, which is                                   maintained on-site and will be available to the OSSE upon request, that is compliant with all requirements under ESEA Section 1116(b)(3).</t>
  </si>
  <si>
    <t xml:space="preserve">None of the funds expended under any applicable program will be used to acquire equipment (including computer software) in any instance in which such acquisition results in a direct financial benefit to any organization representing the interests of the purchasing entity or its employees or any affiliate of such an organization. </t>
  </si>
  <si>
    <t>It will include in its application (below) a description of the steps the subgrantee proposes to take to ensure equitable access to, and participation in, its federally-assisted program for students, teachers, and other program beneficiaries with special needs, as required by Section 427 of the General Education Provisions Act (GEPA).  The statute highlights six types of barriers that can impede equitable access or participation: gender, race, national origin, color, disability, and age.</t>
  </si>
  <si>
    <t>The LEA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</si>
  <si>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</si>
  <si>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It will administer each program covered by the application in accordance with all applicable statutes, regulations, program plans, and applications.</t>
  </si>
  <si>
    <t>Steps to Ensure Equitable Access and Participation: Meeting the Requirement of the General Education Provisions Act, Section 427                                                                                                                                                                                                                                                                                                                     If not embedded in the narrative portions of this application (tabs 6 and 9), provide a description of how the LEA will comply with the requirements of Section 427 of GEPA, given the specific planned uses of funds.  If this requirement is satisfied through statements embedded in the narrative portions of the application, please state so below.                                      (For additional guidance, see http://www.ed.gov/fund/grant/apply/appforms/gepa427.doc.)</t>
  </si>
  <si>
    <t>Narrative of Proposed Plan for the Use of  ANNUAL FFY 2009 ESEA Section 1003(a) School Improvement Funds</t>
  </si>
  <si>
    <t>Budget for Proposed Plan for the Use of ANNUAL FFY 2010 ESEA Section 1003(a) School Improvement Funds</t>
  </si>
  <si>
    <t>Respond to the questions below in the fields provided and provide a detailed narrative of how each campus that is in school improvement, corrective action, and/or restructuring will be using Annual  FFY 2009 ESEA Section 1003(a) funds.  ALL FIVE PARTS ARE REQUIRED.
A separate section of the application requires a narrative of the proposed plan for the use of ARRA FFY 2009 or Annual FFY10 ESEA Section 1003(a) school improvement funds; do not include a description of those proposed uses in this section.</t>
  </si>
  <si>
    <t>It has adopted effective procedures for acquiring and disseminating to teachers and administrators participating in each program significant information from educational research, demonstrations, and similar projects, and for adopting, where appropriate, promising educational practices developed through such projects.</t>
  </si>
  <si>
    <t>Respond to the questions below in the fields provided and provide a detailed narrative of how each campus that is in school improvement, corrective action, and/or restructuring will be using ESEA Section 1003(a) funds made available under the ARRA.  ALL FOUR PARTS ARE REQUIRED.
A separate section of the application requires a narrative of the proposed plan for the use of Annual FFY 2009and FFY 2010 ESEA Section 1003(a) school improvement funds; do not include a description of those proposed uses in this section.</t>
  </si>
  <si>
    <t xml:space="preserve">Provide a detailed statement below to describe how the LEA will obligate 100% of its annual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</si>
  <si>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Fixed Property Costs</t>
  </si>
  <si>
    <t>Contractual Services</t>
  </si>
  <si>
    <t xml:space="preserve">Other  </t>
  </si>
  <si>
    <t>Total of All Budget Categories</t>
  </si>
  <si>
    <t>Student Transportation</t>
  </si>
  <si>
    <t>TOTAL OF ALL PROGRAM CATEGORIES</t>
  </si>
  <si>
    <t>Tabs 2-3: Read each assurance carefully and select the "X" in the gray box to indicate that the LEA agrees to abide by the assurance.  Tab 3 also requires a statement from the LEA to meet the requirements of Section 427 of the General Education Provisions Act (GEPA).</t>
  </si>
  <si>
    <t>Tab 4: List each school or campus identified for improvement, corrective action, or restructuring to be served with 1003(a) funds and provide all of the information requested in the chart for each of those schools/campuses.</t>
  </si>
  <si>
    <t>Tab 5: Complete Tab 5 in conjunction with Tabs 6 and 7 to ensure the narrative and budget are aligned.  Use this tab to describe the strategies or initiatives the LEA proposes to fund with Annual  FFY 2009 ESEA Section 1003(a) school improvement funds.  A narrative response to each of the guiding questions is required.</t>
  </si>
  <si>
    <t xml:space="preserve">Tab 6: Complete Tab 6 in conjunction with Tabs 5 and 7 to ensure the narrative and budget are aligned.  Use this tab to provide an explanation of the amounts listed in each category of the budget (Tab 7), making direct links between those amounts and the strategies or initiatives described in the narrative (Tab 5).   This should be directly linked to the narrative responses provided in Tab 5.  </t>
  </si>
  <si>
    <t>Tab 8: Complete Tab 8 in conjunction with Tabs 9 and 10 to ensure the narrative and budget are aligned.  Use this tab to describe the strategies or initiatives the LEA proposes to fund with ARRA FFY 2009 ESEA Section 1003(a) school improvement funds.  A narrative response to each of the guiding questions is required.</t>
  </si>
  <si>
    <t xml:space="preserve">Tab 9: Complete Tab 9 in conjunction with Tabs 8 and 10 to ensure the narrative and budget are aligned.  Use this tab to provide an explanation of the amounts listed in each category of the budget (Tab 10), making direct links between those amounts and the strategies or initiatives described in the narrative (Tab 8).    This should be directly linked to the narrative responses provided in Tab 10.  </t>
  </si>
  <si>
    <t>Tabs 14-16: These tabs are for reference; they do not require any LEA input.</t>
  </si>
  <si>
    <t>Validation Tab: After completing Tabs 1 through 13, the LEA must click the Validation Tab to determine whether the application is complete and ready to submit to the OSSE.  Part 1, the Validation Summary, shows whether the application is ready for submission.  If the application is not ready for submission, the Validation tab will give specific information about what must be added or revised prior to submission (see "Steps Required for Application to be Validated").  If an application is submitted that has not been succesfully validated, the OSSE will not accept the application.</t>
  </si>
  <si>
    <t>Tab 11: Complete Tab 11 in conjunction with Tabs 12 and 13 to ensure the narrative and budget are aligned.  Use this tab to describe the strategies or initiatives the LEA proposes to fund with Annual FFY 2010 ESEA Section 1003(a) school improvement funds.  A narrative response to each of the guiding questions is required.</t>
  </si>
  <si>
    <t xml:space="preserve">Tab 12: Complete Tab 12 in conjunction with Tabs 11 and 13 to ensure the narrative and budget are aligned.  Use this tab to provide an explanation of the amounts listed in each category of the budget (Tab 13), making direct links between those amounts and the strategies or initiatives described in the narrative (Tab 11).   This should be directly linked to the narrative responses provided in Tab 11.  </t>
  </si>
  <si>
    <t xml:space="preserve"> Program Budget Alignment</t>
  </si>
  <si>
    <t>Budget Explanations for Proposed Plan for the Use of Annual FFY 2009 ESEA Section 1003(a) School Improvement Funds (Worksheet/Tab 6)</t>
  </si>
  <si>
    <t>Budget Explanations for Proposed Plan for the Use of ARRA FFY 2009 ESEA Section 1003(a) School Improvement Funds (Worksheet/Tab 9)</t>
  </si>
  <si>
    <t>Budget for Proposed Plan for the Use of ARRA FFY 2009 ESEA Section 1003(a) School Improvement Funds (Worksheet/Tab 10)</t>
  </si>
  <si>
    <t>FFY 2009 ANNUAL AWARD</t>
  </si>
  <si>
    <t>Additional FFY 2009 Annual Award</t>
  </si>
  <si>
    <t>FFY 2009 ARRA AWARD</t>
  </si>
  <si>
    <t>Additional FFY 2009 ARRA Award</t>
  </si>
  <si>
    <t>Total Funds to Be Obligated by September 30, 2011</t>
  </si>
  <si>
    <t>FFY 2010 Annual Allocation</t>
  </si>
  <si>
    <t>Total Funds to Budget for in July 2011 Application</t>
  </si>
  <si>
    <t>Academy for Learning Through the Arts (ALTA) Public Charter School</t>
  </si>
  <si>
    <t>Arts and Technology Public Charter School</t>
  </si>
  <si>
    <t>Booker T. Washington Public Charter School</t>
  </si>
  <si>
    <t>Capital City Public Charter School</t>
  </si>
  <si>
    <t>Center City Public Charter School</t>
  </si>
  <si>
    <t>Cesar Chavez Public Charter School</t>
  </si>
  <si>
    <t>Children's Studio Public Charter School</t>
  </si>
  <si>
    <t>Community Academy Public Charter School</t>
  </si>
  <si>
    <t>DC Bilingual Public Charter School</t>
  </si>
  <si>
    <t>DC Preparatory Public Charter School</t>
  </si>
  <si>
    <t>District of Columbia Public Schools</t>
  </si>
  <si>
    <t>E.L. Haynes Public Charter School</t>
  </si>
  <si>
    <t>Elsie Whitlow Stokes Public Charter School</t>
  </si>
  <si>
    <t>Friendship Public Charter School</t>
  </si>
  <si>
    <t>Hope Community Public Charter School</t>
  </si>
  <si>
    <t>Hospitality Public Charter School</t>
  </si>
  <si>
    <t>Howard Road Academy Public Charter School</t>
  </si>
  <si>
    <t>Hyde Leadership Academy Public Charter School</t>
  </si>
  <si>
    <t>Ideal Academy Public Charter School</t>
  </si>
  <si>
    <t>Imagine Southeast Public Charter School</t>
  </si>
  <si>
    <t>Integrated Design &amp; Electronics Academy Public Charter School</t>
  </si>
  <si>
    <t>KIPP DC Public Charter School</t>
  </si>
  <si>
    <t>Mary McLeod Bethune Public Charter School</t>
  </si>
  <si>
    <t>Maya Angelou Public Charter School</t>
  </si>
  <si>
    <t>Meridian Public Charter School</t>
  </si>
  <si>
    <t>Options Public Charter School</t>
  </si>
  <si>
    <t>Paul Public Charter School</t>
  </si>
  <si>
    <t>Potomac Lighthouse Public Charter School</t>
  </si>
  <si>
    <t>School for the Arts in Learning (SAIL) Public Charter School</t>
  </si>
  <si>
    <t>Tree of Life Public Charter School</t>
  </si>
  <si>
    <t xml:space="preserve">Provide a detailed statement below to describe how the LEA will obligate 100% of its ARRA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</si>
  <si>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 xml:space="preserve">Submit BOTH the completed Excel workbook AND a signed, scanned copy of TAB 1                               to SIG.APP@dc.gov by 5:00 P.M. EST on Monday, August 15, 2011.                           </t>
  </si>
  <si>
    <t xml:space="preserve">                Late submissions (received on or after 5:01 P.M. EST of Monday August 15, 2011) will not be considered.                                                                                                                    Applications submitted without successful validation ("Validation" tab) will NOT be accepted.</t>
  </si>
  <si>
    <t xml:space="preserve">Submit BOTH the completed Excel workbook AND a signed, scanned copy of TAB 1                                                                          to SIG.APP@dc.gov by 5:00 P.M. EST on Monday, August 15, 2011.                           </t>
  </si>
  <si>
    <t>Tab 13: This tab will autopopulate based on the expenditures you enter into tab 12. If your total budget matches the allocationon tab 1, this tab will validate.</t>
  </si>
  <si>
    <t>Tab 10: This tab will autopopulate based on the expenditures you enter into tab 9. If your total budget matches the allocationon tab 1, this tab will validate.</t>
  </si>
  <si>
    <t>Tab 7: This tab will autopopulate based on the expenditures you enter into tab 6. If your total budget matches the allocationon tab 1, this tab will validate.</t>
  </si>
  <si>
    <t>Budget for Proposed Plan for the Use of Annual  FFY 2009 ESEA Section 1003(a) School Improvement Funds (Worksheet/Tab 7)</t>
  </si>
  <si>
    <r>
      <t xml:space="preserve">For at least one of the categories of school improvement strategies/initiatives listed below (Parts 2.1 through 2.6), list and describe the specific school improvement strategies and initiatives the LEA proposes to fund through ARRA FFY 2009 ESEA Section 1003(a) school improvement funds. </t>
    </r>
    <r>
      <rPr>
        <b/>
        <sz val="11"/>
        <rFont val="Calibri"/>
        <family val="2"/>
      </rPr>
      <t xml:space="preserve">  Each LEA may select the strategy or strategies it determines will be the most effective, based on data that reflect school/campus and student needs, in building LEA and school/campus capacity to improve student achievement and exit schools/campuses from improvement.</t>
    </r>
  </si>
  <si>
    <t xml:space="preserve">To receive ESEA Section 1003(a) school improvement funds, the proposed plans must implement one or more of the following strategies.  Each LEA may select the strategy or strategies it determines will be the most effective, based on data that reflect school/campus and student needs, in building LEA and school/campus capacity to improve student achievement and exit schools/campuses from improvement.  These funds must be used towards strengthening and leveraging the improvement strategies outlined in your school improvement plans, and they should address the targeted needs identified by your DC CAS results and additional academic indicators (attendance or graduation rate).  For each category of school improvement strategies/initiatives listed below , list and describe the specific school improvement strategies and initiatives the LEA proposes to fund through Annual FFY 2009 ESEA Section 1003(a) school improvement funds.  </t>
  </si>
  <si>
    <t>First Date of Obligation for 2009 Annual and ARRA funds</t>
  </si>
  <si>
    <t>Two Rivers Public Charter School</t>
  </si>
  <si>
    <t>Washington Math Science Technology Public Charter School</t>
  </si>
  <si>
    <t>William E. Doar Jr. Public Charter School</t>
  </si>
  <si>
    <t>TOTAL</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</si>
  <si>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</si>
  <si>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t>
  </si>
  <si>
    <t>xxxxxxxxxxx</t>
  </si>
  <si>
    <t>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</si>
  <si>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</si>
  <si>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</si>
  <si>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Part 4: Commitment to Obligate 100% of Annual FFY 2009 1003(a) School Improvement Funds by 09-30-11</t>
  </si>
  <si>
    <t>Part 4: Commitment to Obligate 100% of ARRA FFY 2009 1003(a) School Improvement Funds by 09-30-11</t>
  </si>
  <si>
    <r>
      <rPr>
        <b/>
        <sz val="10"/>
        <rFont val="Calibri"/>
        <family val="2"/>
      </rPr>
      <t xml:space="preserve">School Improvement Status of this   School or Campus FOR SCHOOL YEAR 2010-2011   </t>
    </r>
    <r>
      <rPr>
        <sz val="10"/>
        <rFont val="Calibri"/>
        <family val="2"/>
      </rPr>
      <t xml:space="preserve">                                      (select from drop-down menu)</t>
    </r>
  </si>
  <si>
    <t>First Date of Obligation for FFY10 Annual Funds</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</si>
  <si>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</si>
  <si>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</si>
  <si>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</si>
  <si>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</si>
  <si>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</si>
  <si>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</si>
  <si>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</si>
  <si>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 xml:space="preserve">tadf lafdlk </t>
  </si>
  <si>
    <t>IN GENERAL- Each local educational agency plan shall provide assurances that the local educational agency will:</t>
  </si>
  <si>
    <t>inform eligible schools and parents of schoolwide program authority and the ability of such schools to consolidate funds from Federal, State, and local sources;</t>
  </si>
  <si>
    <t>provide technical assistance and support to schoolwide programs;</t>
  </si>
  <si>
    <t>work in consultation with schools as the schools develop the schools' plans pursuant to section 1114 and assist schools as the schools implement such plans or undertake activities pursuant to section 1115 so that each school can make adequate yearly progress toward meeting the State student academic achievement standards;</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</si>
  <si>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</si>
  <si>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fulfill such agency's school improvement responsibilities under Principle 2 of the ESEA Flexibility Waiver;</t>
  </si>
  <si>
    <t>in the case of a local educational agency that chooses to use funds under this part to provide early childhood development services to low-income children below the age of compulsory school attendance, ensure that such services comply with the performance standards established under section 641A(a) of the Head Start Act;</t>
  </si>
  <si>
    <t>work in consultation with schools as the schools develop and implement their plans or activities under Principle 2 of the ESEA Flexibility Waiver;</t>
  </si>
  <si>
    <t>comply with the requirements of section 1119 regarding the qualifications of teachers and paraprofessionals and professional development and the requirements of Principle 3 of the ESEA Flexibility Waiver;</t>
  </si>
  <si>
    <t>inform eligible schools of the local educational agency's authority to obtain waivers on the school's behalf under title IX and, if the State is an Ed-Flex Partnership State, to obtain waivers under the Education Flexibility Partnership Act of 1999;</t>
  </si>
  <si>
    <t>coordinate and collaborate, to the extent feasible and necessary as determined by the local educational agency, with the State educational agency and other agencies providing services to children, youth, and families with respect to a school in Priority or Focus status if such a school requests assistance from the local educational agency in addressing major factors that have significantly affected student achievement at the school;</t>
  </si>
  <si>
    <t>ensure, through incentives for voluntary transfers, the provision of professional development, recruitment programs, or other effective strategies, that low-income students and minority students are not taught at higher rates than other students by unqualified, ineffective, out-of-field, or inexperienced teachers;</t>
  </si>
  <si>
    <t>use the results of the student academic assessments required under section 1111(b)(3), and other measures or indicators available to the agency, to review annually the progress of each school served by the agency and receiving funds under this part to determine whether all of the schools are making the progress necessary to ensure that all students will meet the State's proficient level of achievement on the State academic assessments described in section 1111(b)(3) Principle 2 of the ESEA Flexibility Waiver;</t>
  </si>
  <si>
    <t>ensure that the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and</t>
  </si>
  <si>
    <t>assist each school served by the agency and assisted under this part in developing or identifying examples of high-quality, effective curricula consistent with section 1111(b)(8)(D).</t>
  </si>
  <si>
    <r>
      <rPr>
        <b/>
        <i/>
        <sz val="10"/>
        <color rgb="FFFF0000"/>
        <rFont val="Calibri"/>
        <family val="2"/>
      </rPr>
      <t>(DCPS only)</t>
    </r>
    <r>
      <rPr>
        <sz val="10"/>
        <rFont val="Calibri"/>
        <family val="2"/>
      </rPr>
      <t xml:space="preserve"> provide services to eligible children attending private elementary schools and secondary schools in accordance with section 1120, and timely and meaningful consultation with private school officials regarding such services.</t>
    </r>
  </si>
  <si>
    <t>Assurances: Title I Local Educational Agency Plan</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</si>
  <si>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</si>
  <si>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Email address of primary contact provided</t>
  </si>
  <si>
    <t>Telephone number of primary contact provided</t>
  </si>
  <si>
    <t>Parental Involvement</t>
  </si>
  <si>
    <t>Comprehensive Needs Assessment</t>
  </si>
  <si>
    <t>To determine specific areas of need to be addressed in the Plan, the LEA should review student achievement and outcome data, current educational practices and programs, teacher effectiveness and retention, parent involvement, professional development, and special services and supports. Please describe the results of the needs assessment.</t>
  </si>
  <si>
    <r>
      <rPr>
        <b/>
        <sz val="14"/>
        <rFont val="Calibri"/>
        <family val="2"/>
      </rPr>
      <t>Background and Process</t>
    </r>
    <r>
      <rPr>
        <sz val="14"/>
        <rFont val="Calibri"/>
        <family val="2"/>
      </rPr>
      <t xml:space="preserve">
Title I, Section 1112 of No Child Left Behind requires Local Education Agencies (LEAs) to create and implement a Title I, LEA Plan.  The Title I, LEA Plan (Plan) describes the actions that LEAs will take to ensure that they meet Title I programmatic requirements. The LEA Plan can serve as a summary of all existing state and federal programs and establish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that have three or more campuses must submit an LEA plan to OSSE for approval.
</t>
    </r>
  </si>
  <si>
    <t>General Description</t>
  </si>
  <si>
    <t>Please provide a general description of the nature of the programs to be conducted using Title I, II, and III funds.</t>
  </si>
  <si>
    <t xml:space="preserve"> Local Measures of Student Performance other than State-level Assessments</t>
  </si>
  <si>
    <t xml:space="preserve">
a) Determine the success of students in meeting the State student academic achievement standards and provide information to teachers, parents, and students on the progress being made toward meeting student academic achievement standards;
b) Assist in diagnosis, teaching, and learning in the classroom in ways that best enable low-achieving students to meet State student achievement academic standards and do well in the local curriculum;
c) Determine what revisions are needed to projects under this part so that such children meet the State student academic achievement standards; and
d) Identify effectively students who may be at risk for reading failure or who are having difficulty reading, through the use of screening, diagnostic, and classroom-based instructional reading assessments.
</t>
  </si>
  <si>
    <t>Consultation</t>
  </si>
  <si>
    <t>Description of how the LEA is meeting or plans to meet this requirement:</t>
  </si>
  <si>
    <t>Describe who is involved and the criteria used to identify which students in a targeted assistance school will receive services. The criteria should:</t>
  </si>
  <si>
    <t xml:space="preserve">• Identify children who are failing or most at risk of failing to meet the state academic content standards.
• Use multiple measures that include objective criteria such as state assessments, and subjective criteria such as teacher judgment, parent interviews and classroom grades.
• Include solely teacher judgment, parent interviews and developmentally appropriate measures, if the district operates a preschool through grade 2 program with Title I funds.
</t>
  </si>
  <si>
    <t>The description should include services to children in a local institution for neglected or delinquent children and youth or attending a community day program, if appropriate.</t>
  </si>
  <si>
    <t>Additional Assistance</t>
  </si>
  <si>
    <r>
      <rPr>
        <b/>
        <u/>
        <sz val="16"/>
        <rFont val="Calibri"/>
        <family val="2"/>
      </rPr>
      <t>FOR DCPS ONLY</t>
    </r>
    <r>
      <rPr>
        <b/>
        <sz val="14"/>
        <rFont val="Calibri"/>
        <family val="2"/>
      </rPr>
      <t>: Serving Migratory and Homeless Children</t>
    </r>
  </si>
  <si>
    <r>
      <rPr>
        <b/>
        <sz val="16"/>
        <rFont val="Calibri"/>
        <family val="2"/>
      </rPr>
      <t>Use of Funds for Preschool (</t>
    </r>
    <r>
      <rPr>
        <b/>
        <i/>
        <sz val="16"/>
        <rFont val="Calibri"/>
        <family val="2"/>
      </rPr>
      <t>if applicable</t>
    </r>
    <r>
      <rPr>
        <b/>
        <sz val="16"/>
        <rFont val="Calibri"/>
        <family val="2"/>
      </rPr>
      <t>)</t>
    </r>
  </si>
  <si>
    <t>Please describe how the LEA uses funds to support preschool programs (if applicable).</t>
  </si>
  <si>
    <t>Highly Qualified and Effective Teachers</t>
  </si>
  <si>
    <t>Please describe how the LEA is working to ensure all teachers are highly qualified and are effective.</t>
  </si>
  <si>
    <t>Please describe the strategies the LEA uses to ensure effective parental involvement.</t>
  </si>
  <si>
    <r>
      <t>Extended Time (</t>
    </r>
    <r>
      <rPr>
        <b/>
        <i/>
        <sz val="16"/>
        <rFont val="Calibri"/>
        <family val="2"/>
      </rPr>
      <t>if applicable</t>
    </r>
    <r>
      <rPr>
        <b/>
        <sz val="16"/>
        <rFont val="Calibri"/>
        <family val="2"/>
      </rPr>
      <t>)</t>
    </r>
  </si>
  <si>
    <t xml:space="preserve">Please describe how the LEA uses funds to support after school, before school, summer school, and or school-year extension programs. </t>
  </si>
  <si>
    <t>Coordination of Title I and Title II</t>
  </si>
  <si>
    <t>Please describe the strategy the LEA will use to coordinate programs under Title I with programs under Title II to provide professional development for teachers and principals, and, if appropriate, pupil services personnel, administrators, parents, and other staff, including LEA-level staff in accordance with Section 1118, “Parental Involvement,” and Section 1119, “Qualifications for Teachers and Paraprofessionals.”</t>
  </si>
  <si>
    <t>Describe the LEA’s strategies for coordinating resources and efforts to help schools retain, recruit and increase the number of highly qualified and highly effective teachers, principals, and other staff.</t>
  </si>
  <si>
    <t>Describe the LEA’s strategies for coordinating resources and efforts to prepare parents to be involved in the schools and in their children’s education.</t>
  </si>
  <si>
    <t>Coordination of Educational Services</t>
  </si>
  <si>
    <t xml:space="preserve">In the space below, please describe how the LEA will coordinate and integrate educational services at the LEA or individual school level in order to increase program effectiveness, eliminate duplication, and reduce fragmentation of the instructional program. Include programs such as: Head Start; IDEA; Perkins; preschool programs; services for children with limited English proficiency; children with disabilities; migratory children; neglected or delinquent youth; Native American (Indian) students served under Part A of Title VII; homeless children; and immigrant children. </t>
  </si>
  <si>
    <t>Describe how the LEA will coordinate and integrate educational services at the LEA or individual school level in order to increase program effectiveness, eliminate duplication, and reduce fragmentation of the instructional program.</t>
  </si>
  <si>
    <t>Interventions for Priority, Focus, and Schools that Have Missed AMOs Two Years in a Row</t>
  </si>
  <si>
    <t>Part 1: Local Educational Agency Information</t>
  </si>
  <si>
    <t>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</si>
  <si>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</si>
  <si>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</si>
  <si>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</si>
  <si>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</si>
  <si>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Date of Certification (input at the time of signature)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</si>
  <si>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</si>
  <si>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OSSE Use Only</t>
  </si>
  <si>
    <r>
      <t xml:space="preserve">810 First Street, NE, 9th floor, Washington, DC 20002
Phone: 202.727.6436  •   Fax: 202.727.2019   •   </t>
    </r>
    <r>
      <rPr>
        <u/>
        <sz val="11"/>
        <color indexed="56"/>
        <rFont val="Calibri"/>
        <family val="2"/>
      </rPr>
      <t>www.osse.dc.gov</t>
    </r>
    <r>
      <rPr>
        <sz val="11"/>
        <rFont val="Calibri"/>
        <family val="2"/>
      </rPr>
      <t xml:space="preserve">
</t>
    </r>
  </si>
  <si>
    <t xml:space="preserve">     I certify that all of the information contained in this application is true and accurate to the best of my knowledge.         
     Additionally, I certify that the LEA agrees to all assurances included in the application.         
     I have been authorized to file this application on behalf of the agency named above.</t>
  </si>
  <si>
    <t>Part 2: LEA Certification</t>
  </si>
  <si>
    <t>Full address of LEA provided</t>
  </si>
  <si>
    <t>Name of primary LEA contact provided</t>
  </si>
  <si>
    <t>Position title of primary LEA contact provided</t>
  </si>
  <si>
    <t>Email address of primary LEA contact provided</t>
  </si>
  <si>
    <t>Name of LEA Executive Director provided</t>
  </si>
  <si>
    <t>Email address of LEA Executive Director provided</t>
  </si>
  <si>
    <t>Name of additional LEA contact provided</t>
  </si>
  <si>
    <t>Position title of additional LEA contact provided</t>
  </si>
  <si>
    <t>Telephone number of additional contact provided</t>
  </si>
  <si>
    <t>Telephone number of LEA Executive Director provided</t>
  </si>
  <si>
    <t>Information and Certification (Worksheet/Tab 1)</t>
  </si>
  <si>
    <t>Assurances (Worksheet/Tab 2)</t>
  </si>
  <si>
    <t>Assurance 1</t>
  </si>
  <si>
    <t>Assurance 2</t>
  </si>
  <si>
    <t>Assurance 3</t>
  </si>
  <si>
    <t>Assurance 4</t>
  </si>
  <si>
    <t>Assurance 5</t>
  </si>
  <si>
    <t>Assurance 6</t>
  </si>
  <si>
    <t>Assurance 7</t>
  </si>
  <si>
    <t>Assurance 8</t>
  </si>
  <si>
    <t>Assurance 9</t>
  </si>
  <si>
    <t>Assurance 10</t>
  </si>
  <si>
    <t>Assurance 11</t>
  </si>
  <si>
    <t>Assurance 12</t>
  </si>
  <si>
    <t>Assurance 13</t>
  </si>
  <si>
    <t>Assurance 14</t>
  </si>
  <si>
    <r>
      <t>Assurance 15 (</t>
    </r>
    <r>
      <rPr>
        <i/>
        <sz val="10"/>
        <rFont val="Calibri"/>
        <family val="2"/>
      </rPr>
      <t>DCPS only</t>
    </r>
    <r>
      <rPr>
        <sz val="10"/>
        <rFont val="Calibri"/>
        <family val="2"/>
      </rPr>
      <t>)</t>
    </r>
  </si>
  <si>
    <t>LEA Plan (Worksheet/Tab 3)</t>
  </si>
  <si>
    <t>(a) criteria used to identify which students in a targeted assistance school will receive services</t>
  </si>
  <si>
    <t>Description of Comprehensive Needs Assessment</t>
  </si>
  <si>
    <t>General description of the nature of the programs to be conducted using Title I, II, and III funds</t>
  </si>
  <si>
    <t>Description of Local Measures of Student Performance other than State-level Assessments</t>
  </si>
  <si>
    <t>Description of additional educational assistance to individual students that need help in meeting the State’s academic achievement standards and how the LEA will provide support to Focus and Priority schools.</t>
  </si>
  <si>
    <r>
      <rPr>
        <b/>
        <i/>
        <sz val="10"/>
        <rFont val="Calibri"/>
        <family val="2"/>
      </rPr>
      <t>FOR DCPS ONLY:</t>
    </r>
    <r>
      <rPr>
        <sz val="10"/>
        <rFont val="Calibri"/>
        <family val="2"/>
      </rPr>
      <t xml:space="preserve"> Description of services for Migratory and Homeless Children</t>
    </r>
  </si>
  <si>
    <t>Description of how the LEA is working to ensure all teachers are highly qualified and are effective</t>
  </si>
  <si>
    <r>
      <t>Description of how the LEA uses funds to support preschool programs (</t>
    </r>
    <r>
      <rPr>
        <i/>
        <sz val="10"/>
        <rFont val="Calibri"/>
        <family val="2"/>
      </rPr>
      <t>if applicable</t>
    </r>
    <r>
      <rPr>
        <sz val="10"/>
        <rFont val="Calibri"/>
        <family val="2"/>
      </rPr>
      <t>)</t>
    </r>
  </si>
  <si>
    <t>Description of the strategies the LEA uses to ensure effective parental involvement</t>
  </si>
  <si>
    <r>
      <t>Descritpion of how the LEA uses funds to support after school, before school, summer school, and or school-year extension programs (</t>
    </r>
    <r>
      <rPr>
        <i/>
        <sz val="10"/>
        <rFont val="Calibri"/>
        <family val="2"/>
      </rPr>
      <t>if applicable</t>
    </r>
    <r>
      <rPr>
        <sz val="10"/>
        <rFont val="Calibri"/>
        <family val="2"/>
      </rPr>
      <t>)</t>
    </r>
  </si>
  <si>
    <t>(b) description of services to homeless children, such as the appointment of a district liaison, immediate enrollment, transportation, and remaining in school of origin</t>
  </si>
  <si>
    <t>(c) description of services to children in a local institution for neglected or delinquent children and youth or attending a community day program, if appropriate</t>
  </si>
  <si>
    <t>(a) description of the LEA’s strategies for coordinating resources and efforts to help schools retain, recruit and increase the number of highly qualified and highly effective teachers, principals, and other staff</t>
  </si>
  <si>
    <t>(b) description of the LEA’s strategies for coordinating resources and efforts to prepare parents to be involved in the schools and in their children’s education</t>
  </si>
  <si>
    <t>Description of how the LEA will coordinate and integrate educational services at the LEA or individual school level</t>
  </si>
  <si>
    <t>Description of interventions for Priority, Focus, and Schools that Have Missed AMOs Two Years in a Row</t>
  </si>
  <si>
    <t>Please describe how teachers, in consultation with parents, administrators, and pupil services personnel in targeted assistance schools will identify the eligible children most in need of services under this part. Please note that multiple, educationally-related criteria must be used to identify students eligible for services. Where applicable, provide a description of appropriate, educational services outside such schools for children living in local institutions for neglected or delinquent children in community day school programs, and homeless children.</t>
  </si>
  <si>
    <t>Date Title I LEA Plan First Received:</t>
  </si>
  <si>
    <t>Name of Primary LEA Contact for Title I LEA Plan</t>
  </si>
  <si>
    <t>Position Title of Primary LEA Contact for Title I LEA Plan</t>
  </si>
  <si>
    <t>Email Address of Primary LEA Contact for Title I LEA Plan</t>
  </si>
  <si>
    <t>Telephone Number of Primary LEA Contact for Title I LEA Plan</t>
  </si>
  <si>
    <t>Name of Additional LEA Contact for Title I LEA Plan</t>
  </si>
  <si>
    <t>Position Title of Additional LEA Contact for Title I LEA Plan</t>
  </si>
  <si>
    <t>Email Address of Additional LEA Contact for Title I LEA Plan</t>
  </si>
  <si>
    <t>Telephone Number of Additional LEA Contact for Title I LEA Plan</t>
  </si>
  <si>
    <t>Title I Local Educational Agency Plan</t>
  </si>
  <si>
    <t>Name of Individual Certifying Title I LEA Plan (Board Chairperson or Chancellor only)</t>
  </si>
  <si>
    <t>Title of Individual Certifying Title I LEA Plan (Board Chairperson or Chancellor only)</t>
  </si>
  <si>
    <t>Signature of Individual Certifying Title I LEA Plan</t>
  </si>
  <si>
    <t>Principle 3: Teacher and Leader Evaluation Systems</t>
  </si>
  <si>
    <r>
      <rPr>
        <i/>
        <sz val="10"/>
        <color rgb="FFFF0000"/>
        <rFont val="Calibri"/>
        <family val="2"/>
      </rPr>
      <t>*(</t>
    </r>
    <r>
      <rPr>
        <i/>
        <u/>
        <sz val="11"/>
        <color rgb="FFFF0000"/>
        <rFont val="Calibri"/>
        <family val="2"/>
      </rPr>
      <t>To be completed next school year, 2013 - 2014</t>
    </r>
    <r>
      <rPr>
        <i/>
        <sz val="10"/>
        <color rgb="FFFF0000"/>
        <rFont val="Calibri"/>
        <family val="2"/>
      </rPr>
      <t>).</t>
    </r>
    <r>
      <rPr>
        <sz val="10"/>
        <rFont val="Calibri"/>
        <family val="2"/>
      </rPr>
      <t xml:space="preserve"> Please provide a brief description of your LEA’s teacher and leader evaluation system that aligns with Principle 3 requirements. </t>
    </r>
  </si>
  <si>
    <t xml:space="preserve">Title I, Section 1112 of Elementary and Secondary Education Act, No Child Left Behind requires Local Education Agencies (LEAs) to create and implement a Title I, LEA Plan.  The Title I, LEA Plan (Plan) describes the actions that LEAs will take to ensure that they meet Title I programmatic requirements and establishes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must submit an LEA plan to OSSE for approval.
</t>
  </si>
  <si>
    <t>Per the Elementary and Secondary Education Act, NCLB Section 1112, if an LEA administers academic assessments in addition to those described in the State Plan under section 1111(b) (3), to:</t>
  </si>
  <si>
    <t xml:space="preserve">then the LEA should provide a succinct description below, and indicate grade levels and students served with such assessments.
Also, please describe any other indicators that will be used to assess student performance.
Also, please describe any other indicators that will be used to assess student performance.
</t>
  </si>
  <si>
    <t>The description should include services to homeless children, such as the appointment of a district liaison, immediate enrollment, transportation, and remaining in the school of origin.</t>
  </si>
  <si>
    <t>Please describe how your LEA will provide additional educational assistance to individual students that need help in meeting the State’s academic achievement standards and how the LEA will provide support to Focus and Priority schools.</t>
  </si>
  <si>
    <t>Please describe how the LEA ensures that migratory, formerly migratory, and homeless children who are eligible to receive services are selected on the same basis as other children are selected to receive services.</t>
  </si>
  <si>
    <r>
      <t>*</t>
    </r>
    <r>
      <rPr>
        <i/>
        <sz val="10"/>
        <rFont val="Calibri"/>
        <family val="2"/>
      </rPr>
      <t>(Do not complete. These are described in the LEA’s consolidated application)</t>
    </r>
    <r>
      <rPr>
        <sz val="10"/>
        <rFont val="Calibri"/>
        <family val="2"/>
      </rPr>
      <t>.</t>
    </r>
  </si>
  <si>
    <t>Shining Stars Montessori Academy</t>
  </si>
  <si>
    <t>Aldel Brown</t>
  </si>
  <si>
    <t>1328 Florida Ave. NW
Washington, DC 20009</t>
  </si>
  <si>
    <t>abrown@shiningstarsdc.org</t>
  </si>
  <si>
    <t>(202)319-2307</t>
  </si>
  <si>
    <t>John Roussel</t>
  </si>
  <si>
    <t>Consultant (EdOps)</t>
  </si>
  <si>
    <t>john@ed-ops.com</t>
  </si>
  <si>
    <t>(310)710-4559</t>
  </si>
  <si>
    <t>Katherine Avery</t>
  </si>
  <si>
    <t>Director of Student and Family Services</t>
  </si>
  <si>
    <t>kavery@shiningstarsdc.org</t>
  </si>
  <si>
    <t>Malcolm H. Woodland</t>
  </si>
  <si>
    <t>Chaiperson of the Board of Trustees</t>
  </si>
  <si>
    <t xml:space="preserve">Using various literacy tests such as Dynamic Indicators of Basic Early Literacy Skills (DIBELS) and the Peabody Picture Vocabulary Test (PPVT), student performance data suggests early literacy is an area for growth in this current year. Other criteria like classroom observations, indivudalized assessments, and student work samples were also examined and confirmed this as one of the strongest needs to address within our school.  Thus, as we look to strengthen the effectiveness of our instructional program, early literacy will be an area where we hope to devote greater time, effort, and federal funding to help address this need and raise student achievement. </t>
  </si>
  <si>
    <t xml:space="preserve">In addition to state assessments, Shining Stars will continue to use DIBELS, PPVT, classroom observations, attendance, student work samples and individualized informal assessments. This year we will also introduce Albanesi, a Montessori specific assessment tool that measures academic performance through review tests and grade-specific achievement tests. It is our expectation that the breadth of these varied assessments will provide us with a clear and full understanding of student academic achievement and areas for continued growth in our instruction.  </t>
  </si>
  <si>
    <t xml:space="preserve">The process of identifying at-risk students and students who need more targeted assistant occurs through our Student Support Team (SST). The SST process begins by collecting and reporting data regarding a student's academic, behavioral, social, emotional or developmental issues. Once an SST request form is submitted by a teacher, parent, or other instructional teams, a meeting is held with the SST coordinator to develop a plan or course of action for improving the student's issues. After this meeting, a individualized plan is developed and monitored by the coordinator and instructional staff over the course of several weeks. If the student improves, monitoring ceases. If issues persist, more research-based strategies are implemented. If after several attempts, strategies are ineffective, then referral to Special Education is possible.  </t>
  </si>
  <si>
    <t xml:space="preserve">For children who face possible homelessness, teachers, parents, and administrators should contact the Director of Student and Family Services. This individual will contact the appropriate personnel for making the necessary accomodations and resources to ensure student can thrive academically and socially within the school environment. </t>
  </si>
  <si>
    <t xml:space="preserve">Shining Stars will be using funds on the Director of Student and Family Services and on professional development for preschool instructors. The Director of Student and Family Services is critical to this age group as she assists and supports instructional staff in monitoring the academic and developmental program of the preschool population. She also helps to forge a stronger partnership between parents and staff in reinforcing academic and social behaviors at home. The funds being allocated to professional development of staff will have a direct impact on student achievement as it will train teachers to be more effective communicators and stronger in their content delivery to this age group.  </t>
  </si>
  <si>
    <t xml:space="preserve">While the school will not be using entitlement funds for its extended time programs, we do provide afterschool and Satruday academy services. Our afterschool program is run in conjunction with the Mentors of Minorities in Education's Total Learning Cis-tem (M.O.M.I.E.'s TLC). This program integrates creative and culturally-relevant out-of-school time for children participants. Our Saturday Academy helps to reinforce the lessons and learning of our traditional school program.  Students focus on culturally empowering and enriching activities as well as practice on test-taking skills and additional time on academic activities. </t>
  </si>
  <si>
    <t xml:space="preserve">The Director of Student and Family Services helps coordinate resources and disseminate information regarding parental activities and ways for parents to be actively engaged in the academic and social development of their children. This position serves as the primary bridge between the school and home environment. </t>
  </si>
  <si>
    <t>The Director of Student and Family Services position will serve as a central contact and coordinator for identifying and assisting at-risk students in meeting academic goals. This position increases program effectiveness and reduces possible role fragmentation or redundancy by providing a primary contact and streamlined process for helping struggling students.</t>
  </si>
  <si>
    <t xml:space="preserve">For children in these circumstances our Director of Student and Family Services works in conjunction with staff and guardians to provide adequate resources and support for ensuring that these students meet academic standards and thrive within the school environment. </t>
  </si>
  <si>
    <t xml:space="preserve">Every child's progress is monitored based upon performance level indicators which include formal academic assessment, informal assessments, and student work samples that are consistent with Montessori academic practices. Teachers meet weekly to review student's academic, social, and developmental progress and plan in a collaborative environment. Specific individualized  or "direct" instruction may be provided to students identified as "at-risk." Some students may also undergo the SST process to resolve issues that arise. </t>
  </si>
  <si>
    <t xml:space="preserve">Please be advised that our school is a charter school and thus is completing this section to ensure validation of our plan. Please see above on our methodology for serving this segment of the student population. </t>
  </si>
  <si>
    <t xml:space="preserve">Shining Stars utilizes a variety of initiatives to ensure parental involvement. One of the biggest efforts has been the development of a formal Parent-Teacher Organization that meets regularly regarding the overall direction or the school, helps organize particular parent-teacher events, and monitors student progress. We also have developed a Family Involvement Program that solicits the assistance and time of parents to help out and attend various events throughout the school year. Parents are also required to perform a mandatory set of volunteer hours as a stipulation for their child's attendance. Finally, we ensure parental voice in the overall decision-making processes of the school by ensuring that two parents remain on the school's Board of Trustees. </t>
  </si>
  <si>
    <t xml:space="preserve">Please be advised that our school has not received this designation and has completed this portion to ensure validation of the other parts of this plan. </t>
  </si>
  <si>
    <t xml:space="preserve">Our plan is to conduct a Consolidated Schoolwide Program. We will consolidate our Title I and Title II funds focusing our efforts on instructional and parental support as well as professional development for our entire staff. Specifically, we plan to utilize funding on one of our most critical support positions, Director of Student and Family Services. This position will assist in monitoring the progress of students in risk of not meeting literacy targets. It will also work in devleoping plans for individual students to meet literacy targets and serve as a key liasion in communicating the importance of literacy to parents as well as strategies and resources that can be used in the home on this front. In addition to this support position, funding will also be used to train teachers in becoming more effective in literacy and general instruction.  </t>
  </si>
  <si>
    <t xml:space="preserve">Part of the consolidated funds is going toward training and development of instructional staff. It will assist them in becoming better instructional communicators and helping students master content more effectively. </t>
  </si>
  <si>
    <t xml:space="preserve">The current Principal and Director of Student and Family Services are considered 'Highly Qualified Teachers' per NCLB's definition. Our school has made it a priority for all instructional staff to attain this designation. Thus, the current additional classroom teacher will be taking the PRAXIS II Early Chuildhood exam in order meet the HQT status. We also supplement the HQT status by requiring that teachers also earn a Montessori Teaching Certificate in order to properly implement the Montessori method in their classrooms. As the school adds more grades in subsequent years, our goal is to hire a complete staff of highly qualified and effective teachers.  The school will comply with the EER reporting and have made this a programmatic goal this year and in the future.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</si>
</sst>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46" x14ac:knownFonts="1">
    <font>
      <sz val="10"/>
      <name val="Calibri"/>
    </font>
    <font>
      <sz val="10"/>
      <name val="Calibri"/>
      <family val="2"/>
    </font>
    <font>
      <b/>
      <sz val="10"/>
      <name val="Calibri"/>
      <family val="2"/>
    </font>
    <font>
      <b/>
      <sz val="12"/>
      <name val="Calibri"/>
      <family val="2"/>
    </font>
    <font>
      <b/>
      <sz val="11"/>
      <name val="Calibri"/>
      <family val="2"/>
    </font>
    <font>
      <sz val="10"/>
      <name val="Calibri"/>
      <family val="2"/>
    </font>
    <font>
      <sz val="8"/>
      <name val="Calibri"/>
      <family val="2"/>
    </font>
    <font>
      <sz val="11"/>
      <name val="Calibri"/>
      <family val="2"/>
    </font>
    <font>
      <sz val="8"/>
      <name val="Calibri"/>
      <family val="2"/>
    </font>
    <font>
      <b/>
      <sz val="14"/>
      <name val="Calibri"/>
      <family val="2"/>
    </font>
    <font>
      <u/>
      <sz val="8.5"/>
      <color indexed="12"/>
      <name val="Arial"/>
      <family val="2"/>
    </font>
    <font>
      <b/>
      <sz val="16"/>
      <name val="Calibri"/>
      <family val="2"/>
    </font>
    <font>
      <b/>
      <sz val="10"/>
      <name val="Times New Roman"/>
      <family val="1"/>
    </font>
    <font>
      <sz val="10"/>
      <name val="Times New Roman"/>
      <family val="1"/>
    </font>
    <font>
      <sz val="10"/>
      <name val="Calibri"/>
      <family val="2"/>
    </font>
    <font>
      <b/>
      <sz val="14"/>
      <color indexed="9"/>
      <name val="Calibri"/>
      <family val="2"/>
    </font>
    <font>
      <sz val="8"/>
      <name val="Calibri"/>
      <family val="2"/>
    </font>
    <font>
      <sz val="12"/>
      <name val="Calibri"/>
      <family val="2"/>
    </font>
    <font>
      <b/>
      <sz val="20"/>
      <color indexed="10"/>
      <name val="Calibri"/>
      <family val="2"/>
    </font>
    <font>
      <sz val="10"/>
      <name val="Arial"/>
      <family val="2"/>
    </font>
    <font>
      <b/>
      <sz val="10"/>
      <name val="Arial"/>
      <family val="2"/>
    </font>
    <font>
      <b/>
      <sz val="20"/>
      <color indexed="9"/>
      <name val="Calibri"/>
      <family val="2"/>
    </font>
    <font>
      <b/>
      <sz val="12"/>
      <color indexed="9"/>
      <name val="Calibri"/>
      <family val="2"/>
    </font>
    <font>
      <b/>
      <i/>
      <u/>
      <sz val="11"/>
      <name val="Calibri"/>
      <family val="2"/>
    </font>
    <font>
      <b/>
      <sz val="16"/>
      <color indexed="9"/>
      <name val="Calibri"/>
      <family val="2"/>
    </font>
    <font>
      <b/>
      <u/>
      <sz val="16"/>
      <color indexed="9"/>
      <name val="Calibri"/>
      <family val="2"/>
    </font>
    <font>
      <b/>
      <u/>
      <sz val="10"/>
      <name val="Calibri"/>
      <family val="2"/>
    </font>
    <font>
      <u/>
      <sz val="11"/>
      <name val="Calibri"/>
      <family val="2"/>
    </font>
    <font>
      <sz val="8"/>
      <name val="Calibri"/>
      <family val="2"/>
    </font>
    <font>
      <b/>
      <i/>
      <sz val="11"/>
      <name val="Calibri"/>
      <family val="2"/>
    </font>
    <font>
      <sz val="11"/>
      <color indexed="8"/>
      <name val="Calibri"/>
      <family val="2"/>
    </font>
    <font>
      <sz val="8"/>
      <name val="Verdana"/>
      <family val="2"/>
    </font>
    <font>
      <sz val="10"/>
      <name val="Calibri"/>
      <family val="2"/>
    </font>
    <font>
      <b/>
      <i/>
      <sz val="10"/>
      <color rgb="FFFF0000"/>
      <name val="Calibri"/>
      <family val="2"/>
    </font>
    <font>
      <b/>
      <i/>
      <sz val="16"/>
      <name val="Calibri"/>
      <family val="2"/>
    </font>
    <font>
      <b/>
      <sz val="14"/>
      <color theme="0"/>
      <name val="Calibri"/>
      <family val="2"/>
    </font>
    <font>
      <sz val="14"/>
      <name val="Calibri"/>
      <family val="2"/>
    </font>
    <font>
      <b/>
      <u/>
      <sz val="16"/>
      <name val="Calibri"/>
      <family val="2"/>
    </font>
    <font>
      <i/>
      <sz val="10"/>
      <name val="Calibri"/>
      <family val="2"/>
    </font>
    <font>
      <b/>
      <sz val="11"/>
      <color rgb="FFFF0000"/>
      <name val="Calibri"/>
      <family val="2"/>
    </font>
    <font>
      <b/>
      <u/>
      <sz val="11"/>
      <color indexed="10"/>
      <name val="Calibri"/>
      <family val="2"/>
    </font>
    <font>
      <b/>
      <sz val="11"/>
      <color indexed="10"/>
      <name val="Calibri"/>
      <family val="2"/>
    </font>
    <font>
      <u/>
      <sz val="11"/>
      <color indexed="56"/>
      <name val="Calibri"/>
      <family val="2"/>
    </font>
    <font>
      <b/>
      <i/>
      <sz val="10"/>
      <name val="Calibri"/>
      <family val="2"/>
    </font>
    <font>
      <i/>
      <sz val="10"/>
      <color rgb="FFFF0000"/>
      <name val="Calibri"/>
      <family val="2"/>
    </font>
    <font>
      <i/>
      <u/>
      <sz val="11"/>
      <color rgb="FFFF0000"/>
      <name val="Calibri"/>
      <family val="2"/>
    </font>
  </fonts>
  <fills count="2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55"/>
        <bgColor indexed="64"/>
      </patternFill>
    </fill>
    <fill>
      <patternFill patternType="solid">
        <fgColor indexed="10"/>
        <bgColor indexed="64"/>
      </patternFill>
    </fill>
    <fill>
      <patternFill patternType="solid">
        <fgColor indexed="40"/>
        <bgColor indexed="64"/>
      </patternFill>
    </fill>
    <fill>
      <patternFill patternType="solid">
        <fgColor indexed="49"/>
        <bgColor indexed="64"/>
      </patternFill>
    </fill>
    <fill>
      <patternFill patternType="solid">
        <fgColor theme="1"/>
        <bgColor indexed="64"/>
      </patternFill>
    </fill>
    <fill>
      <patternFill patternType="solid">
        <fgColor rgb="FFFC04CD"/>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rgb="FFFF3399"/>
        <bgColor indexed="64"/>
      </patternFill>
    </fill>
    <fill>
      <patternFill patternType="solid">
        <fgColor rgb="FF00B0F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top style="medium">
        <color indexed="64"/>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right/>
      <top style="medium">
        <color rgb="FFFF0000"/>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1" fillId="0" borderId="0"/>
    <xf numFmtId="0" fontId="10" fillId="0" borderId="0" applyNumberFormat="0" applyFill="0" applyBorder="0" applyAlignment="0" applyProtection="0">
      <alignment vertical="top"/>
      <protection locked="0"/>
    </xf>
  </cellStyleXfs>
  <cellXfs count="662">
    <xf numFmtId="0" fontId="0" fillId="0" borderId="0" xfId="0"/>
    <xf numFmtId="0" fontId="0" fillId="0" borderId="1" xfId="0" applyBorder="1" applyAlignment="1">
      <alignment horizontal="center"/>
    </xf>
    <xf numFmtId="0" fontId="5" fillId="0" borderId="0" xfId="0" applyFont="1"/>
    <xf numFmtId="0" fontId="5" fillId="0" borderId="0" xfId="0" applyFont="1" applyProtection="1"/>
    <xf numFmtId="0" fontId="5" fillId="2" borderId="0" xfId="0" applyFont="1" applyFill="1"/>
    <xf numFmtId="0" fontId="1" fillId="0" borderId="0" xfId="0" applyFont="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5" applyFill="1" applyAlignment="1" applyProtection="1">
      <alignment wrapText="1"/>
    </xf>
    <xf numFmtId="0" fontId="1" fillId="0" borderId="0" xfId="5" applyBorder="1" applyAlignment="1" applyProtection="1">
      <alignment wrapText="1"/>
    </xf>
    <xf numFmtId="0" fontId="1" fillId="0" borderId="0" xfId="5" applyAlignment="1" applyProtection="1">
      <alignment wrapText="1"/>
    </xf>
    <xf numFmtId="0" fontId="2" fillId="0" borderId="0" xfId="5" applyFont="1" applyAlignment="1" applyProtection="1">
      <alignment horizontal="center" wrapText="1"/>
    </xf>
    <xf numFmtId="0" fontId="2" fillId="2" borderId="1" xfId="5" applyFont="1" applyFill="1" applyBorder="1" applyAlignment="1" applyProtection="1">
      <alignment horizontal="center" shrinkToFit="1"/>
    </xf>
    <xf numFmtId="0" fontId="1" fillId="0" borderId="0" xfId="0" applyFont="1" applyProtection="1"/>
    <xf numFmtId="0" fontId="5" fillId="2" borderId="0" xfId="0" applyFont="1" applyFill="1" applyBorder="1" applyProtection="1"/>
    <xf numFmtId="0" fontId="5" fillId="2" borderId="1" xfId="0" applyFont="1" applyFill="1" applyBorder="1" applyAlignment="1" applyProtection="1">
      <alignment vertical="top" wrapText="1" shrinkToFit="1"/>
      <protection locked="0"/>
    </xf>
    <xf numFmtId="0" fontId="5" fillId="2" borderId="7" xfId="0" applyFont="1" applyFill="1" applyBorder="1" applyAlignment="1" applyProtection="1">
      <alignment shrinkToFit="1"/>
    </xf>
    <xf numFmtId="0" fontId="5" fillId="2" borderId="8" xfId="0" applyFont="1" applyFill="1" applyBorder="1" applyAlignment="1" applyProtection="1">
      <alignment shrinkToFit="1"/>
    </xf>
    <xf numFmtId="0" fontId="5" fillId="2" borderId="9" xfId="0" applyFont="1" applyFill="1" applyBorder="1" applyAlignment="1" applyProtection="1">
      <alignment shrinkToFit="1"/>
    </xf>
    <xf numFmtId="0" fontId="5" fillId="2" borderId="10" xfId="0" applyFont="1" applyFill="1" applyBorder="1" applyAlignment="1" applyProtection="1">
      <alignment shrinkToFit="1"/>
    </xf>
    <xf numFmtId="0" fontId="5" fillId="0" borderId="0" xfId="0" applyFont="1" applyBorder="1" applyAlignment="1" applyProtection="1">
      <alignment shrinkToFit="1"/>
    </xf>
    <xf numFmtId="0" fontId="3" fillId="2" borderId="0" xfId="0" applyFont="1" applyFill="1" applyBorder="1" applyAlignment="1" applyProtection="1">
      <alignment wrapText="1" shrinkToFit="1"/>
    </xf>
    <xf numFmtId="0" fontId="12" fillId="2" borderId="0" xfId="0" applyFont="1" applyFill="1" applyBorder="1" applyAlignment="1" applyProtection="1">
      <alignment wrapText="1" shrinkToFit="1"/>
    </xf>
    <xf numFmtId="0" fontId="12" fillId="2" borderId="11" xfId="0" applyFont="1" applyFill="1" applyBorder="1" applyAlignment="1" applyProtection="1">
      <alignment wrapText="1" shrinkToFit="1"/>
    </xf>
    <xf numFmtId="0" fontId="6" fillId="2" borderId="10" xfId="0" applyFont="1" applyFill="1" applyBorder="1" applyAlignment="1" applyProtection="1">
      <alignment horizontal="center" shrinkToFit="1"/>
    </xf>
    <xf numFmtId="0" fontId="5" fillId="2" borderId="0" xfId="0" applyFont="1" applyFill="1" applyBorder="1" applyAlignment="1" applyProtection="1">
      <alignment shrinkToFit="1"/>
    </xf>
    <xf numFmtId="0" fontId="1" fillId="2" borderId="0" xfId="0" applyFont="1" applyFill="1" applyBorder="1" applyAlignment="1" applyProtection="1">
      <alignment wrapText="1" shrinkToFit="1"/>
    </xf>
    <xf numFmtId="0" fontId="5" fillId="2" borderId="0" xfId="0" applyFont="1" applyFill="1" applyBorder="1" applyAlignment="1" applyProtection="1">
      <alignment horizontal="center" shrinkToFit="1"/>
    </xf>
    <xf numFmtId="0" fontId="5" fillId="2" borderId="11" xfId="0" applyFont="1" applyFill="1" applyBorder="1" applyAlignment="1" applyProtection="1">
      <alignment shrinkToFit="1"/>
    </xf>
    <xf numFmtId="0" fontId="6" fillId="2" borderId="0" xfId="0" applyFont="1" applyFill="1" applyBorder="1" applyAlignment="1" applyProtection="1">
      <alignment horizontal="center" shrinkToFit="1"/>
    </xf>
    <xf numFmtId="0" fontId="1" fillId="2" borderId="11" xfId="0" applyFont="1" applyFill="1" applyBorder="1" applyAlignment="1" applyProtection="1">
      <alignment wrapText="1" shrinkToFit="1"/>
    </xf>
    <xf numFmtId="0" fontId="5" fillId="2" borderId="0" xfId="0" applyFont="1" applyFill="1" applyBorder="1" applyAlignment="1" applyProtection="1">
      <alignment horizontal="left" wrapText="1" shrinkToFit="1"/>
    </xf>
    <xf numFmtId="0" fontId="5" fillId="2" borderId="11" xfId="0" applyFont="1" applyFill="1" applyBorder="1" applyAlignment="1" applyProtection="1">
      <alignment horizontal="left" wrapText="1" shrinkToFit="1"/>
    </xf>
    <xf numFmtId="0" fontId="13" fillId="2" borderId="0" xfId="0" applyFont="1" applyFill="1" applyBorder="1" applyAlignment="1" applyProtection="1">
      <alignment horizontal="left" shrinkToFit="1"/>
    </xf>
    <xf numFmtId="0" fontId="14" fillId="2" borderId="0" xfId="0" applyNumberFormat="1" applyFont="1" applyFill="1" applyBorder="1" applyAlignment="1" applyProtection="1">
      <alignment wrapText="1" shrinkToFit="1"/>
    </xf>
    <xf numFmtId="0" fontId="14" fillId="2" borderId="11" xfId="0" applyNumberFormat="1"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6" fillId="2" borderId="1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1" xfId="0" applyFont="1" applyFill="1" applyBorder="1" applyProtection="1"/>
    <xf numFmtId="0" fontId="5" fillId="2" borderId="0" xfId="0" applyFont="1" applyFill="1" applyBorder="1" applyAlignment="1" applyProtection="1">
      <alignment horizontal="center" vertical="center"/>
    </xf>
    <xf numFmtId="0" fontId="5" fillId="2" borderId="10" xfId="0" applyFont="1" applyFill="1" applyBorder="1" applyProtection="1"/>
    <xf numFmtId="0" fontId="5" fillId="2" borderId="12" xfId="0" applyFont="1" applyFill="1" applyBorder="1" applyAlignment="1" applyProtection="1">
      <alignment shrinkToFit="1"/>
    </xf>
    <xf numFmtId="0" fontId="5" fillId="2" borderId="13" xfId="0" applyFont="1" applyFill="1" applyBorder="1" applyAlignment="1" applyProtection="1">
      <alignment shrinkToFit="1"/>
    </xf>
    <xf numFmtId="0" fontId="5" fillId="2" borderId="14" xfId="0" applyFont="1" applyFill="1" applyBorder="1" applyAlignment="1" applyProtection="1">
      <alignment shrinkToFit="1"/>
    </xf>
    <xf numFmtId="0" fontId="13" fillId="0" borderId="0" xfId="0" applyFont="1" applyAlignment="1" applyProtection="1">
      <alignment horizontal="left" indent="8"/>
    </xf>
    <xf numFmtId="0" fontId="13" fillId="0" borderId="0" xfId="0" applyFont="1" applyAlignment="1" applyProtection="1">
      <alignment horizontal="left" indent="2"/>
    </xf>
    <xf numFmtId="0" fontId="13" fillId="0" borderId="0" xfId="0" applyFont="1" applyAlignment="1" applyProtection="1">
      <alignment horizontal="left" indent="1"/>
    </xf>
    <xf numFmtId="0" fontId="6" fillId="2" borderId="0" xfId="0" applyFont="1" applyFill="1" applyBorder="1" applyAlignment="1" applyProtection="1">
      <alignment horizontal="center" shrinkToFit="1"/>
      <protection locked="0"/>
    </xf>
    <xf numFmtId="0" fontId="5" fillId="2" borderId="0" xfId="0" applyFont="1" applyFill="1" applyBorder="1" applyAlignment="1" applyProtection="1">
      <alignment horizontal="center" shrinkToFit="1"/>
      <protection locked="0"/>
    </xf>
    <xf numFmtId="0" fontId="12" fillId="2" borderId="0" xfId="0" applyFont="1" applyFill="1" applyBorder="1" applyAlignment="1" applyProtection="1">
      <alignment shrinkToFit="1"/>
    </xf>
    <xf numFmtId="0" fontId="5"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top" shrinkToFit="1"/>
    </xf>
    <xf numFmtId="0" fontId="5" fillId="2" borderId="0" xfId="0" applyFont="1" applyFill="1" applyProtection="1"/>
    <xf numFmtId="0" fontId="6" fillId="2" borderId="12" xfId="0" applyFont="1" applyFill="1" applyBorder="1" applyAlignment="1" applyProtection="1">
      <alignment horizontal="center" shrinkToFit="1"/>
    </xf>
    <xf numFmtId="0" fontId="5" fillId="2" borderId="13" xfId="0" applyFont="1" applyFill="1" applyBorder="1" applyAlignment="1" applyProtection="1">
      <alignment horizontal="center" shrinkToFit="1"/>
    </xf>
    <xf numFmtId="0" fontId="3" fillId="12" borderId="2"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12" borderId="3" xfId="0" applyFont="1" applyFill="1" applyBorder="1" applyAlignment="1">
      <alignment horizontal="center" vertical="center" wrapText="1"/>
    </xf>
    <xf numFmtId="49" fontId="5" fillId="2" borderId="1" xfId="0" applyNumberFormat="1" applyFont="1" applyFill="1" applyBorder="1" applyAlignment="1" applyProtection="1">
      <alignment vertical="top" wrapText="1" shrinkToFit="1"/>
      <protection locked="0"/>
    </xf>
    <xf numFmtId="49" fontId="5" fillId="0" borderId="0" xfId="0" applyNumberFormat="1" applyFont="1"/>
    <xf numFmtId="0" fontId="1" fillId="5" borderId="15" xfId="0" applyFont="1" applyFill="1" applyBorder="1" applyAlignment="1" applyProtection="1">
      <alignment horizontal="center" vertical="center" shrinkToFit="1"/>
      <protection locked="0"/>
    </xf>
    <xf numFmtId="0" fontId="1" fillId="5" borderId="15" xfId="0" applyFont="1" applyFill="1" applyBorder="1" applyAlignment="1" applyProtection="1">
      <alignment horizontal="center" vertical="top" shrinkToFit="1"/>
      <protection locked="0"/>
    </xf>
    <xf numFmtId="0" fontId="1" fillId="5" borderId="15"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vertical="top" wrapText="1" shrinkToFit="1"/>
      <protection locked="0"/>
    </xf>
    <xf numFmtId="0" fontId="1" fillId="0" borderId="0" xfId="5" applyFont="1" applyProtection="1"/>
    <xf numFmtId="0" fontId="20" fillId="7" borderId="1" xfId="0" applyFont="1" applyFill="1" applyBorder="1" applyAlignment="1">
      <alignment vertical="center"/>
    </xf>
    <xf numFmtId="0" fontId="20" fillId="1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0" borderId="0" xfId="0" applyAlignment="1">
      <alignment vertical="center"/>
    </xf>
    <xf numFmtId="0" fontId="19" fillId="0" borderId="1" xfId="0" applyFont="1" applyBorder="1"/>
    <xf numFmtId="44" fontId="0" fillId="0" borderId="1" xfId="0" applyNumberFormat="1" applyBorder="1"/>
    <xf numFmtId="0" fontId="0" fillId="0" borderId="1" xfId="0" applyBorder="1"/>
    <xf numFmtId="0" fontId="19" fillId="0" borderId="16" xfId="0" applyFont="1" applyFill="1" applyBorder="1"/>
    <xf numFmtId="0" fontId="20" fillId="7" borderId="1" xfId="0" applyFont="1" applyFill="1" applyBorder="1"/>
    <xf numFmtId="44" fontId="20" fillId="16" borderId="1" xfId="0" applyNumberFormat="1" applyFont="1" applyFill="1" applyBorder="1"/>
    <xf numFmtId="44" fontId="20" fillId="7" borderId="1" xfId="0" applyNumberFormat="1" applyFont="1" applyFill="1" applyBorder="1"/>
    <xf numFmtId="0" fontId="5" fillId="16" borderId="0" xfId="0" applyFont="1" applyFill="1"/>
    <xf numFmtId="0" fontId="5" fillId="0" borderId="0" xfId="0" applyFont="1" applyFill="1"/>
    <xf numFmtId="14" fontId="0" fillId="0" borderId="1" xfId="0" applyNumberFormat="1" applyBorder="1"/>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shrinkToFit="1"/>
    </xf>
    <xf numFmtId="0" fontId="1" fillId="2" borderId="0" xfId="0" applyFont="1" applyFill="1" applyBorder="1" applyAlignment="1" applyProtection="1">
      <alignment horizontal="center" shrinkToFit="1"/>
      <protection locked="0"/>
    </xf>
    <xf numFmtId="0" fontId="1" fillId="2" borderId="11" xfId="0" applyFont="1" applyFill="1" applyBorder="1" applyAlignment="1" applyProtection="1">
      <alignment horizontal="left" wrapText="1" shrinkToFit="1"/>
    </xf>
    <xf numFmtId="0" fontId="1" fillId="2" borderId="0" xfId="0" applyFont="1" applyFill="1" applyBorder="1" applyAlignment="1" applyProtection="1">
      <alignment horizontal="center" shrinkToFit="1"/>
    </xf>
    <xf numFmtId="0" fontId="1" fillId="2" borderId="11" xfId="0" applyFont="1" applyFill="1" applyBorder="1" applyAlignment="1" applyProtection="1">
      <alignment shrinkToFit="1"/>
    </xf>
    <xf numFmtId="0" fontId="1" fillId="2" borderId="11" xfId="0" applyNumberFormat="1" applyFont="1" applyFill="1" applyBorder="1" applyAlignment="1" applyProtection="1">
      <alignment wrapText="1" shrinkToFit="1"/>
    </xf>
    <xf numFmtId="0" fontId="1" fillId="2" borderId="0" xfId="0" applyFont="1" applyFill="1" applyBorder="1" applyProtection="1"/>
    <xf numFmtId="0" fontId="1" fillId="2" borderId="0" xfId="0" applyFont="1" applyFill="1" applyBorder="1" applyAlignment="1" applyProtection="1">
      <alignment horizontal="center"/>
    </xf>
    <xf numFmtId="0" fontId="1" fillId="2" borderId="11" xfId="0" applyFont="1" applyFill="1" applyBorder="1" applyProtection="1"/>
    <xf numFmtId="0" fontId="1" fillId="2" borderId="0" xfId="0" applyFont="1" applyFill="1" applyBorder="1" applyAlignment="1" applyProtection="1">
      <alignment horizontal="center" vertical="center"/>
    </xf>
    <xf numFmtId="0" fontId="1" fillId="2" borderId="10" xfId="0" applyFont="1" applyFill="1" applyBorder="1" applyProtection="1"/>
    <xf numFmtId="0" fontId="1" fillId="2" borderId="12" xfId="0" applyFont="1" applyFill="1" applyBorder="1" applyAlignment="1" applyProtection="1">
      <alignment shrinkToFit="1"/>
    </xf>
    <xf numFmtId="0" fontId="1" fillId="2" borderId="13" xfId="0" applyFont="1" applyFill="1" applyBorder="1" applyAlignment="1" applyProtection="1">
      <alignment shrinkToFit="1"/>
    </xf>
    <xf numFmtId="0" fontId="1" fillId="2" borderId="14" xfId="0" applyFont="1" applyFill="1" applyBorder="1" applyAlignment="1" applyProtection="1">
      <alignment shrinkToFit="1"/>
    </xf>
    <xf numFmtId="0" fontId="1" fillId="2" borderId="0" xfId="0" applyNumberFormat="1" applyFont="1" applyFill="1" applyBorder="1" applyAlignment="1" applyProtection="1">
      <alignment wrapText="1" shrinkToFit="1"/>
    </xf>
    <xf numFmtId="0" fontId="1" fillId="2" borderId="0" xfId="0" applyFont="1" applyFill="1" applyBorder="1" applyAlignment="1" applyProtection="1">
      <alignment horizontal="left" wrapText="1" shrinkToFit="1"/>
    </xf>
    <xf numFmtId="0" fontId="1" fillId="0" borderId="0" xfId="0" applyFont="1" applyBorder="1" applyAlignment="1" applyProtection="1">
      <alignment shrinkToFit="1"/>
    </xf>
    <xf numFmtId="0" fontId="1" fillId="2" borderId="9" xfId="0" applyFont="1" applyFill="1" applyBorder="1" applyAlignment="1" applyProtection="1">
      <alignment shrinkToFit="1"/>
    </xf>
    <xf numFmtId="0" fontId="1" fillId="2" borderId="8" xfId="0" applyFont="1" applyFill="1" applyBorder="1" applyAlignment="1" applyProtection="1">
      <alignment shrinkToFit="1"/>
    </xf>
    <xf numFmtId="0" fontId="1" fillId="2" borderId="7" xfId="0" applyFont="1" applyFill="1" applyBorder="1" applyAlignment="1" applyProtection="1">
      <alignment shrinkToFit="1"/>
    </xf>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horizontal="center" shrinkToFit="1"/>
    </xf>
    <xf numFmtId="0" fontId="1" fillId="2" borderId="10" xfId="0" applyFont="1" applyFill="1" applyBorder="1" applyAlignment="1" applyProtection="1">
      <alignment horizontal="center"/>
    </xf>
    <xf numFmtId="0" fontId="1"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32" fillId="0" borderId="0" xfId="0" applyFont="1" applyProtection="1"/>
    <xf numFmtId="0" fontId="32" fillId="0" borderId="0" xfId="5" applyFont="1" applyProtection="1"/>
    <xf numFmtId="0" fontId="32" fillId="17" borderId="20" xfId="0" applyFont="1" applyFill="1" applyBorder="1" applyAlignment="1" applyProtection="1">
      <alignment vertical="top" wrapText="1" shrinkToFit="1"/>
    </xf>
    <xf numFmtId="0" fontId="32" fillId="17" borderId="8" xfId="0" applyFont="1" applyFill="1" applyBorder="1" applyAlignment="1" applyProtection="1">
      <alignment vertical="top" wrapText="1" shrinkToFit="1"/>
    </xf>
    <xf numFmtId="0" fontId="32" fillId="17" borderId="2" xfId="0" applyFont="1" applyFill="1" applyBorder="1" applyAlignment="1" applyProtection="1">
      <alignment vertical="top" wrapText="1" shrinkToFit="1"/>
    </xf>
    <xf numFmtId="0" fontId="32" fillId="17" borderId="0" xfId="0" applyFont="1" applyFill="1" applyBorder="1" applyAlignment="1" applyProtection="1">
      <alignment vertical="top" wrapText="1" shrinkToFit="1"/>
    </xf>
    <xf numFmtId="0" fontId="32" fillId="17" borderId="22" xfId="0" applyFont="1" applyFill="1" applyBorder="1" applyAlignment="1" applyProtection="1">
      <alignment vertical="top" wrapText="1" shrinkToFit="1"/>
    </xf>
    <xf numFmtId="0" fontId="32" fillId="17" borderId="13" xfId="0" applyFont="1" applyFill="1" applyBorder="1" applyAlignment="1" applyProtection="1">
      <alignment vertical="top" wrapText="1" shrinkToFit="1"/>
    </xf>
    <xf numFmtId="0" fontId="32" fillId="0" borderId="15" xfId="0" applyFont="1" applyBorder="1" applyProtection="1"/>
    <xf numFmtId="0" fontId="32" fillId="20" borderId="22" xfId="0" applyFont="1" applyFill="1" applyBorder="1" applyAlignment="1" applyProtection="1">
      <alignment vertical="top" wrapText="1" shrinkToFit="1"/>
    </xf>
    <xf numFmtId="0" fontId="32" fillId="20" borderId="13" xfId="0" applyFont="1" applyFill="1" applyBorder="1" applyAlignment="1" applyProtection="1">
      <alignment vertical="top" wrapText="1" shrinkToFit="1"/>
    </xf>
    <xf numFmtId="0" fontId="32" fillId="20" borderId="23" xfId="0" applyFont="1" applyFill="1" applyBorder="1" applyAlignment="1" applyProtection="1">
      <alignment vertical="top" wrapText="1" shrinkToFit="1"/>
    </xf>
    <xf numFmtId="0" fontId="2" fillId="17" borderId="0" xfId="0" applyFont="1" applyFill="1" applyBorder="1" applyAlignment="1" applyProtection="1">
      <alignment vertical="top" wrapText="1" shrinkToFit="1"/>
    </xf>
    <xf numFmtId="0" fontId="2" fillId="17" borderId="13" xfId="0" applyFont="1" applyFill="1" applyBorder="1" applyAlignment="1" applyProtection="1">
      <alignment vertical="top" wrapText="1" shrinkToFit="1"/>
    </xf>
    <xf numFmtId="0" fontId="2" fillId="17" borderId="10" xfId="0" applyFont="1" applyFill="1" applyBorder="1" applyAlignment="1" applyProtection="1">
      <alignment vertical="top" wrapText="1" shrinkToFit="1"/>
    </xf>
    <xf numFmtId="0" fontId="2" fillId="17" borderId="11" xfId="0" applyFont="1" applyFill="1" applyBorder="1" applyAlignment="1" applyProtection="1">
      <alignment vertical="top" wrapText="1" shrinkToFit="1"/>
    </xf>
    <xf numFmtId="0" fontId="2" fillId="17" borderId="12" xfId="0" applyFont="1" applyFill="1" applyBorder="1" applyAlignment="1" applyProtection="1">
      <alignment vertical="top" wrapText="1" shrinkToFit="1"/>
    </xf>
    <xf numFmtId="0" fontId="2" fillId="17" borderId="14" xfId="0" applyFont="1" applyFill="1" applyBorder="1" applyAlignment="1" applyProtection="1">
      <alignment vertical="top" wrapText="1" shrinkToFit="1"/>
    </xf>
    <xf numFmtId="0" fontId="32" fillId="17" borderId="9" xfId="0" applyFont="1" applyFill="1" applyBorder="1" applyAlignment="1" applyProtection="1">
      <alignment vertical="top" wrapText="1" shrinkToFit="1"/>
    </xf>
    <xf numFmtId="0" fontId="32" fillId="17" borderId="11" xfId="0" applyFont="1" applyFill="1" applyBorder="1" applyAlignment="1" applyProtection="1">
      <alignment vertical="top" wrapText="1" shrinkToFit="1"/>
    </xf>
    <xf numFmtId="0" fontId="32" fillId="17" borderId="14" xfId="0" applyFont="1" applyFill="1" applyBorder="1" applyAlignment="1" applyProtection="1">
      <alignment vertical="top" wrapText="1" shrinkToFit="1"/>
    </xf>
    <xf numFmtId="0" fontId="32" fillId="2" borderId="4" xfId="5" applyFont="1" applyFill="1" applyBorder="1" applyAlignment="1" applyProtection="1">
      <alignment horizontal="left" vertical="top" wrapText="1"/>
    </xf>
    <xf numFmtId="0" fontId="32" fillId="2" borderId="5" xfId="5" applyFont="1" applyFill="1" applyBorder="1" applyAlignment="1" applyProtection="1">
      <alignment horizontal="left" vertical="top" wrapText="1"/>
    </xf>
    <xf numFmtId="0" fontId="32" fillId="2" borderId="6" xfId="5" applyFont="1" applyFill="1" applyBorder="1" applyAlignment="1" applyProtection="1">
      <alignment horizontal="left" vertical="top" wrapText="1"/>
    </xf>
    <xf numFmtId="0" fontId="32" fillId="0" borderId="0" xfId="5" applyFont="1" applyAlignment="1" applyProtection="1">
      <alignment vertical="center"/>
    </xf>
    <xf numFmtId="0" fontId="39" fillId="2" borderId="0" xfId="5" applyFont="1" applyFill="1" applyBorder="1" applyAlignment="1" applyProtection="1">
      <alignment horizontal="center" vertical="center" wrapText="1"/>
    </xf>
    <xf numFmtId="0" fontId="2" fillId="2" borderId="1" xfId="5" applyFont="1" applyFill="1" applyBorder="1" applyAlignment="1" applyProtection="1">
      <alignment horizontal="center" vertical="center" shrinkToFit="1"/>
    </xf>
    <xf numFmtId="0" fontId="32" fillId="17" borderId="0" xfId="5" applyFont="1" applyFill="1" applyProtection="1"/>
    <xf numFmtId="0" fontId="15" fillId="4" borderId="7" xfId="0" applyFont="1" applyFill="1" applyBorder="1" applyAlignment="1" applyProtection="1">
      <alignment horizontal="center" vertical="center" wrapText="1" shrinkToFit="1"/>
    </xf>
    <xf numFmtId="0" fontId="15" fillId="4" borderId="8" xfId="0" applyFont="1" applyFill="1" applyBorder="1" applyAlignment="1" applyProtection="1">
      <alignment horizontal="center" vertical="center" wrapText="1" shrinkToFit="1"/>
    </xf>
    <xf numFmtId="0" fontId="15" fillId="4" borderId="9" xfId="0" applyFont="1" applyFill="1" applyBorder="1" applyAlignment="1" applyProtection="1">
      <alignment horizontal="center" vertical="center" wrapText="1" shrinkToFit="1"/>
    </xf>
    <xf numFmtId="0" fontId="15" fillId="4" borderId="10" xfId="0" applyFont="1" applyFill="1" applyBorder="1" applyAlignment="1" applyProtection="1">
      <alignment horizontal="center" vertical="center" wrapText="1" shrinkToFit="1"/>
    </xf>
    <xf numFmtId="0" fontId="15" fillId="4" borderId="0" xfId="0" applyFont="1" applyFill="1" applyBorder="1" applyAlignment="1" applyProtection="1">
      <alignment horizontal="center" vertical="center" wrapText="1" shrinkToFit="1"/>
    </xf>
    <xf numFmtId="0" fontId="15" fillId="4" borderId="11" xfId="0" applyFont="1" applyFill="1" applyBorder="1" applyAlignment="1" applyProtection="1">
      <alignment horizontal="center" vertical="center" wrapText="1" shrinkToFit="1"/>
    </xf>
    <xf numFmtId="0" fontId="5" fillId="7" borderId="7" xfId="0" applyFont="1" applyFill="1" applyBorder="1" applyAlignment="1" applyProtection="1">
      <alignment horizontal="center" vertical="center" wrapText="1" shrinkToFit="1"/>
    </xf>
    <xf numFmtId="0" fontId="5" fillId="7" borderId="8" xfId="0" applyFont="1" applyFill="1" applyBorder="1" applyAlignment="1" applyProtection="1">
      <alignment horizontal="center" vertical="center" wrapText="1" shrinkToFit="1"/>
    </xf>
    <xf numFmtId="0" fontId="5" fillId="7" borderId="9" xfId="0" applyFont="1" applyFill="1" applyBorder="1" applyAlignment="1" applyProtection="1">
      <alignment horizontal="center" vertical="center" wrapText="1" shrinkToFit="1"/>
    </xf>
    <xf numFmtId="0" fontId="5" fillId="7" borderId="12" xfId="0" applyFont="1" applyFill="1" applyBorder="1" applyAlignment="1" applyProtection="1">
      <alignment horizontal="center" vertical="center" wrapText="1" shrinkToFit="1"/>
    </xf>
    <xf numFmtId="0" fontId="5" fillId="7" borderId="13" xfId="0" applyFont="1" applyFill="1" applyBorder="1" applyAlignment="1" applyProtection="1">
      <alignment horizontal="center" vertical="center" wrapText="1" shrinkToFit="1"/>
    </xf>
    <xf numFmtId="0" fontId="5"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1" fillId="0" borderId="0" xfId="0" applyFont="1" applyBorder="1" applyAlignment="1" applyProtection="1">
      <alignment wrapText="1" shrinkToFit="1"/>
    </xf>
    <xf numFmtId="0" fontId="5" fillId="0" borderId="0" xfId="0" applyFont="1" applyBorder="1" applyAlignment="1" applyProtection="1">
      <alignment wrapText="1" shrinkToFit="1"/>
    </xf>
    <xf numFmtId="0" fontId="5" fillId="0" borderId="11" xfId="0" applyFont="1" applyBorder="1" applyAlignment="1" applyProtection="1">
      <alignment wrapText="1" shrinkToFit="1"/>
    </xf>
    <xf numFmtId="0" fontId="5" fillId="2" borderId="0" xfId="0" applyFont="1" applyFill="1" applyBorder="1" applyAlignment="1" applyProtection="1">
      <alignment wrapText="1" shrinkToFit="1"/>
    </xf>
    <xf numFmtId="0" fontId="5" fillId="2" borderId="11" xfId="0" applyFont="1" applyFill="1" applyBorder="1" applyAlignment="1" applyProtection="1">
      <alignment wrapText="1" shrinkToFit="1"/>
    </xf>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5" fillId="2" borderId="0" xfId="0" applyFont="1" applyFill="1" applyBorder="1" applyAlignment="1" applyProtection="1">
      <alignment wrapText="1"/>
    </xf>
    <xf numFmtId="0" fontId="5" fillId="2" borderId="11" xfId="0" applyFont="1" applyFill="1" applyBorder="1" applyAlignment="1" applyProtection="1">
      <alignment wrapText="1"/>
    </xf>
    <xf numFmtId="0" fontId="4" fillId="7" borderId="1" xfId="0" applyFont="1" applyFill="1" applyBorder="1" applyAlignment="1" applyProtection="1">
      <alignment horizontal="center" vertical="center" wrapText="1"/>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2" fillId="7" borderId="7" xfId="0" applyFont="1" applyFill="1" applyBorder="1" applyAlignment="1" applyProtection="1">
      <alignment horizontal="center" vertical="center" wrapText="1" shrinkToFit="1"/>
    </xf>
    <xf numFmtId="0" fontId="2" fillId="7" borderId="8" xfId="0" applyFont="1" applyFill="1" applyBorder="1" applyAlignment="1" applyProtection="1">
      <alignment horizontal="center" vertical="center" wrapText="1" shrinkToFit="1"/>
    </xf>
    <xf numFmtId="0" fontId="2" fillId="7" borderId="9" xfId="0" applyFont="1" applyFill="1" applyBorder="1" applyAlignment="1" applyProtection="1">
      <alignment horizontal="center" vertical="center" wrapText="1" shrinkToFit="1"/>
    </xf>
    <xf numFmtId="0" fontId="2" fillId="7" borderId="12" xfId="0" applyFont="1" applyFill="1" applyBorder="1" applyAlignment="1" applyProtection="1">
      <alignment horizontal="center" vertical="center" wrapText="1" shrinkToFit="1"/>
    </xf>
    <xf numFmtId="0" fontId="2" fillId="7" borderId="13" xfId="0" applyFont="1" applyFill="1" applyBorder="1" applyAlignment="1" applyProtection="1">
      <alignment horizontal="center" vertical="center" wrapText="1" shrinkToFit="1"/>
    </xf>
    <xf numFmtId="0" fontId="2"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shrinkToFit="1"/>
    </xf>
    <xf numFmtId="0" fontId="5" fillId="2" borderId="0" xfId="0" applyFont="1" applyFill="1" applyBorder="1" applyAlignment="1" applyProtection="1">
      <alignment vertical="top" wrapText="1" shrinkToFit="1"/>
    </xf>
    <xf numFmtId="0" fontId="5" fillId="2" borderId="11" xfId="0" applyFont="1" applyFill="1" applyBorder="1" applyAlignment="1" applyProtection="1">
      <alignment vertical="top" wrapText="1" shrinkToFit="1"/>
    </xf>
    <xf numFmtId="0" fontId="14" fillId="2" borderId="0" xfId="0" applyFont="1" applyFill="1" applyBorder="1" applyAlignment="1" applyProtection="1">
      <alignment horizontal="left" wrapText="1" shrinkToFit="1"/>
    </xf>
    <xf numFmtId="0" fontId="14" fillId="2" borderId="11" xfId="0" applyFont="1" applyFill="1" applyBorder="1" applyAlignment="1" applyProtection="1">
      <alignment horizontal="left" wrapText="1" shrinkToFit="1"/>
    </xf>
    <xf numFmtId="0" fontId="5" fillId="2" borderId="0" xfId="0" applyFont="1" applyFill="1" applyBorder="1" applyAlignment="1" applyProtection="1">
      <alignment horizontal="left" shrinkToFit="1"/>
    </xf>
    <xf numFmtId="0" fontId="14" fillId="2" borderId="0" xfId="0" applyFont="1" applyFill="1" applyBorder="1" applyAlignment="1" applyProtection="1">
      <alignment horizontal="left" shrinkToFit="1"/>
    </xf>
    <xf numFmtId="0" fontId="14" fillId="2" borderId="11" xfId="0" applyFont="1" applyFill="1" applyBorder="1" applyAlignment="1" applyProtection="1">
      <alignment horizontal="left" shrinkToFit="1"/>
    </xf>
    <xf numFmtId="0" fontId="1" fillId="2" borderId="0" xfId="0" applyFont="1" applyFill="1" applyBorder="1" applyAlignment="1" applyProtection="1">
      <alignment shrinkToFit="1"/>
    </xf>
    <xf numFmtId="0" fontId="14" fillId="2" borderId="0" xfId="0" applyFont="1" applyFill="1" applyBorder="1" applyAlignment="1" applyProtection="1">
      <alignment shrinkToFit="1"/>
    </xf>
    <xf numFmtId="0" fontId="14" fillId="2" borderId="11" xfId="0" applyFont="1" applyFill="1" applyBorder="1" applyAlignment="1" applyProtection="1">
      <alignment shrinkToFit="1"/>
    </xf>
    <xf numFmtId="0" fontId="1" fillId="2" borderId="1" xfId="0" applyFont="1" applyFill="1" applyBorder="1" applyAlignment="1" applyProtection="1">
      <alignment vertical="top" wrapText="1" shrinkToFit="1"/>
      <protection locked="0"/>
    </xf>
    <xf numFmtId="0" fontId="5" fillId="2" borderId="1" xfId="0" applyFont="1" applyFill="1" applyBorder="1" applyAlignment="1" applyProtection="1">
      <alignment vertical="top" wrapText="1" shrinkToFit="1"/>
      <protection locked="0"/>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 fillId="2" borderId="34" xfId="0" applyFont="1" applyFill="1" applyBorder="1" applyAlignment="1" applyProtection="1">
      <alignment vertical="top" wrapText="1" shrinkToFit="1"/>
      <protection locked="0"/>
    </xf>
    <xf numFmtId="0" fontId="1" fillId="2" borderId="33" xfId="0" applyFont="1" applyFill="1" applyBorder="1" applyAlignment="1" applyProtection="1">
      <alignment vertical="top" wrapText="1" shrinkToFit="1"/>
      <protection locked="0"/>
    </xf>
    <xf numFmtId="0" fontId="1" fillId="2" borderId="31" xfId="0" applyFont="1" applyFill="1" applyBorder="1" applyAlignment="1" applyProtection="1">
      <alignment vertical="top" wrapText="1" shrinkToFit="1"/>
      <protection locked="0"/>
    </xf>
    <xf numFmtId="0" fontId="1"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49" fontId="2" fillId="11" borderId="18" xfId="0" applyNumberFormat="1" applyFont="1" applyFill="1" applyBorder="1" applyAlignment="1">
      <alignment horizontal="center" vertical="center" wrapText="1"/>
    </xf>
    <xf numFmtId="49" fontId="2" fillId="11" borderId="16" xfId="0" applyNumberFormat="1" applyFont="1" applyFill="1" applyBorder="1" applyAlignment="1">
      <alignment horizontal="center" vertical="center" wrapText="1"/>
    </xf>
    <xf numFmtId="49" fontId="2" fillId="11" borderId="28" xfId="0" applyNumberFormat="1"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7" fillId="2" borderId="1" xfId="0" applyFont="1" applyFill="1" applyBorder="1" applyAlignment="1" applyProtection="1">
      <alignment horizontal="left" vertical="top" wrapText="1"/>
      <protection locked="0"/>
    </xf>
    <xf numFmtId="0" fontId="4" fillId="5"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7"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4" fillId="5" borderId="14"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4" fillId="4" borderId="34"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7" fillId="5" borderId="1" xfId="0" applyFont="1" applyFill="1" applyBorder="1" applyAlignment="1" applyProtection="1">
      <alignment horizontal="left" vertical="top" wrapText="1"/>
    </xf>
    <xf numFmtId="0" fontId="15" fillId="4"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14" borderId="34" xfId="0" applyFont="1" applyFill="1" applyBorder="1" applyAlignment="1" applyProtection="1">
      <alignment horizontal="left" vertical="center" wrapText="1"/>
    </xf>
    <xf numFmtId="0" fontId="4" fillId="14" borderId="33" xfId="0" applyFont="1" applyFill="1" applyBorder="1" applyAlignment="1" applyProtection="1">
      <alignment horizontal="left" vertical="center" wrapText="1"/>
    </xf>
    <xf numFmtId="0" fontId="4" fillId="14" borderId="31" xfId="0" applyFont="1" applyFill="1" applyBorder="1" applyAlignment="1" applyProtection="1">
      <alignment horizontal="left" vertical="center" wrapText="1"/>
    </xf>
    <xf numFmtId="0" fontId="2" fillId="22" borderId="30" xfId="5" applyFont="1" applyFill="1" applyBorder="1" applyProtection="1"/>
    <xf numFmtId="0" fontId="2" fillId="22" borderId="1" xfId="5" applyFont="1" applyFill="1" applyBorder="1" applyProtection="1"/>
    <xf numFmtId="0" fontId="2" fillId="22" borderId="14" xfId="5" applyFont="1" applyFill="1" applyBorder="1" applyProtection="1"/>
    <xf numFmtId="0" fontId="2" fillId="22" borderId="28" xfId="5" applyFont="1" applyFill="1" applyBorder="1" applyProtection="1"/>
    <xf numFmtId="0" fontId="2" fillId="22" borderId="29" xfId="5" applyFont="1" applyFill="1" applyBorder="1" applyProtection="1"/>
    <xf numFmtId="0" fontId="7" fillId="0" borderId="0" xfId="5" applyFont="1" applyBorder="1" applyAlignment="1" applyProtection="1">
      <alignment horizontal="center" wrapText="1"/>
    </xf>
    <xf numFmtId="0" fontId="1" fillId="0" borderId="0" xfId="5" applyBorder="1" applyProtection="1"/>
    <xf numFmtId="0" fontId="1" fillId="24" borderId="71" xfId="5" applyFont="1" applyFill="1" applyBorder="1" applyAlignment="1" applyProtection="1">
      <alignment horizontal="left" vertical="top" wrapText="1"/>
      <protection locked="0"/>
    </xf>
    <xf numFmtId="0" fontId="32" fillId="24" borderId="72" xfId="5" applyFont="1" applyFill="1" applyBorder="1" applyAlignment="1" applyProtection="1">
      <alignment horizontal="left" vertical="top" wrapText="1"/>
      <protection locked="0"/>
    </xf>
    <xf numFmtId="0" fontId="32" fillId="24" borderId="78" xfId="5" applyFont="1" applyFill="1" applyBorder="1" applyAlignment="1" applyProtection="1">
      <alignment horizontal="left" vertical="top" wrapText="1"/>
    </xf>
    <xf numFmtId="0" fontId="32" fillId="24" borderId="72" xfId="5" applyFont="1" applyFill="1" applyBorder="1" applyAlignment="1" applyProtection="1">
      <alignment horizontal="left" vertical="top" wrapText="1"/>
    </xf>
    <xf numFmtId="0" fontId="32" fillId="24" borderId="73" xfId="5" applyFont="1" applyFill="1" applyBorder="1" applyAlignment="1" applyProtection="1">
      <alignment horizontal="left" vertical="top" wrapText="1"/>
    </xf>
    <xf numFmtId="0" fontId="15" fillId="4" borderId="27" xfId="5" applyFont="1" applyFill="1" applyBorder="1" applyAlignment="1" applyProtection="1">
      <alignment horizontal="center" vertical="center"/>
    </xf>
    <xf numFmtId="0" fontId="15" fillId="4" borderId="28" xfId="5" applyFont="1" applyFill="1" applyBorder="1" applyAlignment="1" applyProtection="1">
      <alignment horizontal="center" vertical="center"/>
    </xf>
    <xf numFmtId="0" fontId="15" fillId="4" borderId="29" xfId="5" applyFont="1" applyFill="1" applyBorder="1" applyAlignment="1" applyProtection="1">
      <alignment horizontal="center" vertical="center"/>
    </xf>
    <xf numFmtId="0" fontId="15" fillId="4" borderId="30" xfId="5" applyFont="1" applyFill="1" applyBorder="1" applyAlignment="1" applyProtection="1">
      <alignment horizontal="center" vertical="center"/>
    </xf>
    <xf numFmtId="0" fontId="15" fillId="4" borderId="1" xfId="5" applyFont="1" applyFill="1" applyBorder="1" applyAlignment="1" applyProtection="1">
      <alignment horizontal="center" vertical="center"/>
    </xf>
    <xf numFmtId="0" fontId="15" fillId="4" borderId="32" xfId="5" applyFont="1" applyFill="1" applyBorder="1" applyAlignment="1" applyProtection="1">
      <alignment horizontal="center" vertical="center"/>
    </xf>
    <xf numFmtId="0" fontId="39" fillId="2" borderId="24" xfId="5" applyFont="1" applyFill="1" applyBorder="1" applyAlignment="1" applyProtection="1">
      <alignment horizontal="center" vertical="center" wrapText="1"/>
    </xf>
    <xf numFmtId="0" fontId="39" fillId="2" borderId="25" xfId="5" applyFont="1" applyFill="1" applyBorder="1" applyAlignment="1" applyProtection="1">
      <alignment horizontal="center" vertical="center" wrapText="1"/>
    </xf>
    <xf numFmtId="0" fontId="39" fillId="2" borderId="26"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39" fillId="2" borderId="6" xfId="5" applyFont="1" applyFill="1" applyBorder="1" applyAlignment="1" applyProtection="1">
      <alignment horizontal="center" vertical="center" wrapText="1"/>
    </xf>
    <xf numFmtId="0" fontId="1" fillId="23" borderId="79" xfId="5" applyFont="1" applyFill="1" applyBorder="1" applyAlignment="1" applyProtection="1">
      <alignment horizontal="left" vertical="top" wrapText="1"/>
    </xf>
    <xf numFmtId="0" fontId="32" fillId="23" borderId="80" xfId="5" applyFont="1" applyFill="1" applyBorder="1" applyAlignment="1" applyProtection="1">
      <alignment horizontal="left" vertical="top" wrapText="1"/>
    </xf>
    <xf numFmtId="164" fontId="32" fillId="23" borderId="80" xfId="5" applyNumberFormat="1" applyFont="1" applyFill="1" applyBorder="1" applyAlignment="1" applyProtection="1">
      <alignment horizontal="right" vertical="top" wrapText="1"/>
    </xf>
    <xf numFmtId="164" fontId="32" fillId="23" borderId="81" xfId="5" applyNumberFormat="1" applyFont="1" applyFill="1" applyBorder="1" applyAlignment="1" applyProtection="1">
      <alignment horizontal="right" vertical="top" wrapText="1"/>
    </xf>
    <xf numFmtId="0" fontId="17" fillId="2" borderId="20" xfId="5" applyFont="1" applyFill="1" applyBorder="1" applyAlignment="1" applyProtection="1">
      <alignment horizontal="left" vertical="center" wrapText="1"/>
    </xf>
    <xf numFmtId="0" fontId="17" fillId="2" borderId="8" xfId="5" applyFont="1" applyFill="1" applyBorder="1" applyAlignment="1" applyProtection="1">
      <alignment horizontal="left" vertical="center" wrapText="1"/>
    </xf>
    <xf numFmtId="0" fontId="17" fillId="2" borderId="21" xfId="5" applyFont="1" applyFill="1" applyBorder="1" applyAlignment="1" applyProtection="1">
      <alignment horizontal="left" vertical="center" wrapText="1"/>
    </xf>
    <xf numFmtId="0" fontId="17" fillId="2" borderId="2" xfId="5" applyFont="1" applyFill="1" applyBorder="1" applyAlignment="1" applyProtection="1">
      <alignment horizontal="left" vertical="center" wrapText="1"/>
    </xf>
    <xf numFmtId="0" fontId="17" fillId="2" borderId="0" xfId="5" applyFont="1" applyFill="1" applyBorder="1" applyAlignment="1" applyProtection="1">
      <alignment horizontal="left" vertical="center" wrapText="1"/>
    </xf>
    <xf numFmtId="0" fontId="17" fillId="2" borderId="3" xfId="5" applyFont="1" applyFill="1" applyBorder="1" applyAlignment="1" applyProtection="1">
      <alignment horizontal="left" vertical="center" wrapText="1"/>
    </xf>
    <xf numFmtId="0" fontId="17" fillId="2" borderId="22" xfId="5" applyFont="1" applyFill="1" applyBorder="1" applyAlignment="1" applyProtection="1">
      <alignment horizontal="left" vertical="center" wrapText="1"/>
    </xf>
    <xf numFmtId="0" fontId="17" fillId="2" borderId="13" xfId="5" applyFont="1" applyFill="1" applyBorder="1" applyAlignment="1" applyProtection="1">
      <alignment horizontal="left" vertical="center" wrapText="1"/>
    </xf>
    <xf numFmtId="0" fontId="17" fillId="2" borderId="23" xfId="5" applyFont="1" applyFill="1" applyBorder="1" applyAlignment="1" applyProtection="1">
      <alignment horizontal="left" vertical="center" wrapText="1"/>
    </xf>
    <xf numFmtId="0" fontId="2" fillId="22" borderId="27" xfId="5" applyFont="1" applyFill="1" applyBorder="1" applyProtection="1"/>
    <xf numFmtId="0" fontId="1" fillId="24" borderId="30" xfId="5" applyFont="1" applyFill="1" applyBorder="1" applyAlignment="1" applyProtection="1">
      <alignment horizontal="left" vertical="top" wrapText="1"/>
      <protection locked="0"/>
    </xf>
    <xf numFmtId="0" fontId="32" fillId="24" borderId="1" xfId="5" applyFont="1" applyFill="1" applyBorder="1" applyAlignment="1" applyProtection="1">
      <alignment horizontal="left" vertical="top" wrapText="1"/>
      <protection locked="0"/>
    </xf>
    <xf numFmtId="0" fontId="32" fillId="24" borderId="31" xfId="5" applyFont="1" applyFill="1" applyBorder="1" applyAlignment="1" applyProtection="1">
      <alignment horizontal="left" vertical="top" wrapText="1"/>
    </xf>
    <xf numFmtId="0" fontId="32" fillId="24" borderId="1" xfId="5" applyFont="1" applyFill="1" applyBorder="1" applyAlignment="1" applyProtection="1">
      <alignment horizontal="left" vertical="top" wrapText="1"/>
    </xf>
    <xf numFmtId="0" fontId="32" fillId="24" borderId="32" xfId="5" applyFont="1" applyFill="1" applyBorder="1" applyAlignment="1" applyProtection="1">
      <alignment horizontal="left" vertical="top" wrapText="1"/>
    </xf>
    <xf numFmtId="0" fontId="10" fillId="24" borderId="30" xfId="3" applyFill="1" applyBorder="1" applyAlignment="1" applyProtection="1">
      <alignment horizontal="left" vertical="top" wrapText="1"/>
      <protection locked="0"/>
    </xf>
    <xf numFmtId="0" fontId="32" fillId="24" borderId="32" xfId="5" applyFont="1" applyFill="1" applyBorder="1" applyAlignment="1" applyProtection="1">
      <alignment horizontal="left" vertical="top" wrapText="1"/>
      <protection locked="0"/>
    </xf>
    <xf numFmtId="0" fontId="10" fillId="24" borderId="75" xfId="3" applyFill="1" applyBorder="1" applyAlignment="1" applyProtection="1">
      <alignment horizontal="left" vertical="top" wrapText="1"/>
      <protection locked="0"/>
    </xf>
    <xf numFmtId="0" fontId="2" fillId="22" borderId="76" xfId="5" applyFont="1" applyFill="1" applyBorder="1" applyProtection="1"/>
    <xf numFmtId="0" fontId="32" fillId="24" borderId="73" xfId="5" applyFont="1" applyFill="1" applyBorder="1" applyAlignment="1" applyProtection="1">
      <alignment horizontal="left" vertical="top" wrapText="1"/>
      <protection locked="0"/>
    </xf>
    <xf numFmtId="0" fontId="1" fillId="24" borderId="77" xfId="5" applyFont="1" applyFill="1" applyBorder="1" applyAlignment="1" applyProtection="1">
      <alignment horizontal="left" vertical="top" wrapText="1"/>
      <protection locked="0"/>
    </xf>
    <xf numFmtId="0" fontId="2" fillId="22" borderId="32" xfId="5" applyFont="1" applyFill="1" applyBorder="1" applyProtection="1"/>
    <xf numFmtId="0" fontId="2" fillId="22" borderId="75" xfId="5" applyFont="1" applyFill="1" applyBorder="1" applyProtection="1"/>
    <xf numFmtId="0" fontId="1" fillId="24" borderId="75" xfId="5" applyFont="1" applyFill="1" applyBorder="1" applyAlignment="1" applyProtection="1">
      <alignment horizontal="left" vertical="top" wrapText="1"/>
      <protection locked="0"/>
    </xf>
    <xf numFmtId="49" fontId="1" fillId="24" borderId="71" xfId="5" applyNumberFormat="1" applyFont="1" applyFill="1" applyBorder="1" applyAlignment="1" applyProtection="1">
      <alignment horizontal="left" vertical="top" wrapText="1"/>
      <protection locked="0"/>
    </xf>
    <xf numFmtId="49" fontId="32" fillId="24" borderId="72" xfId="5" applyNumberFormat="1" applyFont="1" applyFill="1" applyBorder="1" applyAlignment="1" applyProtection="1">
      <alignment horizontal="left" vertical="top" wrapText="1"/>
      <protection locked="0"/>
    </xf>
    <xf numFmtId="49" fontId="32" fillId="24" borderId="73" xfId="5" applyNumberFormat="1" applyFont="1" applyFill="1" applyBorder="1" applyAlignment="1" applyProtection="1">
      <alignment horizontal="left" vertical="top" wrapText="1"/>
      <protection locked="0"/>
    </xf>
    <xf numFmtId="0" fontId="2" fillId="22" borderId="41" xfId="5" applyFont="1" applyFill="1" applyBorder="1" applyProtection="1"/>
    <xf numFmtId="0" fontId="2" fillId="22" borderId="42" xfId="5" applyFont="1" applyFill="1" applyBorder="1" applyProtection="1"/>
    <xf numFmtId="0" fontId="2" fillId="22" borderId="43" xfId="5" applyFont="1" applyFill="1" applyBorder="1" applyProtection="1"/>
    <xf numFmtId="0" fontId="2" fillId="22" borderId="74" xfId="5" applyFont="1" applyFill="1" applyBorder="1" applyProtection="1"/>
    <xf numFmtId="0" fontId="32" fillId="0" borderId="0" xfId="5" applyFont="1" applyBorder="1" applyAlignment="1" applyProtection="1">
      <alignment horizontal="center"/>
    </xf>
    <xf numFmtId="0" fontId="32" fillId="0" borderId="70" xfId="5" applyFont="1" applyBorder="1" applyAlignment="1" applyProtection="1">
      <alignment horizontal="center"/>
    </xf>
    <xf numFmtId="0" fontId="15" fillId="4" borderId="24" xfId="5" applyFont="1" applyFill="1" applyBorder="1" applyAlignment="1" applyProtection="1">
      <alignment horizontal="center" vertical="center"/>
    </xf>
    <xf numFmtId="0" fontId="15" fillId="4" borderId="25" xfId="5" applyFont="1" applyFill="1" applyBorder="1" applyAlignment="1" applyProtection="1">
      <alignment horizontal="center" vertical="center"/>
    </xf>
    <xf numFmtId="0" fontId="15" fillId="4" borderId="26" xfId="5" applyFont="1" applyFill="1" applyBorder="1" applyAlignment="1" applyProtection="1">
      <alignment horizontal="center" vertical="center"/>
    </xf>
    <xf numFmtId="0" fontId="15" fillId="4" borderId="2" xfId="5" applyFont="1" applyFill="1" applyBorder="1" applyAlignment="1" applyProtection="1">
      <alignment horizontal="center" vertical="center"/>
    </xf>
    <xf numFmtId="0" fontId="15" fillId="4" borderId="0" xfId="5" applyFont="1" applyFill="1" applyBorder="1" applyAlignment="1" applyProtection="1">
      <alignment horizontal="center" vertical="center"/>
    </xf>
    <xf numFmtId="0" fontId="15" fillId="4" borderId="3" xfId="5" applyFont="1" applyFill="1" applyBorder="1" applyAlignment="1" applyProtection="1">
      <alignment horizontal="center" vertical="center"/>
    </xf>
    <xf numFmtId="0" fontId="32" fillId="2" borderId="0" xfId="0" applyFont="1" applyFill="1" applyBorder="1" applyAlignment="1" applyProtection="1">
      <alignment wrapText="1" shrinkToFit="1"/>
    </xf>
    <xf numFmtId="0" fontId="32" fillId="2" borderId="0" xfId="0" applyFont="1" applyFill="1" applyBorder="1" applyAlignment="1" applyProtection="1">
      <alignment wrapText="1"/>
    </xf>
    <xf numFmtId="0" fontId="32" fillId="2" borderId="0" xfId="0" applyFont="1" applyFill="1" applyBorder="1" applyAlignment="1" applyProtection="1">
      <alignment vertical="top" wrapText="1"/>
    </xf>
    <xf numFmtId="0" fontId="1" fillId="2" borderId="0" xfId="0" applyFont="1" applyFill="1" applyBorder="1" applyAlignment="1" applyProtection="1">
      <alignment vertical="top" wrapText="1"/>
    </xf>
    <xf numFmtId="0" fontId="1" fillId="2" borderId="11" xfId="0" applyFont="1" applyFill="1" applyBorder="1" applyAlignment="1" applyProtection="1">
      <alignment vertical="top" wrapText="1"/>
    </xf>
    <xf numFmtId="0" fontId="32" fillId="2" borderId="0" xfId="0" applyFont="1" applyFill="1" applyBorder="1" applyAlignment="1" applyProtection="1">
      <alignment vertical="top" wrapText="1" shrinkToFit="1"/>
    </xf>
    <xf numFmtId="0" fontId="1" fillId="2" borderId="11" xfId="0" applyFont="1" applyFill="1" applyBorder="1" applyAlignment="1" applyProtection="1">
      <alignment vertical="top" wrapText="1" shrinkToFit="1"/>
    </xf>
    <xf numFmtId="0" fontId="0" fillId="2" borderId="0" xfId="0" applyFont="1" applyFill="1" applyBorder="1" applyAlignment="1" applyProtection="1">
      <alignment wrapText="1" shrinkToFit="1"/>
    </xf>
    <xf numFmtId="0" fontId="32" fillId="2" borderId="0" xfId="0" applyFont="1" applyFill="1" applyBorder="1" applyAlignment="1" applyProtection="1">
      <alignment horizontal="left" vertical="top" wrapText="1" shrinkToFit="1"/>
    </xf>
    <xf numFmtId="0" fontId="32" fillId="2" borderId="11" xfId="0" applyFont="1" applyFill="1" applyBorder="1" applyAlignment="1" applyProtection="1">
      <alignment horizontal="left" vertical="top" wrapText="1" shrinkToFit="1"/>
    </xf>
    <xf numFmtId="0" fontId="32" fillId="2" borderId="0" xfId="0" applyFont="1" applyFill="1" applyBorder="1" applyAlignment="1" applyProtection="1">
      <alignment horizontal="left" wrapText="1"/>
    </xf>
    <xf numFmtId="0" fontId="32" fillId="2" borderId="11" xfId="0" applyFont="1" applyFill="1" applyBorder="1" applyAlignment="1" applyProtection="1">
      <alignment horizontal="left" wrapText="1"/>
    </xf>
    <xf numFmtId="0" fontId="1" fillId="7" borderId="7" xfId="0" applyFont="1" applyFill="1" applyBorder="1" applyAlignment="1" applyProtection="1">
      <alignment horizontal="center" vertical="center" wrapText="1" shrinkToFit="1"/>
    </xf>
    <xf numFmtId="0" fontId="1" fillId="7" borderId="8" xfId="0" applyFont="1" applyFill="1" applyBorder="1" applyAlignment="1" applyProtection="1">
      <alignment horizontal="center" vertical="center" wrapText="1" shrinkToFit="1"/>
    </xf>
    <xf numFmtId="0" fontId="1" fillId="7" borderId="9" xfId="0" applyFont="1" applyFill="1" applyBorder="1" applyAlignment="1" applyProtection="1">
      <alignment horizontal="center" vertical="center" wrapText="1" shrinkToFit="1"/>
    </xf>
    <xf numFmtId="0" fontId="1" fillId="7" borderId="12" xfId="0" applyFont="1" applyFill="1" applyBorder="1" applyAlignment="1" applyProtection="1">
      <alignment horizontal="center" vertical="center" wrapText="1" shrinkToFit="1"/>
    </xf>
    <xf numFmtId="0" fontId="1" fillId="7" borderId="13" xfId="0" applyFont="1" applyFill="1" applyBorder="1" applyAlignment="1" applyProtection="1">
      <alignment horizontal="center" vertical="center" wrapText="1" shrinkToFit="1"/>
    </xf>
    <xf numFmtId="0" fontId="1" fillId="7" borderId="14" xfId="0" applyFont="1" applyFill="1" applyBorder="1" applyAlignment="1" applyProtection="1">
      <alignment horizontal="center" vertical="center" wrapText="1" shrinkToFit="1"/>
    </xf>
    <xf numFmtId="0" fontId="1" fillId="0" borderId="11" xfId="0" applyFont="1" applyBorder="1" applyAlignment="1" applyProtection="1">
      <alignment wrapText="1" shrinkToFit="1"/>
    </xf>
    <xf numFmtId="0" fontId="32" fillId="2" borderId="11" xfId="0" applyFont="1" applyFill="1" applyBorder="1" applyAlignment="1" applyProtection="1">
      <alignment wrapText="1" shrinkToFit="1"/>
    </xf>
    <xf numFmtId="0" fontId="7" fillId="15" borderId="1" xfId="0" applyFont="1" applyFill="1" applyBorder="1" applyAlignment="1" applyProtection="1">
      <alignment horizontal="left" vertical="center" wrapText="1"/>
    </xf>
    <xf numFmtId="0" fontId="4" fillId="15" borderId="34" xfId="0" applyFont="1" applyFill="1" applyBorder="1" applyAlignment="1" applyProtection="1">
      <alignment horizontal="left" vertical="center" wrapText="1"/>
    </xf>
    <xf numFmtId="0" fontId="4" fillId="15" borderId="33" xfId="0" applyFont="1" applyFill="1" applyBorder="1" applyAlignment="1" applyProtection="1">
      <alignment horizontal="left" vertical="center" wrapText="1"/>
    </xf>
    <xf numFmtId="0" fontId="4" fillId="15" borderId="31" xfId="0" applyFont="1" applyFill="1" applyBorder="1" applyAlignment="1" applyProtection="1">
      <alignment horizontal="left" vertical="center" wrapText="1"/>
    </xf>
    <xf numFmtId="44" fontId="1" fillId="8" borderId="35" xfId="2" applyFont="1" applyFill="1" applyBorder="1" applyAlignment="1" applyProtection="1">
      <alignment horizontal="center"/>
    </xf>
    <xf numFmtId="44" fontId="1" fillId="8" borderId="36" xfId="2" applyFont="1" applyFill="1" applyBorder="1" applyAlignment="1" applyProtection="1">
      <alignment horizontal="center"/>
    </xf>
    <xf numFmtId="44" fontId="1" fillId="8" borderId="59" xfId="2" applyFont="1" applyFill="1" applyBorder="1" applyAlignment="1" applyProtection="1">
      <alignment horizontal="center"/>
    </xf>
    <xf numFmtId="0" fontId="2" fillId="8" borderId="44" xfId="5" applyFont="1" applyFill="1" applyBorder="1" applyAlignment="1" applyProtection="1">
      <alignment horizontal="center" vertical="center" wrapText="1"/>
    </xf>
    <xf numFmtId="0" fontId="2" fillId="8" borderId="45" xfId="5" applyFont="1" applyFill="1" applyBorder="1" applyAlignment="1" applyProtection="1">
      <alignment horizontal="center" vertical="center" wrapText="1"/>
    </xf>
    <xf numFmtId="0" fontId="2" fillId="8" borderId="46" xfId="5" applyFont="1" applyFill="1" applyBorder="1" applyAlignment="1" applyProtection="1">
      <alignment horizontal="center" vertical="center" wrapText="1"/>
    </xf>
    <xf numFmtId="0" fontId="2" fillId="8" borderId="47" xfId="5" applyFont="1" applyFill="1" applyBorder="1" applyAlignment="1" applyProtection="1">
      <alignment horizontal="center" vertical="center" wrapText="1"/>
    </xf>
    <xf numFmtId="0" fontId="2" fillId="8" borderId="60" xfId="5" applyFont="1" applyFill="1" applyBorder="1" applyAlignment="1" applyProtection="1">
      <alignment horizontal="center" vertical="center" wrapText="1"/>
    </xf>
    <xf numFmtId="0" fontId="2" fillId="8" borderId="61" xfId="5" applyFont="1" applyFill="1" applyBorder="1" applyAlignment="1" applyProtection="1">
      <alignment horizontal="center" vertical="center" wrapText="1"/>
    </xf>
    <xf numFmtId="44" fontId="1" fillId="2" borderId="38" xfId="2" applyFont="1" applyFill="1" applyBorder="1" applyAlignment="1" applyProtection="1">
      <alignment horizontal="center"/>
    </xf>
    <xf numFmtId="44" fontId="1" fillId="2" borderId="39" xfId="2" applyFont="1" applyFill="1" applyBorder="1" applyAlignment="1" applyProtection="1">
      <alignment horizontal="center"/>
    </xf>
    <xf numFmtId="44" fontId="1" fillId="2" borderId="40" xfId="2" applyFont="1" applyFill="1" applyBorder="1" applyAlignment="1" applyProtection="1">
      <alignment horizontal="center"/>
    </xf>
    <xf numFmtId="44" fontId="1" fillId="5" borderId="35" xfId="2" applyFont="1" applyFill="1" applyBorder="1" applyAlignment="1" applyProtection="1">
      <alignment horizontal="center"/>
    </xf>
    <xf numFmtId="44" fontId="1" fillId="5" borderId="36" xfId="2" applyFont="1" applyFill="1" applyBorder="1" applyAlignment="1" applyProtection="1">
      <alignment horizontal="center"/>
    </xf>
    <xf numFmtId="44" fontId="1" fillId="5" borderId="37" xfId="2" applyFont="1" applyFill="1" applyBorder="1" applyAlignment="1" applyProtection="1">
      <alignment horizontal="center"/>
    </xf>
    <xf numFmtId="0" fontId="2" fillId="5" borderId="44" xfId="5" applyFont="1" applyFill="1" applyBorder="1" applyAlignment="1" applyProtection="1">
      <alignment horizontal="center" vertical="center" wrapText="1"/>
    </xf>
    <xf numFmtId="0" fontId="2" fillId="5" borderId="45" xfId="5" applyFont="1" applyFill="1" applyBorder="1" applyAlignment="1" applyProtection="1">
      <alignment horizontal="center" vertical="center" wrapText="1"/>
    </xf>
    <xf numFmtId="0" fontId="2" fillId="5" borderId="46" xfId="5" applyFont="1" applyFill="1" applyBorder="1" applyAlignment="1" applyProtection="1">
      <alignment horizontal="center" vertical="center" wrapText="1"/>
    </xf>
    <xf numFmtId="0" fontId="2" fillId="5" borderId="47" xfId="5"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xf>
    <xf numFmtId="0" fontId="15" fillId="4" borderId="42"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15" fillId="4" borderId="30"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2" fillId="13" borderId="24" xfId="5" applyFont="1" applyFill="1" applyBorder="1" applyAlignment="1" applyProtection="1">
      <alignment horizontal="center" vertical="center"/>
    </xf>
    <xf numFmtId="0" fontId="2" fillId="13" borderId="25" xfId="5" applyFont="1" applyFill="1" applyBorder="1" applyAlignment="1" applyProtection="1">
      <alignment horizontal="center" vertical="center"/>
    </xf>
    <xf numFmtId="0" fontId="2" fillId="13" borderId="2" xfId="5" applyFont="1" applyFill="1" applyBorder="1" applyAlignment="1" applyProtection="1">
      <alignment horizontal="center" vertical="center"/>
    </xf>
    <xf numFmtId="0" fontId="2" fillId="13" borderId="0" xfId="5" applyFont="1" applyFill="1" applyBorder="1" applyAlignment="1" applyProtection="1">
      <alignment horizontal="center" vertical="center"/>
    </xf>
    <xf numFmtId="0" fontId="2" fillId="13" borderId="48" xfId="5" applyFont="1" applyFill="1" applyBorder="1" applyAlignment="1" applyProtection="1">
      <alignment horizontal="center" vertical="center"/>
    </xf>
    <xf numFmtId="0" fontId="2" fillId="8" borderId="49" xfId="5" applyFont="1" applyFill="1" applyBorder="1" applyAlignment="1" applyProtection="1">
      <alignment horizontal="center" vertical="center"/>
    </xf>
    <xf numFmtId="0" fontId="2" fillId="8" borderId="25" xfId="5" applyFont="1" applyFill="1" applyBorder="1" applyAlignment="1" applyProtection="1">
      <alignment horizontal="center" vertical="center"/>
    </xf>
    <xf numFmtId="0" fontId="2" fillId="8" borderId="46" xfId="5" applyFont="1" applyFill="1" applyBorder="1" applyAlignment="1" applyProtection="1">
      <alignment horizontal="center" vertical="center"/>
    </xf>
    <xf numFmtId="0" fontId="2" fillId="8" borderId="0" xfId="5" applyFont="1" applyFill="1" applyBorder="1" applyAlignment="1" applyProtection="1">
      <alignment horizontal="center" vertical="center"/>
    </xf>
    <xf numFmtId="0" fontId="2" fillId="8" borderId="50" xfId="5" applyFont="1" applyFill="1" applyBorder="1" applyAlignment="1" applyProtection="1">
      <alignment horizontal="center" vertical="center"/>
    </xf>
    <xf numFmtId="0" fontId="2" fillId="8" borderId="51" xfId="5" applyFont="1" applyFill="1" applyBorder="1" applyAlignment="1" applyProtection="1">
      <alignment horizontal="center" vertical="center"/>
    </xf>
    <xf numFmtId="0" fontId="2" fillId="8" borderId="56" xfId="5" applyFont="1" applyFill="1" applyBorder="1" applyAlignment="1" applyProtection="1">
      <alignment horizontal="center" vertical="center" textRotation="90"/>
    </xf>
    <xf numFmtId="0" fontId="2" fillId="8" borderId="57" xfId="5" applyFont="1" applyFill="1" applyBorder="1" applyAlignment="1" applyProtection="1">
      <alignment horizontal="center" vertical="center" textRotation="90"/>
    </xf>
    <xf numFmtId="0" fontId="2" fillId="8" borderId="58" xfId="5" applyFont="1" applyFill="1" applyBorder="1" applyAlignment="1" applyProtection="1">
      <alignment horizontal="center" vertical="center" textRotation="90"/>
    </xf>
    <xf numFmtId="0" fontId="2" fillId="5" borderId="55" xfId="5" applyFont="1" applyFill="1" applyBorder="1" applyAlignment="1" applyProtection="1">
      <alignment horizontal="center" vertical="center" wrapText="1"/>
    </xf>
    <xf numFmtId="0" fontId="2" fillId="5" borderId="13" xfId="5" applyFont="1" applyFill="1" applyBorder="1" applyAlignment="1" applyProtection="1">
      <alignment horizontal="center" vertical="center" wrapText="1"/>
    </xf>
    <xf numFmtId="0" fontId="2" fillId="5" borderId="33" xfId="5" applyFont="1" applyFill="1" applyBorder="1" applyAlignment="1" applyProtection="1">
      <alignment horizontal="center" vertical="center" wrapText="1"/>
    </xf>
    <xf numFmtId="0" fontId="2" fillId="5" borderId="8" xfId="5" applyFont="1" applyFill="1" applyBorder="1" applyAlignment="1" applyProtection="1">
      <alignment horizontal="center" vertical="center" wrapText="1"/>
    </xf>
    <xf numFmtId="0" fontId="30" fillId="3" borderId="52" xfId="0" applyFont="1" applyFill="1" applyBorder="1" applyAlignment="1" applyProtection="1">
      <alignment horizontal="center" vertical="center" wrapText="1"/>
    </xf>
    <xf numFmtId="0" fontId="30" fillId="3" borderId="53" xfId="0" applyFont="1" applyFill="1" applyBorder="1" applyAlignment="1" applyProtection="1">
      <alignment horizontal="center" vertical="center" wrapText="1"/>
    </xf>
    <xf numFmtId="0" fontId="30" fillId="3" borderId="54" xfId="0" applyFont="1" applyFill="1" applyBorder="1" applyAlignment="1" applyProtection="1">
      <alignment horizontal="center" vertical="center" wrapText="1"/>
    </xf>
    <xf numFmtId="0" fontId="2" fillId="5" borderId="35" xfId="5" applyFont="1" applyFill="1" applyBorder="1" applyAlignment="1" applyProtection="1">
      <alignment horizontal="center" vertical="center" wrapText="1"/>
    </xf>
    <xf numFmtId="0" fontId="2" fillId="5" borderId="36" xfId="5" applyFont="1" applyFill="1" applyBorder="1" applyAlignment="1" applyProtection="1">
      <alignment horizontal="center" vertical="center" wrapText="1"/>
    </xf>
    <xf numFmtId="44" fontId="5" fillId="0" borderId="1" xfId="1" applyFont="1" applyFill="1" applyBorder="1" applyAlignment="1">
      <alignment vertical="center" wrapText="1" shrinkToFit="1"/>
    </xf>
    <xf numFmtId="0" fontId="2" fillId="5" borderId="1" xfId="0" applyFont="1" applyFill="1" applyBorder="1" applyAlignment="1">
      <alignment horizontal="center" vertical="center" wrapText="1" shrinkToFit="1"/>
    </xf>
    <xf numFmtId="0" fontId="15" fillId="4" borderId="1"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2" fillId="8" borderId="1" xfId="0" applyFont="1" applyFill="1" applyBorder="1" applyAlignment="1">
      <alignment horizontal="center" vertical="center" wrapText="1" shrinkToFit="1"/>
    </xf>
    <xf numFmtId="0" fontId="2" fillId="5" borderId="18" xfId="0" applyFont="1" applyFill="1" applyBorder="1" applyAlignment="1">
      <alignment horizontal="center" vertical="center" wrapText="1" shrinkToFit="1"/>
    </xf>
    <xf numFmtId="0" fontId="2" fillId="5" borderId="16" xfId="0" applyFont="1" applyFill="1" applyBorder="1" applyAlignment="1">
      <alignment horizontal="center" vertical="center" wrapText="1" shrinkToFit="1"/>
    </xf>
    <xf numFmtId="0" fontId="2" fillId="5" borderId="28" xfId="0" applyFont="1" applyFill="1" applyBorder="1" applyAlignment="1">
      <alignment horizontal="center" vertical="center" wrapText="1" shrinkToFit="1"/>
    </xf>
    <xf numFmtId="0" fontId="2" fillId="8" borderId="7" xfId="0" applyFont="1" applyFill="1" applyBorder="1" applyAlignment="1">
      <alignment horizontal="center" vertical="center" wrapText="1" shrinkToFit="1"/>
    </xf>
    <xf numFmtId="0" fontId="2" fillId="8" borderId="8" xfId="0" applyFont="1" applyFill="1" applyBorder="1" applyAlignment="1">
      <alignment horizontal="center" vertical="center" wrapText="1" shrinkToFit="1"/>
    </xf>
    <xf numFmtId="0" fontId="2" fillId="8" borderId="9" xfId="0" applyFont="1" applyFill="1" applyBorder="1" applyAlignment="1">
      <alignment horizontal="center" vertical="center" wrapText="1" shrinkToFit="1"/>
    </xf>
    <xf numFmtId="0" fontId="2" fillId="8" borderId="10" xfId="0" applyFont="1" applyFill="1" applyBorder="1" applyAlignment="1">
      <alignment horizontal="center" vertical="center" wrapText="1" shrinkToFit="1"/>
    </xf>
    <xf numFmtId="0" fontId="2" fillId="8" borderId="0" xfId="0" applyFont="1" applyFill="1" applyBorder="1" applyAlignment="1">
      <alignment horizontal="center" vertical="center" wrapText="1" shrinkToFit="1"/>
    </xf>
    <xf numFmtId="0" fontId="2" fillId="8" borderId="11" xfId="0" applyFont="1" applyFill="1" applyBorder="1" applyAlignment="1">
      <alignment horizontal="center" vertical="center" wrapText="1" shrinkToFit="1"/>
    </xf>
    <xf numFmtId="0" fontId="2" fillId="8" borderId="12" xfId="0" applyFont="1" applyFill="1" applyBorder="1" applyAlignment="1">
      <alignment horizontal="center" vertical="center" wrapText="1" shrinkToFit="1"/>
    </xf>
    <xf numFmtId="0" fontId="2" fillId="8" borderId="13" xfId="0" applyFont="1" applyFill="1" applyBorder="1" applyAlignment="1">
      <alignment horizontal="center" vertical="center" wrapText="1" shrinkToFit="1"/>
    </xf>
    <xf numFmtId="0" fontId="2" fillId="8" borderId="14" xfId="0" applyFont="1" applyFill="1" applyBorder="1" applyAlignment="1">
      <alignment horizontal="center" vertical="center" wrapText="1" shrinkToFit="1"/>
    </xf>
    <xf numFmtId="44" fontId="5" fillId="0" borderId="1" xfId="1" applyFont="1" applyFill="1" applyBorder="1" applyAlignment="1">
      <alignment horizontal="left" vertical="center" wrapText="1" shrinkToFit="1"/>
    </xf>
    <xf numFmtId="44" fontId="5" fillId="0" borderId="18" xfId="1" applyFont="1" applyFill="1" applyBorder="1" applyAlignment="1">
      <alignment horizontal="left" vertical="center" wrapText="1" shrinkToFit="1"/>
    </xf>
    <xf numFmtId="44" fontId="5" fillId="0" borderId="16" xfId="1" applyFont="1" applyFill="1" applyBorder="1" applyAlignment="1">
      <alignment horizontal="left" vertical="center" wrapText="1" shrinkToFit="1"/>
    </xf>
    <xf numFmtId="44" fontId="5" fillId="0" borderId="28" xfId="1" applyFont="1" applyFill="1" applyBorder="1" applyAlignment="1">
      <alignment horizontal="left" vertical="center" wrapText="1" shrinkToFit="1"/>
    </xf>
    <xf numFmtId="44" fontId="5" fillId="0" borderId="18" xfId="1" applyFont="1" applyFill="1" applyBorder="1" applyAlignment="1">
      <alignment vertical="center" wrapText="1" shrinkToFit="1"/>
    </xf>
    <xf numFmtId="44" fontId="5" fillId="0" borderId="16" xfId="1" applyFont="1" applyFill="1" applyBorder="1" applyAlignment="1">
      <alignment vertical="center" wrapText="1" shrinkToFit="1"/>
    </xf>
    <xf numFmtId="44" fontId="5" fillId="0" borderId="28" xfId="1" applyFont="1" applyFill="1" applyBorder="1" applyAlignment="1">
      <alignment vertical="center" wrapText="1" shrinkToFit="1"/>
    </xf>
    <xf numFmtId="44" fontId="1" fillId="0" borderId="1" xfId="1" applyFont="1" applyFill="1" applyBorder="1" applyAlignment="1">
      <alignment vertical="center" wrapText="1" shrinkToFit="1"/>
    </xf>
    <xf numFmtId="0" fontId="2" fillId="8" borderId="1" xfId="0" applyFont="1" applyFill="1" applyBorder="1" applyAlignment="1">
      <alignment horizontal="center" vertical="center" textRotation="90" wrapText="1" shrinkToFit="1"/>
    </xf>
    <xf numFmtId="0" fontId="2" fillId="5" borderId="7" xfId="0" applyFont="1" applyFill="1" applyBorder="1" applyAlignment="1">
      <alignment horizontal="center" vertical="center" wrapText="1" shrinkToFit="1"/>
    </xf>
    <xf numFmtId="0" fontId="2" fillId="5" borderId="9" xfId="0" applyFont="1" applyFill="1" applyBorder="1" applyAlignment="1">
      <alignment horizontal="center" vertical="center" wrapText="1" shrinkToFit="1"/>
    </xf>
    <xf numFmtId="0" fontId="2" fillId="5" borderId="10" xfId="0" applyFont="1" applyFill="1" applyBorder="1" applyAlignment="1">
      <alignment horizontal="center" vertical="center" wrapText="1" shrinkToFit="1"/>
    </xf>
    <xf numFmtId="0" fontId="2" fillId="5" borderId="11" xfId="0" applyFont="1" applyFill="1" applyBorder="1" applyAlignment="1">
      <alignment horizontal="center" vertical="center" wrapText="1" shrinkToFit="1"/>
    </xf>
    <xf numFmtId="0" fontId="2" fillId="5" borderId="12" xfId="0" applyFont="1" applyFill="1" applyBorder="1" applyAlignment="1">
      <alignment horizontal="center" vertical="center" wrapText="1" shrinkToFit="1"/>
    </xf>
    <xf numFmtId="0" fontId="2" fillId="5" borderId="14" xfId="0" applyFont="1" applyFill="1" applyBorder="1" applyAlignment="1">
      <alignment horizontal="center" vertical="center" wrapText="1" shrinkToFit="1"/>
    </xf>
    <xf numFmtId="0" fontId="15" fillId="4" borderId="17" xfId="0" applyFont="1" applyFill="1" applyBorder="1" applyAlignment="1" applyProtection="1">
      <alignment horizontal="center" vertical="center"/>
    </xf>
    <xf numFmtId="0" fontId="17" fillId="9" borderId="62" xfId="0" applyFont="1" applyFill="1" applyBorder="1" applyAlignment="1">
      <alignment vertical="center" wrapText="1"/>
    </xf>
    <xf numFmtId="0" fontId="17" fillId="9" borderId="63" xfId="0" applyFont="1" applyFill="1" applyBorder="1" applyAlignment="1">
      <alignment vertical="center" wrapText="1"/>
    </xf>
    <xf numFmtId="0" fontId="17" fillId="9" borderId="64" xfId="0" applyFont="1" applyFill="1" applyBorder="1" applyAlignment="1">
      <alignment vertical="center" wrapText="1"/>
    </xf>
    <xf numFmtId="0" fontId="17" fillId="9" borderId="2" xfId="0" applyFont="1" applyFill="1" applyBorder="1" applyAlignment="1">
      <alignment vertical="center" wrapText="1"/>
    </xf>
    <xf numFmtId="0" fontId="17" fillId="9" borderId="0" xfId="0" applyFont="1" applyFill="1" applyBorder="1" applyAlignment="1">
      <alignment vertical="center" wrapText="1"/>
    </xf>
    <xf numFmtId="0" fontId="17" fillId="9" borderId="3" xfId="0" applyFont="1" applyFill="1" applyBorder="1" applyAlignment="1">
      <alignment vertical="center" wrapText="1"/>
    </xf>
    <xf numFmtId="0" fontId="17" fillId="9" borderId="48" xfId="0" applyFont="1" applyFill="1" applyBorder="1" applyAlignment="1">
      <alignment vertical="center" wrapText="1"/>
    </xf>
    <xf numFmtId="0" fontId="17" fillId="9" borderId="51" xfId="0" applyFont="1" applyFill="1" applyBorder="1" applyAlignment="1">
      <alignment vertical="center" wrapText="1"/>
    </xf>
    <xf numFmtId="0" fontId="17" fillId="9" borderId="65" xfId="0" applyFont="1" applyFill="1" applyBorder="1" applyAlignment="1">
      <alignment vertical="center" wrapText="1"/>
    </xf>
    <xf numFmtId="0" fontId="17" fillId="7" borderId="62" xfId="0" applyFont="1" applyFill="1" applyBorder="1" applyAlignment="1">
      <alignment vertical="center" wrapText="1"/>
    </xf>
    <xf numFmtId="0" fontId="17" fillId="7" borderId="63" xfId="0" applyFont="1" applyFill="1" applyBorder="1" applyAlignment="1">
      <alignment vertical="center" wrapText="1"/>
    </xf>
    <xf numFmtId="0" fontId="17" fillId="7" borderId="64" xfId="0" applyFont="1" applyFill="1" applyBorder="1" applyAlignment="1">
      <alignment vertical="center" wrapText="1"/>
    </xf>
    <xf numFmtId="0" fontId="17" fillId="7" borderId="2" xfId="0" applyFont="1" applyFill="1" applyBorder="1" applyAlignment="1">
      <alignment vertical="center" wrapText="1"/>
    </xf>
    <xf numFmtId="0" fontId="17" fillId="7" borderId="0" xfId="0" applyFont="1" applyFill="1" applyBorder="1" applyAlignment="1">
      <alignment vertical="center" wrapText="1"/>
    </xf>
    <xf numFmtId="0" fontId="17" fillId="7" borderId="3" xfId="0" applyFont="1" applyFill="1" applyBorder="1" applyAlignment="1">
      <alignment vertical="center" wrapText="1"/>
    </xf>
    <xf numFmtId="0" fontId="17" fillId="7" borderId="48" xfId="0" applyFont="1" applyFill="1" applyBorder="1" applyAlignment="1">
      <alignment vertical="center" wrapText="1"/>
    </xf>
    <xf numFmtId="0" fontId="17" fillId="7" borderId="51" xfId="0" applyFont="1" applyFill="1" applyBorder="1" applyAlignment="1">
      <alignment vertical="center" wrapText="1"/>
    </xf>
    <xf numFmtId="0" fontId="17" fillId="7" borderId="65" xfId="0" applyFont="1" applyFill="1" applyBorder="1" applyAlignment="1">
      <alignment vertical="center" wrapText="1"/>
    </xf>
    <xf numFmtId="0" fontId="17" fillId="16" borderId="62" xfId="0" applyFont="1" applyFill="1" applyBorder="1" applyAlignment="1">
      <alignment vertical="center"/>
    </xf>
    <xf numFmtId="0" fontId="17" fillId="16" borderId="63" xfId="0" applyFont="1" applyFill="1" applyBorder="1" applyAlignment="1">
      <alignment vertical="center"/>
    </xf>
    <xf numFmtId="0" fontId="17" fillId="16" borderId="64" xfId="0" applyFont="1" applyFill="1" applyBorder="1" applyAlignment="1">
      <alignment vertical="center"/>
    </xf>
    <xf numFmtId="0" fontId="17" fillId="16" borderId="48" xfId="0" applyFont="1" applyFill="1" applyBorder="1" applyAlignment="1">
      <alignment vertical="center"/>
    </xf>
    <xf numFmtId="0" fontId="17" fillId="16" borderId="51" xfId="0" applyFont="1" applyFill="1" applyBorder="1" applyAlignment="1">
      <alignment vertical="center"/>
    </xf>
    <xf numFmtId="0" fontId="17" fillId="16" borderId="65" xfId="0" applyFont="1" applyFill="1" applyBorder="1" applyAlignment="1">
      <alignment vertical="center"/>
    </xf>
    <xf numFmtId="0" fontId="17" fillId="3" borderId="62" xfId="0" applyFont="1" applyFill="1" applyBorder="1" applyAlignment="1">
      <alignment vertical="center" wrapText="1"/>
    </xf>
    <xf numFmtId="0" fontId="17" fillId="3" borderId="63" xfId="0" applyFont="1" applyFill="1" applyBorder="1" applyAlignment="1">
      <alignment vertical="center" wrapText="1"/>
    </xf>
    <xf numFmtId="0" fontId="17" fillId="3" borderId="64" xfId="0" applyFont="1" applyFill="1" applyBorder="1" applyAlignment="1">
      <alignment vertical="center" wrapText="1"/>
    </xf>
    <xf numFmtId="0" fontId="17" fillId="3" borderId="2" xfId="0" applyFont="1" applyFill="1" applyBorder="1" applyAlignment="1">
      <alignment vertical="center" wrapText="1"/>
    </xf>
    <xf numFmtId="0" fontId="17" fillId="3" borderId="0" xfId="0" applyFont="1" applyFill="1" applyBorder="1" applyAlignment="1">
      <alignment vertical="center" wrapText="1"/>
    </xf>
    <xf numFmtId="0" fontId="17" fillId="3" borderId="3" xfId="0" applyFont="1" applyFill="1" applyBorder="1" applyAlignment="1">
      <alignment vertical="center" wrapText="1"/>
    </xf>
    <xf numFmtId="0" fontId="17" fillId="3" borderId="48" xfId="0" applyFont="1" applyFill="1" applyBorder="1" applyAlignment="1">
      <alignment vertical="center" wrapText="1"/>
    </xf>
    <xf numFmtId="0" fontId="17" fillId="3" borderId="51" xfId="0" applyFont="1" applyFill="1" applyBorder="1" applyAlignment="1">
      <alignment vertical="center" wrapText="1"/>
    </xf>
    <xf numFmtId="0" fontId="17" fillId="3" borderId="65" xfId="0" applyFont="1" applyFill="1" applyBorder="1" applyAlignment="1">
      <alignment vertical="center" wrapText="1"/>
    </xf>
    <xf numFmtId="0" fontId="17" fillId="10" borderId="62" xfId="0" applyFont="1" applyFill="1" applyBorder="1" applyAlignment="1">
      <alignment vertical="center" wrapText="1"/>
    </xf>
    <xf numFmtId="0" fontId="17" fillId="10" borderId="63" xfId="0" applyFont="1" applyFill="1" applyBorder="1" applyAlignment="1">
      <alignment vertical="center" wrapText="1"/>
    </xf>
    <xf numFmtId="0" fontId="17" fillId="10" borderId="64" xfId="0" applyFont="1" applyFill="1" applyBorder="1" applyAlignment="1">
      <alignment vertical="center" wrapText="1"/>
    </xf>
    <xf numFmtId="0" fontId="17" fillId="10" borderId="2" xfId="0" applyFont="1" applyFill="1" applyBorder="1" applyAlignment="1">
      <alignment vertical="center" wrapText="1"/>
    </xf>
    <xf numFmtId="0" fontId="17" fillId="10" borderId="0" xfId="0" applyFont="1" applyFill="1" applyBorder="1" applyAlignment="1">
      <alignment vertical="center" wrapText="1"/>
    </xf>
    <xf numFmtId="0" fontId="17" fillId="10" borderId="3" xfId="0" applyFont="1" applyFill="1" applyBorder="1" applyAlignment="1">
      <alignment vertical="center" wrapText="1"/>
    </xf>
    <xf numFmtId="0" fontId="17" fillId="10" borderId="48" xfId="0" applyFont="1" applyFill="1" applyBorder="1" applyAlignment="1">
      <alignment vertical="center" wrapText="1"/>
    </xf>
    <xf numFmtId="0" fontId="17" fillId="10" borderId="51" xfId="0" applyFont="1" applyFill="1" applyBorder="1" applyAlignment="1">
      <alignment vertical="center" wrapText="1"/>
    </xf>
    <xf numFmtId="0" fontId="17" fillId="10" borderId="65" xfId="0" applyFont="1" applyFill="1" applyBorder="1" applyAlignment="1">
      <alignment vertical="center" wrapText="1"/>
    </xf>
    <xf numFmtId="0" fontId="18" fillId="2" borderId="62"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7" fillId="6" borderId="62" xfId="0" applyFont="1" applyFill="1" applyBorder="1" applyAlignment="1">
      <alignment vertical="center" wrapText="1"/>
    </xf>
    <xf numFmtId="0" fontId="17" fillId="6" borderId="63" xfId="0" applyFont="1" applyFill="1" applyBorder="1" applyAlignment="1">
      <alignment vertical="center" wrapText="1"/>
    </xf>
    <xf numFmtId="0" fontId="17" fillId="6" borderId="64" xfId="0" applyFont="1" applyFill="1" applyBorder="1" applyAlignment="1">
      <alignment vertical="center" wrapText="1"/>
    </xf>
    <xf numFmtId="0" fontId="17" fillId="6" borderId="2" xfId="0" applyFont="1" applyFill="1" applyBorder="1" applyAlignment="1">
      <alignment vertical="center" wrapText="1"/>
    </xf>
    <xf numFmtId="0" fontId="17" fillId="6" borderId="0" xfId="0" applyFont="1" applyFill="1" applyBorder="1" applyAlignment="1">
      <alignment vertical="center" wrapText="1"/>
    </xf>
    <xf numFmtId="0" fontId="17" fillId="6" borderId="3" xfId="0" applyFont="1" applyFill="1" applyBorder="1" applyAlignment="1">
      <alignment vertical="center" wrapText="1"/>
    </xf>
    <xf numFmtId="0" fontId="17" fillId="6" borderId="48" xfId="0" applyFont="1" applyFill="1" applyBorder="1" applyAlignment="1">
      <alignment vertical="center" wrapText="1"/>
    </xf>
    <xf numFmtId="0" fontId="17" fillId="6" borderId="51" xfId="0" applyFont="1" applyFill="1" applyBorder="1" applyAlignment="1">
      <alignment vertical="center" wrapText="1"/>
    </xf>
    <xf numFmtId="0" fontId="17" fillId="6" borderId="65" xfId="0" applyFont="1" applyFill="1" applyBorder="1" applyAlignment="1">
      <alignment vertical="center" wrapText="1"/>
    </xf>
    <xf numFmtId="0" fontId="17" fillId="13" borderId="62" xfId="0" applyFont="1" applyFill="1" applyBorder="1" applyAlignment="1">
      <alignment vertical="center" wrapText="1"/>
    </xf>
    <xf numFmtId="0" fontId="17" fillId="13" borderId="63" xfId="0" applyFont="1" applyFill="1" applyBorder="1" applyAlignment="1">
      <alignment vertical="center" wrapText="1"/>
    </xf>
    <xf numFmtId="0" fontId="17" fillId="13" borderId="64" xfId="0" applyFont="1" applyFill="1" applyBorder="1" applyAlignment="1">
      <alignment vertical="center" wrapText="1"/>
    </xf>
    <xf numFmtId="0" fontId="17" fillId="13" borderId="2" xfId="0" applyFont="1" applyFill="1" applyBorder="1" applyAlignment="1">
      <alignment vertical="center" wrapText="1"/>
    </xf>
    <xf numFmtId="0" fontId="17" fillId="13" borderId="0" xfId="0" applyFont="1" applyFill="1" applyBorder="1" applyAlignment="1">
      <alignment vertical="center" wrapText="1"/>
    </xf>
    <xf numFmtId="0" fontId="17" fillId="13" borderId="3" xfId="0" applyFont="1" applyFill="1" applyBorder="1" applyAlignment="1">
      <alignment vertical="center" wrapText="1"/>
    </xf>
    <xf numFmtId="0" fontId="17" fillId="13" borderId="48" xfId="0" applyFont="1" applyFill="1" applyBorder="1" applyAlignment="1">
      <alignment vertical="center" wrapText="1"/>
    </xf>
    <xf numFmtId="0" fontId="17" fillId="13" borderId="51" xfId="0" applyFont="1" applyFill="1" applyBorder="1" applyAlignment="1">
      <alignment vertical="center" wrapText="1"/>
    </xf>
    <xf numFmtId="0" fontId="17" fillId="13" borderId="65" xfId="0" applyFont="1" applyFill="1" applyBorder="1" applyAlignment="1">
      <alignment vertical="center" wrapText="1"/>
    </xf>
    <xf numFmtId="0" fontId="17" fillId="18" borderId="62" xfId="0" applyFont="1" applyFill="1" applyBorder="1" applyAlignment="1">
      <alignment vertical="center" wrapText="1"/>
    </xf>
    <xf numFmtId="0" fontId="17" fillId="18" borderId="63" xfId="0" applyFont="1" applyFill="1" applyBorder="1" applyAlignment="1">
      <alignment vertical="center" wrapText="1"/>
    </xf>
    <xf numFmtId="0" fontId="17" fillId="18" borderId="64" xfId="0" applyFont="1" applyFill="1" applyBorder="1" applyAlignment="1">
      <alignment vertical="center" wrapText="1"/>
    </xf>
    <xf numFmtId="0" fontId="17" fillId="18" borderId="2" xfId="0" applyFont="1" applyFill="1" applyBorder="1" applyAlignment="1">
      <alignment vertical="center" wrapText="1"/>
    </xf>
    <xf numFmtId="0" fontId="17" fillId="18" borderId="0" xfId="0" applyFont="1" applyFill="1" applyBorder="1" applyAlignment="1">
      <alignment vertical="center" wrapText="1"/>
    </xf>
    <xf numFmtId="0" fontId="17" fillId="18" borderId="3" xfId="0" applyFont="1" applyFill="1" applyBorder="1" applyAlignment="1">
      <alignment vertical="center" wrapText="1"/>
    </xf>
    <xf numFmtId="0" fontId="17" fillId="18" borderId="48" xfId="0" applyFont="1" applyFill="1" applyBorder="1" applyAlignment="1">
      <alignment vertical="center" wrapText="1"/>
    </xf>
    <xf numFmtId="0" fontId="17" fillId="18" borderId="51" xfId="0" applyFont="1" applyFill="1" applyBorder="1" applyAlignment="1">
      <alignment vertical="center" wrapText="1"/>
    </xf>
    <xf numFmtId="0" fontId="17" fillId="18" borderId="65" xfId="0" applyFont="1" applyFill="1" applyBorder="1" applyAlignment="1">
      <alignment vertical="center" wrapText="1"/>
    </xf>
    <xf numFmtId="0" fontId="1" fillId="5" borderId="1" xfId="5" applyFont="1" applyFill="1" applyBorder="1" applyAlignment="1" applyProtection="1">
      <alignment shrinkToFit="1"/>
    </xf>
    <xf numFmtId="0" fontId="21" fillId="4" borderId="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47"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5" xfId="5" applyFont="1" applyFill="1" applyBorder="1" applyAlignment="1" applyProtection="1">
      <alignment horizontal="center" vertical="center" wrapText="1"/>
    </xf>
    <xf numFmtId="0" fontId="3" fillId="2" borderId="61" xfId="5" applyFont="1" applyFill="1" applyBorder="1" applyAlignment="1" applyProtection="1">
      <alignment horizontal="center" vertical="center" wrapText="1"/>
    </xf>
    <xf numFmtId="0" fontId="3" fillId="2" borderId="46"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22" fillId="4" borderId="66" xfId="5" applyFont="1" applyFill="1" applyBorder="1" applyAlignment="1" applyProtection="1">
      <alignment horizontal="center" vertical="center" shrinkToFit="1"/>
    </xf>
    <xf numFmtId="0" fontId="22" fillId="4" borderId="67" xfId="5" applyFont="1" applyFill="1" applyBorder="1" applyAlignment="1" applyProtection="1">
      <alignment horizontal="center" vertical="center" shrinkToFit="1"/>
    </xf>
    <xf numFmtId="0" fontId="11" fillId="2" borderId="46"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 fillId="2" borderId="68" xfId="5" applyFont="1" applyFill="1" applyBorder="1" applyAlignment="1" applyProtection="1">
      <alignment horizontal="center" vertical="center" wrapText="1"/>
    </xf>
    <xf numFmtId="0" fontId="3" fillId="2" borderId="69" xfId="5" applyFont="1" applyFill="1" applyBorder="1" applyAlignment="1" applyProtection="1">
      <alignment horizontal="center" vertical="center" wrapText="1"/>
    </xf>
    <xf numFmtId="0" fontId="24" fillId="4" borderId="24" xfId="5" applyFont="1" applyFill="1" applyBorder="1" applyAlignment="1" applyProtection="1">
      <alignment horizontal="center" vertical="center" wrapText="1"/>
    </xf>
    <xf numFmtId="0" fontId="24" fillId="4" borderId="25" xfId="5" applyFont="1" applyFill="1" applyBorder="1" applyAlignment="1" applyProtection="1">
      <alignment horizontal="center" vertical="center" wrapText="1"/>
    </xf>
    <xf numFmtId="0" fontId="24" fillId="4" borderId="0" xfId="5" applyFont="1" applyFill="1" applyBorder="1" applyAlignment="1" applyProtection="1">
      <alignment horizontal="center" vertical="center" wrapText="1"/>
    </xf>
    <xf numFmtId="0" fontId="1" fillId="5" borderId="1" xfId="5" applyFont="1" applyFill="1" applyBorder="1" applyAlignment="1" applyProtection="1">
      <alignment vertical="center" shrinkToFit="1"/>
    </xf>
    <xf numFmtId="0" fontId="1" fillId="2" borderId="1" xfId="5" applyFont="1" applyFill="1" applyBorder="1" applyAlignment="1" applyProtection="1">
      <alignment shrinkToFit="1"/>
    </xf>
    <xf numFmtId="0" fontId="22" fillId="4" borderId="34" xfId="5" applyFont="1" applyFill="1" applyBorder="1" applyAlignment="1" applyProtection="1">
      <alignment horizontal="center" vertical="center" shrinkToFit="1"/>
    </xf>
    <xf numFmtId="0" fontId="22" fillId="4" borderId="33" xfId="5" applyFont="1" applyFill="1" applyBorder="1" applyAlignment="1" applyProtection="1">
      <alignment horizontal="center" vertical="center" shrinkToFit="1"/>
    </xf>
    <xf numFmtId="0" fontId="22" fillId="4" borderId="31" xfId="5" applyFont="1" applyFill="1" applyBorder="1" applyAlignment="1" applyProtection="1">
      <alignment horizontal="center" vertical="center" shrinkToFit="1"/>
    </xf>
    <xf numFmtId="0" fontId="11" fillId="19" borderId="24" xfId="0" applyFont="1" applyFill="1" applyBorder="1" applyAlignment="1" applyProtection="1">
      <alignment horizontal="center" vertical="center" wrapText="1" shrinkToFit="1"/>
    </xf>
    <xf numFmtId="0" fontId="11" fillId="19" borderId="25" xfId="0" applyFont="1" applyFill="1" applyBorder="1" applyAlignment="1" applyProtection="1">
      <alignment horizontal="center" vertical="center" wrapText="1" shrinkToFit="1"/>
    </xf>
    <xf numFmtId="0" fontId="11" fillId="19" borderId="26" xfId="0" applyFont="1" applyFill="1" applyBorder="1" applyAlignment="1" applyProtection="1">
      <alignment horizontal="center" vertical="center" wrapText="1" shrinkToFit="1"/>
    </xf>
    <xf numFmtId="0" fontId="11" fillId="19" borderId="22" xfId="0" applyFont="1" applyFill="1" applyBorder="1" applyAlignment="1" applyProtection="1">
      <alignment horizontal="center" vertical="center" wrapText="1" shrinkToFit="1"/>
    </xf>
    <xf numFmtId="0" fontId="11" fillId="19" borderId="13" xfId="0" applyFont="1" applyFill="1" applyBorder="1" applyAlignment="1" applyProtection="1">
      <alignment horizontal="center" vertical="center" wrapText="1" shrinkToFit="1"/>
    </xf>
    <xf numFmtId="0" fontId="11" fillId="19" borderId="23" xfId="0" applyFont="1" applyFill="1" applyBorder="1" applyAlignment="1" applyProtection="1">
      <alignment horizontal="center" vertical="center" wrapText="1" shrinkToFit="1"/>
    </xf>
    <xf numFmtId="0" fontId="1" fillId="20" borderId="20" xfId="0" applyFont="1" applyFill="1" applyBorder="1" applyAlignment="1" applyProtection="1">
      <alignment horizontal="left" vertical="top" wrapText="1" shrinkToFit="1"/>
    </xf>
    <xf numFmtId="0" fontId="32" fillId="20" borderId="8" xfId="0" applyFont="1" applyFill="1" applyBorder="1" applyAlignment="1" applyProtection="1">
      <alignment horizontal="left" vertical="top" wrapText="1" shrinkToFit="1"/>
    </xf>
    <xf numFmtId="0" fontId="32" fillId="20" borderId="21" xfId="0" applyFont="1" applyFill="1" applyBorder="1" applyAlignment="1" applyProtection="1">
      <alignment horizontal="left" vertical="top" wrapText="1" shrinkToFit="1"/>
    </xf>
    <xf numFmtId="0" fontId="32" fillId="20" borderId="22" xfId="0" applyFont="1" applyFill="1" applyBorder="1" applyAlignment="1" applyProtection="1">
      <alignment horizontal="left" vertical="top" wrapText="1" shrinkToFit="1"/>
    </xf>
    <xf numFmtId="0" fontId="32" fillId="20" borderId="13" xfId="0" applyFont="1" applyFill="1" applyBorder="1" applyAlignment="1" applyProtection="1">
      <alignment horizontal="left" vertical="top" wrapText="1" shrinkToFit="1"/>
    </xf>
    <xf numFmtId="0" fontId="32" fillId="20" borderId="23" xfId="0" applyFont="1" applyFill="1" applyBorder="1" applyAlignment="1" applyProtection="1">
      <alignment horizontal="left" vertical="top" wrapText="1" shrinkToFit="1"/>
    </xf>
    <xf numFmtId="0" fontId="2" fillId="24" borderId="20" xfId="0" applyFont="1" applyFill="1" applyBorder="1" applyAlignment="1" applyProtection="1">
      <alignment horizontal="left" vertical="top" wrapText="1" shrinkToFit="1"/>
      <protection locked="0"/>
    </xf>
    <xf numFmtId="0" fontId="2" fillId="24" borderId="8" xfId="0" applyFont="1" applyFill="1" applyBorder="1" applyAlignment="1" applyProtection="1">
      <alignment horizontal="left" vertical="top" wrapText="1" shrinkToFit="1"/>
      <protection locked="0"/>
    </xf>
    <xf numFmtId="0" fontId="2" fillId="24" borderId="21" xfId="0" applyFont="1" applyFill="1" applyBorder="1" applyAlignment="1" applyProtection="1">
      <alignment horizontal="left" vertical="top" wrapText="1" shrinkToFit="1"/>
      <protection locked="0"/>
    </xf>
    <xf numFmtId="0" fontId="2" fillId="24" borderId="2" xfId="0" applyFont="1" applyFill="1" applyBorder="1" applyAlignment="1" applyProtection="1">
      <alignment horizontal="left" vertical="top" wrapText="1" shrinkToFit="1"/>
      <protection locked="0"/>
    </xf>
    <xf numFmtId="0" fontId="2" fillId="24" borderId="0" xfId="0" applyFont="1" applyFill="1" applyBorder="1" applyAlignment="1" applyProtection="1">
      <alignment horizontal="left" vertical="top" wrapText="1" shrinkToFit="1"/>
      <protection locked="0"/>
    </xf>
    <xf numFmtId="0" fontId="2" fillId="24" borderId="3" xfId="0" applyFont="1" applyFill="1" applyBorder="1" applyAlignment="1" applyProtection="1">
      <alignment horizontal="left" vertical="top" wrapText="1" shrinkToFit="1"/>
      <protection locked="0"/>
    </xf>
    <xf numFmtId="0" fontId="2" fillId="24" borderId="22" xfId="0" applyFont="1" applyFill="1" applyBorder="1" applyAlignment="1" applyProtection="1">
      <alignment horizontal="left" vertical="top" wrapText="1" shrinkToFit="1"/>
      <protection locked="0"/>
    </xf>
    <xf numFmtId="0" fontId="2" fillId="24" borderId="13" xfId="0" applyFont="1" applyFill="1" applyBorder="1" applyAlignment="1" applyProtection="1">
      <alignment horizontal="left" vertical="top" wrapText="1" shrinkToFit="1"/>
      <protection locked="0"/>
    </xf>
    <xf numFmtId="0" fontId="2" fillId="24" borderId="23" xfId="0" applyFont="1" applyFill="1" applyBorder="1" applyAlignment="1" applyProtection="1">
      <alignment horizontal="left" vertical="top" wrapText="1" shrinkToFit="1"/>
      <protection locked="0"/>
    </xf>
    <xf numFmtId="0" fontId="35" fillId="12" borderId="24" xfId="0" applyFont="1" applyFill="1" applyBorder="1" applyAlignment="1" applyProtection="1">
      <alignment horizontal="center" vertical="center" wrapText="1" shrinkToFit="1"/>
    </xf>
    <xf numFmtId="0" fontId="35" fillId="12" borderId="25" xfId="0" applyFont="1" applyFill="1" applyBorder="1" applyAlignment="1" applyProtection="1">
      <alignment horizontal="center" vertical="center" wrapText="1" shrinkToFit="1"/>
    </xf>
    <xf numFmtId="0" fontId="35" fillId="12" borderId="26" xfId="0" applyFont="1" applyFill="1" applyBorder="1" applyAlignment="1" applyProtection="1">
      <alignment horizontal="center" vertical="center" wrapText="1" shrinkToFit="1"/>
    </xf>
    <xf numFmtId="0" fontId="35" fillId="12" borderId="2" xfId="0" applyFont="1" applyFill="1" applyBorder="1" applyAlignment="1" applyProtection="1">
      <alignment horizontal="center" vertical="center" wrapText="1" shrinkToFit="1"/>
    </xf>
    <xf numFmtId="0" fontId="35" fillId="12" borderId="0" xfId="0" applyFont="1" applyFill="1" applyBorder="1" applyAlignment="1" applyProtection="1">
      <alignment horizontal="center" vertical="center" wrapText="1" shrinkToFit="1"/>
    </xf>
    <xf numFmtId="0" fontId="35" fillId="12" borderId="3" xfId="0" applyFont="1" applyFill="1" applyBorder="1" applyAlignment="1" applyProtection="1">
      <alignment horizontal="center" vertical="center" wrapText="1" shrinkToFit="1"/>
    </xf>
    <xf numFmtId="0" fontId="1" fillId="17" borderId="46" xfId="0" applyFont="1" applyFill="1" applyBorder="1" applyAlignment="1" applyProtection="1">
      <alignment horizontal="left" vertical="top" wrapText="1" shrinkToFit="1"/>
    </xf>
    <xf numFmtId="0" fontId="32" fillId="17" borderId="0" xfId="0" applyFont="1" applyFill="1" applyBorder="1" applyAlignment="1" applyProtection="1">
      <alignment horizontal="left" vertical="top" wrapText="1" shrinkToFit="1"/>
    </xf>
    <xf numFmtId="0" fontId="32" fillId="17" borderId="3" xfId="0" applyFont="1" applyFill="1" applyBorder="1" applyAlignment="1" applyProtection="1">
      <alignment horizontal="left" vertical="top" wrapText="1" shrinkToFit="1"/>
    </xf>
    <xf numFmtId="0" fontId="32" fillId="17" borderId="46" xfId="0" applyFont="1" applyFill="1" applyBorder="1" applyAlignment="1" applyProtection="1">
      <alignment horizontal="left" vertical="top" wrapText="1" shrinkToFit="1"/>
    </xf>
    <xf numFmtId="0" fontId="32" fillId="17" borderId="60" xfId="0" applyFont="1" applyFill="1" applyBorder="1" applyAlignment="1" applyProtection="1">
      <alignment horizontal="left" vertical="top" wrapText="1" shrinkToFit="1"/>
    </xf>
    <xf numFmtId="0" fontId="32" fillId="17" borderId="5" xfId="0" applyFont="1" applyFill="1" applyBorder="1" applyAlignment="1" applyProtection="1">
      <alignment horizontal="left" vertical="top" wrapText="1" shrinkToFit="1"/>
    </xf>
    <xf numFmtId="0" fontId="32" fillId="17" borderId="6" xfId="0" applyFont="1" applyFill="1" applyBorder="1" applyAlignment="1" applyProtection="1">
      <alignment horizontal="left" vertical="top" wrapText="1" shrinkToFit="1"/>
    </xf>
    <xf numFmtId="0" fontId="1" fillId="20" borderId="2" xfId="0" applyFont="1" applyFill="1" applyBorder="1" applyAlignment="1" applyProtection="1">
      <alignment horizontal="left" vertical="top" wrapText="1" shrinkToFit="1"/>
    </xf>
    <xf numFmtId="0" fontId="32" fillId="20" borderId="0" xfId="0" applyFont="1" applyFill="1" applyBorder="1" applyAlignment="1" applyProtection="1">
      <alignment horizontal="left" vertical="top" wrapText="1" shrinkToFit="1"/>
    </xf>
    <xf numFmtId="0" fontId="32" fillId="20" borderId="3" xfId="0" applyFont="1" applyFill="1" applyBorder="1" applyAlignment="1" applyProtection="1">
      <alignment horizontal="left" vertical="top" wrapText="1" shrinkToFit="1"/>
    </xf>
    <xf numFmtId="0" fontId="32" fillId="20" borderId="2" xfId="0" applyFont="1" applyFill="1" applyBorder="1" applyAlignment="1" applyProtection="1">
      <alignment horizontal="left" vertical="top" wrapText="1" shrinkToFit="1"/>
    </xf>
    <xf numFmtId="0" fontId="9" fillId="19" borderId="24" xfId="0" applyFont="1" applyFill="1" applyBorder="1" applyAlignment="1" applyProtection="1">
      <alignment horizontal="center" vertical="center" wrapText="1" shrinkToFit="1"/>
    </xf>
    <xf numFmtId="0" fontId="9" fillId="19" borderId="25" xfId="0" applyFont="1" applyFill="1" applyBorder="1" applyAlignment="1" applyProtection="1">
      <alignment horizontal="center" vertical="center" wrapText="1" shrinkToFit="1"/>
    </xf>
    <xf numFmtId="0" fontId="9" fillId="19" borderId="26" xfId="0" applyFont="1" applyFill="1" applyBorder="1" applyAlignment="1" applyProtection="1">
      <alignment horizontal="center" vertical="center" wrapText="1" shrinkToFit="1"/>
    </xf>
    <xf numFmtId="0" fontId="9" fillId="19" borderId="22" xfId="0" applyFont="1" applyFill="1" applyBorder="1" applyAlignment="1" applyProtection="1">
      <alignment horizontal="center" vertical="center" wrapText="1" shrinkToFit="1"/>
    </xf>
    <xf numFmtId="0" fontId="9" fillId="19" borderId="13" xfId="0" applyFont="1" applyFill="1" applyBorder="1" applyAlignment="1" applyProtection="1">
      <alignment horizontal="center" vertical="center" wrapText="1" shrinkToFit="1"/>
    </xf>
    <xf numFmtId="0" fontId="9" fillId="19" borderId="23" xfId="0" applyFont="1" applyFill="1" applyBorder="1" applyAlignment="1" applyProtection="1">
      <alignment horizontal="center" vertical="center" wrapText="1" shrinkToFit="1"/>
    </xf>
    <xf numFmtId="0" fontId="32" fillId="20" borderId="20" xfId="0" applyFont="1" applyFill="1" applyBorder="1" applyAlignment="1" applyProtection="1">
      <alignment horizontal="left" vertical="top" wrapText="1" shrinkToFit="1"/>
    </xf>
    <xf numFmtId="0" fontId="1" fillId="20" borderId="2" xfId="0" applyFont="1" applyFill="1" applyBorder="1" applyAlignment="1" applyProtection="1">
      <alignment horizontal="left" vertical="top" wrapText="1" indent="6" shrinkToFit="1"/>
    </xf>
    <xf numFmtId="0" fontId="32" fillId="20" borderId="0" xfId="0" applyFont="1" applyFill="1" applyBorder="1" applyAlignment="1" applyProtection="1">
      <alignment horizontal="left" vertical="top" wrapText="1" indent="6" shrinkToFit="1"/>
    </xf>
    <xf numFmtId="0" fontId="32" fillId="20" borderId="3" xfId="0" applyFont="1" applyFill="1" applyBorder="1" applyAlignment="1" applyProtection="1">
      <alignment horizontal="left" vertical="top" wrapText="1" indent="6" shrinkToFit="1"/>
    </xf>
    <xf numFmtId="0" fontId="32" fillId="20" borderId="2" xfId="0" applyFont="1" applyFill="1" applyBorder="1" applyAlignment="1" applyProtection="1">
      <alignment horizontal="left" vertical="top" wrapText="1" indent="6" shrinkToFit="1"/>
    </xf>
    <xf numFmtId="0" fontId="36" fillId="17" borderId="44" xfId="0" applyFont="1" applyFill="1" applyBorder="1" applyAlignment="1" applyProtection="1">
      <alignment horizontal="center" vertical="top" wrapText="1" shrinkToFit="1"/>
    </xf>
    <xf numFmtId="0" fontId="36" fillId="17" borderId="63" xfId="0" applyFont="1" applyFill="1" applyBorder="1" applyAlignment="1" applyProtection="1">
      <alignment horizontal="center" vertical="top" wrapText="1" shrinkToFit="1"/>
    </xf>
    <xf numFmtId="0" fontId="36" fillId="17" borderId="64" xfId="0" applyFont="1" applyFill="1" applyBorder="1" applyAlignment="1" applyProtection="1">
      <alignment horizontal="center" vertical="top" wrapText="1" shrinkToFit="1"/>
    </xf>
    <xf numFmtId="0" fontId="36" fillId="17" borderId="46" xfId="0" applyFont="1" applyFill="1" applyBorder="1" applyAlignment="1" applyProtection="1">
      <alignment horizontal="center" vertical="top" wrapText="1" shrinkToFit="1"/>
    </xf>
    <xf numFmtId="0" fontId="36" fillId="17" borderId="0" xfId="0" applyFont="1" applyFill="1" applyBorder="1" applyAlignment="1" applyProtection="1">
      <alignment horizontal="center" vertical="top" wrapText="1" shrinkToFit="1"/>
    </xf>
    <xf numFmtId="0" fontId="36" fillId="17" borderId="3" xfId="0" applyFont="1" applyFill="1" applyBorder="1" applyAlignment="1" applyProtection="1">
      <alignment horizontal="center" vertical="top" wrapText="1" shrinkToFit="1"/>
    </xf>
    <xf numFmtId="0" fontId="9" fillId="19" borderId="2" xfId="0" applyFont="1" applyFill="1" applyBorder="1" applyAlignment="1" applyProtection="1">
      <alignment horizontal="center" vertical="center" wrapText="1" shrinkToFit="1"/>
    </xf>
    <xf numFmtId="0" fontId="9" fillId="19" borderId="0" xfId="0" applyFont="1" applyFill="1" applyBorder="1" applyAlignment="1" applyProtection="1">
      <alignment horizontal="center" vertical="center" wrapText="1" shrinkToFit="1"/>
    </xf>
    <xf numFmtId="0" fontId="9" fillId="19" borderId="3" xfId="0" applyFont="1" applyFill="1" applyBorder="1" applyAlignment="1" applyProtection="1">
      <alignment horizontal="center" vertical="center" wrapText="1" shrinkToFit="1"/>
    </xf>
    <xf numFmtId="0" fontId="2" fillId="21" borderId="7" xfId="0" applyFont="1" applyFill="1" applyBorder="1" applyAlignment="1" applyProtection="1">
      <alignment horizontal="center" vertical="center" wrapText="1" shrinkToFit="1"/>
    </xf>
    <xf numFmtId="0" fontId="2" fillId="21" borderId="8" xfId="0" applyFont="1" applyFill="1" applyBorder="1" applyAlignment="1" applyProtection="1">
      <alignment horizontal="center" vertical="center" wrapText="1" shrinkToFit="1"/>
    </xf>
    <xf numFmtId="0" fontId="2" fillId="21" borderId="21" xfId="0" applyFont="1" applyFill="1" applyBorder="1" applyAlignment="1" applyProtection="1">
      <alignment horizontal="center" vertical="center" wrapText="1" shrinkToFit="1"/>
    </xf>
    <xf numFmtId="0" fontId="2" fillId="21" borderId="12" xfId="0" applyFont="1" applyFill="1" applyBorder="1" applyAlignment="1" applyProtection="1">
      <alignment horizontal="center" vertical="center" wrapText="1" shrinkToFit="1"/>
    </xf>
    <xf numFmtId="0" fontId="2" fillId="21" borderId="13" xfId="0" applyFont="1" applyFill="1" applyBorder="1" applyAlignment="1" applyProtection="1">
      <alignment horizontal="center" vertical="center" wrapText="1" shrinkToFit="1"/>
    </xf>
    <xf numFmtId="0" fontId="2" fillId="21" borderId="23" xfId="0" applyFont="1" applyFill="1" applyBorder="1" applyAlignment="1" applyProtection="1">
      <alignment horizontal="center" vertical="center" wrapText="1" shrinkToFit="1"/>
    </xf>
    <xf numFmtId="0" fontId="32" fillId="17" borderId="20" xfId="0" applyFont="1" applyFill="1" applyBorder="1" applyAlignment="1" applyProtection="1">
      <alignment horizontal="left" vertical="top" wrapText="1" shrinkToFit="1"/>
    </xf>
    <xf numFmtId="0" fontId="32" fillId="17" borderId="8" xfId="0" applyFont="1" applyFill="1" applyBorder="1" applyAlignment="1" applyProtection="1">
      <alignment horizontal="left" vertical="top" wrapText="1" shrinkToFit="1"/>
    </xf>
    <xf numFmtId="0" fontId="32" fillId="17" borderId="9" xfId="0" applyFont="1" applyFill="1" applyBorder="1" applyAlignment="1" applyProtection="1">
      <alignment horizontal="left" vertical="top" wrapText="1" shrinkToFit="1"/>
    </xf>
    <xf numFmtId="0" fontId="32" fillId="17" borderId="2" xfId="0" applyFont="1" applyFill="1" applyBorder="1" applyAlignment="1" applyProtection="1">
      <alignment horizontal="left" vertical="top" wrapText="1" shrinkToFit="1"/>
    </xf>
    <xf numFmtId="0" fontId="32" fillId="17" borderId="11" xfId="0" applyFont="1" applyFill="1" applyBorder="1" applyAlignment="1" applyProtection="1">
      <alignment horizontal="left" vertical="top" wrapText="1" shrinkToFit="1"/>
    </xf>
    <xf numFmtId="0" fontId="32" fillId="17" borderId="2" xfId="0" applyFont="1" applyFill="1" applyBorder="1" applyAlignment="1" applyProtection="1">
      <alignment horizontal="left" vertical="top" wrapText="1" indent="3" shrinkToFit="1"/>
    </xf>
    <xf numFmtId="0" fontId="32" fillId="17" borderId="0" xfId="0" applyFont="1" applyFill="1" applyBorder="1" applyAlignment="1" applyProtection="1">
      <alignment horizontal="left" vertical="top" wrapText="1" indent="3" shrinkToFit="1"/>
    </xf>
    <xf numFmtId="0" fontId="32" fillId="17" borderId="11" xfId="0" applyFont="1" applyFill="1" applyBorder="1" applyAlignment="1" applyProtection="1">
      <alignment horizontal="left" vertical="top" wrapText="1" indent="3" shrinkToFit="1"/>
    </xf>
    <xf numFmtId="0" fontId="32" fillId="17" borderId="22" xfId="0" applyFont="1" applyFill="1" applyBorder="1" applyAlignment="1" applyProtection="1">
      <alignment horizontal="left" vertical="top" wrapText="1" indent="3" shrinkToFit="1"/>
    </xf>
    <xf numFmtId="0" fontId="32" fillId="17" borderId="13" xfId="0" applyFont="1" applyFill="1" applyBorder="1" applyAlignment="1" applyProtection="1">
      <alignment horizontal="left" vertical="top" wrapText="1" indent="3" shrinkToFit="1"/>
    </xf>
    <xf numFmtId="0" fontId="32" fillId="17" borderId="14" xfId="0" applyFont="1" applyFill="1" applyBorder="1" applyAlignment="1" applyProtection="1">
      <alignment horizontal="left" vertical="top" wrapText="1" indent="3" shrinkToFit="1"/>
    </xf>
    <xf numFmtId="0" fontId="1" fillId="24" borderId="7" xfId="0" applyFont="1" applyFill="1" applyBorder="1" applyAlignment="1" applyProtection="1">
      <alignment horizontal="left" vertical="top" wrapText="1" shrinkToFit="1"/>
      <protection locked="0"/>
    </xf>
    <xf numFmtId="0" fontId="32" fillId="24" borderId="8" xfId="0" applyFont="1" applyFill="1" applyBorder="1" applyAlignment="1" applyProtection="1">
      <alignment horizontal="left" vertical="top" wrapText="1" shrinkToFit="1"/>
      <protection locked="0"/>
    </xf>
    <xf numFmtId="0" fontId="32" fillId="24" borderId="21" xfId="0" applyFont="1" applyFill="1" applyBorder="1" applyAlignment="1" applyProtection="1">
      <alignment horizontal="left" vertical="top" wrapText="1" shrinkToFit="1"/>
      <protection locked="0"/>
    </xf>
    <xf numFmtId="0" fontId="32" fillId="24" borderId="10" xfId="0" applyFont="1" applyFill="1" applyBorder="1" applyAlignment="1" applyProtection="1">
      <alignment horizontal="left" vertical="top" wrapText="1" shrinkToFit="1"/>
      <protection locked="0"/>
    </xf>
    <xf numFmtId="0" fontId="32" fillId="24" borderId="0" xfId="0" applyFont="1" applyFill="1" applyBorder="1" applyAlignment="1" applyProtection="1">
      <alignment horizontal="left" vertical="top" wrapText="1" shrinkToFit="1"/>
      <protection locked="0"/>
    </xf>
    <xf numFmtId="0" fontId="32" fillId="24" borderId="3" xfId="0" applyFont="1" applyFill="1" applyBorder="1" applyAlignment="1" applyProtection="1">
      <alignment horizontal="left" vertical="top" wrapText="1" shrinkToFit="1"/>
      <protection locked="0"/>
    </xf>
    <xf numFmtId="0" fontId="32" fillId="24" borderId="12" xfId="0" applyFont="1" applyFill="1" applyBorder="1" applyAlignment="1" applyProtection="1">
      <alignment horizontal="left" vertical="top" wrapText="1" shrinkToFit="1"/>
      <protection locked="0"/>
    </xf>
    <xf numFmtId="0" fontId="32" fillId="24" borderId="13" xfId="0" applyFont="1" applyFill="1" applyBorder="1" applyAlignment="1" applyProtection="1">
      <alignment horizontal="left" vertical="top" wrapText="1" shrinkToFit="1"/>
      <protection locked="0"/>
    </xf>
    <xf numFmtId="0" fontId="32" fillId="24" borderId="23" xfId="0" applyFont="1" applyFill="1" applyBorder="1" applyAlignment="1" applyProtection="1">
      <alignment horizontal="left" vertical="top" wrapText="1" shrinkToFit="1"/>
      <protection locked="0"/>
    </xf>
    <xf numFmtId="0" fontId="1" fillId="17" borderId="2" xfId="0" applyFont="1" applyFill="1" applyBorder="1" applyAlignment="1" applyProtection="1">
      <alignment horizontal="left" vertical="top" wrapText="1" shrinkToFit="1"/>
    </xf>
    <xf numFmtId="0" fontId="32" fillId="5" borderId="1" xfId="5" applyFont="1" applyFill="1" applyBorder="1" applyAlignment="1" applyProtection="1">
      <alignment vertical="center" shrinkToFit="1"/>
    </xf>
    <xf numFmtId="0" fontId="32" fillId="2" borderId="1" xfId="5" applyFont="1" applyFill="1" applyBorder="1" applyAlignment="1" applyProtection="1">
      <alignment shrinkToFit="1"/>
    </xf>
    <xf numFmtId="0" fontId="32" fillId="5" borderId="1" xfId="5" applyFont="1" applyFill="1" applyBorder="1" applyAlignment="1" applyProtection="1">
      <alignment shrinkToFit="1"/>
    </xf>
    <xf numFmtId="0" fontId="4" fillId="5" borderId="7" xfId="5" applyFont="1" applyFill="1" applyBorder="1" applyAlignment="1" applyProtection="1">
      <alignment horizontal="center" vertical="center" wrapText="1"/>
    </xf>
    <xf numFmtId="0" fontId="4" fillId="5" borderId="8" xfId="5" applyFont="1" applyFill="1" applyBorder="1" applyAlignment="1" applyProtection="1">
      <alignment horizontal="center" vertical="center" wrapText="1"/>
    </xf>
    <xf numFmtId="0" fontId="4" fillId="5" borderId="9" xfId="5" applyFont="1" applyFill="1" applyBorder="1" applyAlignment="1" applyProtection="1">
      <alignment horizontal="center" vertical="center" wrapText="1"/>
    </xf>
    <xf numFmtId="0" fontId="4" fillId="5" borderId="10" xfId="5" applyFont="1" applyFill="1" applyBorder="1" applyAlignment="1" applyProtection="1">
      <alignment horizontal="center" vertical="center" wrapText="1"/>
    </xf>
    <xf numFmtId="0" fontId="4" fillId="5" borderId="0" xfId="5" applyFont="1" applyFill="1" applyBorder="1" applyAlignment="1" applyProtection="1">
      <alignment horizontal="center" vertical="center" wrapText="1"/>
    </xf>
    <xf numFmtId="0" fontId="4" fillId="5" borderId="11" xfId="5" applyFont="1" applyFill="1" applyBorder="1" applyAlignment="1" applyProtection="1">
      <alignment horizontal="center" vertical="center" wrapText="1"/>
    </xf>
    <xf numFmtId="0" fontId="4" fillId="5" borderId="12" xfId="5" applyFont="1" applyFill="1" applyBorder="1" applyAlignment="1" applyProtection="1">
      <alignment horizontal="center" vertical="center" wrapText="1"/>
    </xf>
    <xf numFmtId="0" fontId="4" fillId="5" borderId="13" xfId="5" applyFont="1" applyFill="1" applyBorder="1" applyAlignment="1" applyProtection="1">
      <alignment horizontal="center" vertical="center" wrapText="1"/>
    </xf>
    <xf numFmtId="0" fontId="4" fillId="5" borderId="14" xfId="5" applyFont="1" applyFill="1" applyBorder="1" applyAlignment="1" applyProtection="1">
      <alignment horizontal="center" vertical="center" wrapText="1"/>
    </xf>
    <xf numFmtId="0" fontId="32" fillId="5" borderId="34" xfId="5" applyFont="1" applyFill="1" applyBorder="1" applyAlignment="1" applyProtection="1">
      <alignment shrinkToFit="1"/>
    </xf>
    <xf numFmtId="0" fontId="32" fillId="5" borderId="33" xfId="5" applyFont="1" applyFill="1" applyBorder="1" applyAlignment="1" applyProtection="1">
      <alignment shrinkToFit="1"/>
    </xf>
    <xf numFmtId="0" fontId="32" fillId="5" borderId="31" xfId="5" applyFont="1" applyFill="1" applyBorder="1" applyAlignment="1" applyProtection="1">
      <alignment shrinkToFit="1"/>
    </xf>
    <xf numFmtId="0" fontId="32" fillId="23" borderId="34" xfId="5" applyFont="1" applyFill="1" applyBorder="1" applyAlignment="1" applyProtection="1">
      <alignment horizontal="left" vertical="top" wrapText="1" indent="3" shrinkToFit="1"/>
    </xf>
    <xf numFmtId="0" fontId="32" fillId="23" borderId="33" xfId="5" applyFont="1" applyFill="1" applyBorder="1" applyAlignment="1" applyProtection="1">
      <alignment horizontal="left" vertical="top" wrapText="1" indent="3" shrinkToFit="1"/>
    </xf>
    <xf numFmtId="0" fontId="32" fillId="23" borderId="31" xfId="5" applyFont="1" applyFill="1" applyBorder="1" applyAlignment="1" applyProtection="1">
      <alignment horizontal="left" vertical="top" wrapText="1" indent="3" shrinkToFit="1"/>
    </xf>
    <xf numFmtId="0" fontId="32" fillId="5" borderId="1" xfId="5" applyFont="1" applyFill="1" applyBorder="1" applyAlignment="1" applyProtection="1">
      <alignment vertical="top" shrinkToFit="1"/>
    </xf>
    <xf numFmtId="0" fontId="32" fillId="5" borderId="34" xfId="5" applyFont="1" applyFill="1" applyBorder="1" applyAlignment="1" applyProtection="1">
      <alignment vertical="center" shrinkToFit="1"/>
    </xf>
    <xf numFmtId="0" fontId="32" fillId="5" borderId="33" xfId="5" applyFont="1" applyFill="1" applyBorder="1" applyAlignment="1" applyProtection="1">
      <alignment vertical="center" shrinkToFit="1"/>
    </xf>
    <xf numFmtId="0" fontId="32" fillId="5" borderId="31" xfId="5" applyFont="1" applyFill="1" applyBorder="1" applyAlignment="1" applyProtection="1">
      <alignment vertical="center" shrinkToFit="1"/>
    </xf>
    <xf numFmtId="0" fontId="32" fillId="5" borderId="34" xfId="5" applyFont="1" applyFill="1" applyBorder="1" applyAlignment="1" applyProtection="1">
      <alignment horizontal="left" vertical="top" wrapText="1" shrinkToFit="1"/>
    </xf>
    <xf numFmtId="0" fontId="32" fillId="5" borderId="33" xfId="5" applyFont="1" applyFill="1" applyBorder="1" applyAlignment="1" applyProtection="1">
      <alignment horizontal="left" vertical="top" wrapText="1" shrinkToFit="1"/>
    </xf>
    <xf numFmtId="0" fontId="32" fillId="5" borderId="31" xfId="5" applyFont="1" applyFill="1" applyBorder="1" applyAlignment="1" applyProtection="1">
      <alignment horizontal="left" vertical="top" wrapText="1" shrinkToFit="1"/>
    </xf>
    <xf numFmtId="0" fontId="32" fillId="5" borderId="34" xfId="5" applyFont="1" applyFill="1" applyBorder="1" applyAlignment="1" applyProtection="1">
      <alignment vertical="top" wrapText="1" shrinkToFit="1"/>
    </xf>
    <xf numFmtId="0" fontId="32" fillId="5" borderId="33" xfId="5" applyFont="1" applyFill="1" applyBorder="1" applyAlignment="1" applyProtection="1">
      <alignment vertical="top" wrapText="1" shrinkToFit="1"/>
    </xf>
    <xf numFmtId="0" fontId="32" fillId="5" borderId="31" xfId="5" applyFont="1" applyFill="1" applyBorder="1" applyAlignment="1" applyProtection="1">
      <alignment vertical="top" wrapText="1" shrinkToFit="1"/>
    </xf>
  </cellXfs>
  <cellStyles count="7">
    <cellStyle name="Currency" xfId="1" builtinId="4"/>
    <cellStyle name="Currency 2" xfId="2"/>
    <cellStyle name="Hyperlink" xfId="3" builtinId="8"/>
    <cellStyle name="Hyperlink 2" xfId="6"/>
    <cellStyle name="Normal" xfId="0" builtinId="0"/>
    <cellStyle name="Normal 2" xfId="4"/>
    <cellStyle name="Normal 3" xfId="5"/>
  </cellStyles>
  <dxfs count="74">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colors>
    <mruColors>
      <color rgb="FFFFFFCC"/>
      <color rgb="FFD000D5"/>
      <color rgb="FFFD3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141167</xdr:colOff>
      <xdr:row>0</xdr:row>
      <xdr:rowOff>60960</xdr:rowOff>
    </xdr:from>
    <xdr:to>
      <xdr:col>0</xdr:col>
      <xdr:colOff>800100</xdr:colOff>
      <xdr:row>0</xdr:row>
      <xdr:rowOff>786858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1167" y="60960"/>
          <a:ext cx="658933" cy="72589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AL/Notice%20of%20New%20or%20Expanding%20Charters/New%20or%20Significantly%20Expanding%20Public%20Charter%20School%20Notification%20For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L/School%20Improvement/FFY%202011%20Received%20Applications/Friendship%20PCS/1003(a)_School.Improvement.Application_FFY.2011_Friendship.PCS_05-22-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robin.bessler/Local%20Settings/Temporary%20Internet%20Files/Content.Outlook/LXWHY69F/ConApp_FFY%202011%20Phase%20II%20Application_05-19-11%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hn/Downloads/ConApp_FFY.2012.Phase.II.Application_08-0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L/Consolidated%20Application/FFY%202011%20Consolidated%20Apps/Received/Paul%20PCS/FFY.2011.Con.App_Phase.II_Paul.PCS_04-26-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3"/>
      <sheetName val="4"/>
      <sheetName val="5"/>
      <sheetName val="6"/>
      <sheetName val="7"/>
      <sheetName val="Validation"/>
      <sheetName val="OSSE Only"/>
    </sheetNames>
    <sheetDataSet>
      <sheetData sheetId="0"/>
      <sheetData sheetId="1">
        <row r="41">
          <cell r="A41" t="str">
            <v>X</v>
          </cell>
        </row>
      </sheetData>
      <sheetData sheetId="2"/>
      <sheetData sheetId="3"/>
      <sheetData sheetId="4"/>
      <sheetData sheetId="5"/>
      <sheetData sheetId="6"/>
      <sheetData sheetId="7"/>
      <sheetData sheetId="8">
        <row r="6">
          <cell r="A6" t="str">
            <v>X</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Basis DC Public Charter School</v>
          </cell>
        </row>
        <row r="6">
          <cell r="E6" t="str">
            <v>Booker T. Washington Public Charter School</v>
          </cell>
        </row>
        <row r="7">
          <cell r="E7" t="str">
            <v>Bridges Public Charter School</v>
          </cell>
        </row>
        <row r="8">
          <cell r="E8" t="str">
            <v>Capital City Public Charter School</v>
          </cell>
        </row>
        <row r="9">
          <cell r="E9" t="str">
            <v>Carlos Rosario Public Charter School</v>
          </cell>
        </row>
        <row r="10">
          <cell r="E10" t="str">
            <v>Center City Public Charter School</v>
          </cell>
        </row>
        <row r="11">
          <cell r="E11" t="str">
            <v>Cesar Chavez Public Charter School</v>
          </cell>
        </row>
        <row r="12">
          <cell r="E12" t="str">
            <v>Children's Studio Public Charter School</v>
          </cell>
        </row>
        <row r="13">
          <cell r="E13" t="str">
            <v>City Collegiate Public Charter School</v>
          </cell>
        </row>
        <row r="14">
          <cell r="E14" t="str">
            <v>Community Academy Public Charter School</v>
          </cell>
        </row>
        <row r="15">
          <cell r="E15" t="str">
            <v>Creative Minds Public Charter School</v>
          </cell>
        </row>
        <row r="16">
          <cell r="E16" t="str">
            <v>DC Bilingual Public Charter School</v>
          </cell>
        </row>
        <row r="17">
          <cell r="E17" t="str">
            <v>DC Preparatory Public Charter School</v>
          </cell>
        </row>
        <row r="18">
          <cell r="E18" t="str">
            <v>DC Scholars Public Charter School</v>
          </cell>
        </row>
        <row r="19">
          <cell r="E19" t="str">
            <v>District of Columbia Public Schools (DCPS)</v>
          </cell>
        </row>
        <row r="20">
          <cell r="E20" t="str">
            <v>E.L. Haynes Public Charter School</v>
          </cell>
        </row>
        <row r="21">
          <cell r="E21" t="str">
            <v>Eagle Academy Public Charter School</v>
          </cell>
        </row>
        <row r="22">
          <cell r="E22" t="str">
            <v>Early Childhood Academy Public Charter School</v>
          </cell>
        </row>
        <row r="23">
          <cell r="E23" t="str">
            <v>Education Strengthens Families (ESF) Public Charter School</v>
          </cell>
        </row>
        <row r="24">
          <cell r="E24" t="str">
            <v>Elsie Whitlow Stokes Public Charter School</v>
          </cell>
        </row>
        <row r="25">
          <cell r="E25" t="str">
            <v>Excel Academy Public Charter School</v>
          </cell>
        </row>
        <row r="26">
          <cell r="E26" t="str">
            <v>Friendship Public Charter School</v>
          </cell>
        </row>
        <row r="27">
          <cell r="E27" t="str">
            <v>Hope Community Public Charter School</v>
          </cell>
        </row>
        <row r="28">
          <cell r="E28" t="str">
            <v>Hospitality Public Charter School</v>
          </cell>
        </row>
        <row r="29">
          <cell r="E29" t="str">
            <v>Howard Road Academy Public Charter School</v>
          </cell>
        </row>
        <row r="30">
          <cell r="E30" t="str">
            <v>Howard University Middle School for Math &amp; Science Public Charter School</v>
          </cell>
        </row>
        <row r="31">
          <cell r="E31" t="str">
            <v>Hyde Leadership Academy Public Charter School</v>
          </cell>
        </row>
        <row r="32">
          <cell r="E32" t="str">
            <v>Ideal Academy Public Charter School</v>
          </cell>
        </row>
        <row r="33">
          <cell r="E33" t="str">
            <v>Imagine Southeast Public Charter School</v>
          </cell>
        </row>
        <row r="34">
          <cell r="E34" t="str">
            <v>Inspired Teaching Demonstration Public Charter School</v>
          </cell>
        </row>
        <row r="35">
          <cell r="E35" t="str">
            <v>Integrated Design &amp; Electronics Academy (IDEA) Public Charter School</v>
          </cell>
        </row>
        <row r="36">
          <cell r="E36" t="str">
            <v>Kamit Institute for Magnificent  Achievers Public Charter School</v>
          </cell>
        </row>
        <row r="37">
          <cell r="E37" t="str">
            <v>KIPP DC Public Charter School</v>
          </cell>
        </row>
        <row r="38">
          <cell r="E38" t="str">
            <v>Latin American Montesori Bilingual (LAMB) Public Charter School</v>
          </cell>
        </row>
        <row r="39">
          <cell r="E39" t="str">
            <v>LAYC YouthBuild Public Charter School</v>
          </cell>
        </row>
        <row r="40">
          <cell r="E40" t="str">
            <v>Mary McLeod Bethune Public Charter School</v>
          </cell>
        </row>
        <row r="41">
          <cell r="E41" t="str">
            <v>Maya Angelou Public Charter School</v>
          </cell>
        </row>
        <row r="42">
          <cell r="E42" t="str">
            <v>Meridian Public Charter School</v>
          </cell>
        </row>
        <row r="43">
          <cell r="E43" t="str">
            <v>Mundo Verde Bilingual Public Charter School</v>
          </cell>
        </row>
        <row r="44">
          <cell r="E44" t="str">
            <v>National Collegiate Preparatory Public Charter School</v>
          </cell>
        </row>
        <row r="45">
          <cell r="E45" t="str">
            <v>Next Step Public Charter School</v>
          </cell>
        </row>
        <row r="46">
          <cell r="E46" t="str">
            <v>Nia Community Public Charter School</v>
          </cell>
        </row>
        <row r="47">
          <cell r="E47" t="str">
            <v>Options Public Charter School</v>
          </cell>
        </row>
        <row r="48">
          <cell r="E48" t="str">
            <v>Paul Public Charter School</v>
          </cell>
        </row>
        <row r="49">
          <cell r="E49" t="str">
            <v>Potomac Lighthouse Public Charter School</v>
          </cell>
        </row>
        <row r="50">
          <cell r="E50" t="str">
            <v>Richard Wright Public Charter School</v>
          </cell>
        </row>
        <row r="51">
          <cell r="E51" t="str">
            <v>Roots Public Charter School</v>
          </cell>
        </row>
        <row r="52">
          <cell r="E52" t="str">
            <v>School for Arts in Learning (SAIL) Public Charter School</v>
          </cell>
        </row>
        <row r="53">
          <cell r="E53" t="str">
            <v>SEED Public Charter School</v>
          </cell>
        </row>
        <row r="54">
          <cell r="E54" t="str">
            <v>Septima Clark Public Charter School</v>
          </cell>
        </row>
        <row r="55">
          <cell r="E55" t="str">
            <v>Shining Stars Montessori Public Charter School</v>
          </cell>
        </row>
        <row r="56">
          <cell r="E56" t="str">
            <v>St. Coletta Public Charter School</v>
          </cell>
        </row>
        <row r="57">
          <cell r="E57" t="str">
            <v>Thea Bowman Public Charter School</v>
          </cell>
        </row>
        <row r="58">
          <cell r="E58" t="str">
            <v>Thurgood Marshall Academy Public Charter School</v>
          </cell>
        </row>
        <row r="59">
          <cell r="E59" t="str">
            <v>Tree of Life Public Charter School</v>
          </cell>
        </row>
        <row r="60">
          <cell r="E60" t="str">
            <v>Two Rivers Public Charter School</v>
          </cell>
        </row>
        <row r="61">
          <cell r="E61" t="str">
            <v>Washington Latin Public Charter School</v>
          </cell>
        </row>
        <row r="62">
          <cell r="E62" t="str">
            <v>Washington Math Science &amp; Technology Public Charter School</v>
          </cell>
        </row>
        <row r="63">
          <cell r="E63" t="str">
            <v>Washington Yu Ying Public Charter School</v>
          </cell>
        </row>
        <row r="64">
          <cell r="E64" t="str">
            <v>William E. Doar Jr. Public Charter School</v>
          </cell>
        </row>
        <row r="65">
          <cell r="E65" t="str">
            <v>Young America Works Public Charter School</v>
          </cell>
        </row>
      </sheetData>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5"/>
      <sheetName val="6"/>
      <sheetName val="7"/>
      <sheetName val="9"/>
      <sheetName val="8"/>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0"/>
      <sheetData sheetId="11"/>
      <sheetData sheetId="12"/>
      <sheetData sheetId="13">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4"/>
      <sheetData sheetId="15"/>
      <sheetData sheetId="16"/>
      <sheetData sheetId="17">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8"/>
      <sheetData sheetId="19"/>
      <sheetData sheetId="20">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Booker T. Washington Public Charter School</v>
          </cell>
        </row>
        <row r="6">
          <cell r="E6" t="str">
            <v>Bridges Public Charter School</v>
          </cell>
        </row>
        <row r="7">
          <cell r="E7" t="str">
            <v>Capital City Public Charter School</v>
          </cell>
        </row>
        <row r="8">
          <cell r="E8" t="str">
            <v>Carlos Rosario Public Charter School</v>
          </cell>
        </row>
        <row r="9">
          <cell r="E9" t="str">
            <v>Center City Public Charter School</v>
          </cell>
        </row>
        <row r="10">
          <cell r="E10" t="str">
            <v>Cesar Chavez Public Charter School</v>
          </cell>
        </row>
        <row r="11">
          <cell r="E11" t="str">
            <v>Children's Studio Public Charter School</v>
          </cell>
        </row>
        <row r="12">
          <cell r="E12" t="str">
            <v>City Collegiate Public Charter School</v>
          </cell>
        </row>
        <row r="13">
          <cell r="E13" t="str">
            <v>Community Academy Public Charter School</v>
          </cell>
        </row>
        <row r="14">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69"/>
  <sheetViews>
    <sheetView topLeftCell="A28" workbookViewId="0">
      <selection activeCell="B56" sqref="B56"/>
    </sheetView>
  </sheetViews>
  <sheetFormatPr defaultColWidth="8.85546875" defaultRowHeight="12.75" x14ac:dyDescent="0.2"/>
  <cols>
    <col min="1" max="10" width="15.7109375" style="3" customWidth="1"/>
    <col min="11" max="51" width="4.7109375" style="3" customWidth="1"/>
    <col min="52" max="16384" width="8.85546875" style="3"/>
  </cols>
  <sheetData>
    <row r="1" spans="1:10" x14ac:dyDescent="0.2">
      <c r="A1" s="142" t="s">
        <v>64</v>
      </c>
      <c r="B1" s="143"/>
      <c r="C1" s="143"/>
      <c r="D1" s="143"/>
      <c r="E1" s="143"/>
      <c r="F1" s="143"/>
      <c r="G1" s="143"/>
      <c r="H1" s="143"/>
      <c r="I1" s="143"/>
      <c r="J1" s="144"/>
    </row>
    <row r="2" spans="1:10" x14ac:dyDescent="0.2">
      <c r="A2" s="145"/>
      <c r="B2" s="146"/>
      <c r="C2" s="146"/>
      <c r="D2" s="146"/>
      <c r="E2" s="146"/>
      <c r="F2" s="146"/>
      <c r="G2" s="146"/>
      <c r="H2" s="146"/>
      <c r="I2" s="146"/>
      <c r="J2" s="147"/>
    </row>
    <row r="3" spans="1:10" x14ac:dyDescent="0.2">
      <c r="A3" s="148" t="s">
        <v>92</v>
      </c>
      <c r="B3" s="149"/>
      <c r="C3" s="149"/>
      <c r="D3" s="149"/>
      <c r="E3" s="149"/>
      <c r="F3" s="149"/>
      <c r="G3" s="149"/>
      <c r="H3" s="149"/>
      <c r="I3" s="149"/>
      <c r="J3" s="150"/>
    </row>
    <row r="4" spans="1:10" x14ac:dyDescent="0.2">
      <c r="A4" s="151"/>
      <c r="B4" s="152"/>
      <c r="C4" s="152"/>
      <c r="D4" s="152"/>
      <c r="E4" s="152"/>
      <c r="F4" s="152"/>
      <c r="G4" s="152"/>
      <c r="H4" s="152"/>
      <c r="I4" s="152"/>
      <c r="J4" s="153"/>
    </row>
    <row r="5" spans="1:10" x14ac:dyDescent="0.2">
      <c r="A5" s="16"/>
      <c r="B5" s="17"/>
      <c r="C5" s="17"/>
      <c r="D5" s="17"/>
      <c r="E5" s="17"/>
      <c r="F5" s="17"/>
      <c r="G5" s="17"/>
      <c r="H5" s="17"/>
      <c r="I5" s="17"/>
      <c r="J5" s="18"/>
    </row>
    <row r="6" spans="1:10" ht="18.75" customHeight="1" x14ac:dyDescent="0.25">
      <c r="A6" s="19"/>
      <c r="B6" s="20"/>
      <c r="C6" s="21"/>
      <c r="D6" s="165" t="s">
        <v>61</v>
      </c>
      <c r="E6" s="165"/>
      <c r="F6" s="165"/>
      <c r="G6" s="165"/>
      <c r="H6" s="165"/>
      <c r="I6" s="165"/>
      <c r="J6" s="166"/>
    </row>
    <row r="7" spans="1:10" ht="12.75" customHeight="1" x14ac:dyDescent="0.25">
      <c r="A7" s="19"/>
      <c r="B7" s="21"/>
      <c r="C7" s="21"/>
      <c r="D7" s="165"/>
      <c r="E7" s="165"/>
      <c r="F7" s="165"/>
      <c r="G7" s="165"/>
      <c r="H7" s="165"/>
      <c r="I7" s="165"/>
      <c r="J7" s="166"/>
    </row>
    <row r="8" spans="1:10" ht="13.5" thickBot="1" x14ac:dyDescent="0.25">
      <c r="A8" s="19"/>
      <c r="B8" s="22"/>
      <c r="C8" s="22"/>
      <c r="D8" s="22"/>
      <c r="E8" s="22"/>
      <c r="F8" s="22"/>
      <c r="G8" s="22"/>
      <c r="H8" s="22"/>
      <c r="I8" s="22"/>
      <c r="J8" s="23"/>
    </row>
    <row r="9" spans="1:10" ht="13.5" thickBot="1" x14ac:dyDescent="0.25">
      <c r="A9" s="24" t="s">
        <v>93</v>
      </c>
      <c r="B9" s="62" t="s">
        <v>34</v>
      </c>
      <c r="C9" s="25"/>
      <c r="D9" s="154" t="s">
        <v>62</v>
      </c>
      <c r="E9" s="159"/>
      <c r="F9" s="159"/>
      <c r="G9" s="159"/>
      <c r="H9" s="159"/>
      <c r="I9" s="159"/>
      <c r="J9" s="160"/>
    </row>
    <row r="10" spans="1:10" ht="13.5" thickBot="1" x14ac:dyDescent="0.25">
      <c r="A10" s="24"/>
      <c r="B10" s="27"/>
      <c r="C10" s="25"/>
      <c r="D10" s="25"/>
      <c r="E10" s="25"/>
      <c r="F10" s="25"/>
      <c r="G10" s="25"/>
      <c r="H10" s="25"/>
      <c r="I10" s="25"/>
      <c r="J10" s="28"/>
    </row>
    <row r="11" spans="1:10" ht="12.75" customHeight="1" thickBot="1" x14ac:dyDescent="0.25">
      <c r="A11" s="24" t="s">
        <v>94</v>
      </c>
      <c r="B11" s="62" t="s">
        <v>34</v>
      </c>
      <c r="C11" s="25"/>
      <c r="D11" s="154" t="s">
        <v>136</v>
      </c>
      <c r="E11" s="159"/>
      <c r="F11" s="159"/>
      <c r="G11" s="159"/>
      <c r="H11" s="159"/>
      <c r="I11" s="159"/>
      <c r="J11" s="160"/>
    </row>
    <row r="12" spans="1:10" ht="12.75" customHeight="1" x14ac:dyDescent="0.2">
      <c r="A12" s="24"/>
      <c r="B12" s="29"/>
      <c r="C12" s="25"/>
      <c r="D12" s="159"/>
      <c r="E12" s="159"/>
      <c r="F12" s="159"/>
      <c r="G12" s="159"/>
      <c r="H12" s="159"/>
      <c r="I12" s="159"/>
      <c r="J12" s="160"/>
    </row>
    <row r="13" spans="1:10" ht="13.5" thickBot="1" x14ac:dyDescent="0.25">
      <c r="A13" s="24"/>
      <c r="B13" s="27"/>
      <c r="C13" s="25"/>
      <c r="D13" s="25"/>
      <c r="E13" s="25"/>
      <c r="F13" s="25"/>
      <c r="G13" s="25"/>
      <c r="H13" s="25"/>
      <c r="I13" s="25"/>
      <c r="J13" s="28"/>
    </row>
    <row r="14" spans="1:10" ht="13.5" thickBot="1" x14ac:dyDescent="0.25">
      <c r="A14" s="24" t="s">
        <v>96</v>
      </c>
      <c r="B14" s="62" t="s">
        <v>34</v>
      </c>
      <c r="C14" s="25"/>
      <c r="D14" s="154" t="s">
        <v>133</v>
      </c>
      <c r="E14" s="159"/>
      <c r="F14" s="159"/>
      <c r="G14" s="159"/>
      <c r="H14" s="159"/>
      <c r="I14" s="159"/>
      <c r="J14" s="160"/>
    </row>
    <row r="15" spans="1:10" ht="12.75" customHeight="1" x14ac:dyDescent="0.2">
      <c r="A15" s="24"/>
      <c r="B15" s="29"/>
      <c r="C15" s="25"/>
      <c r="D15" s="159"/>
      <c r="E15" s="159"/>
      <c r="F15" s="159"/>
      <c r="G15" s="159"/>
      <c r="H15" s="159"/>
      <c r="I15" s="159"/>
      <c r="J15" s="160"/>
    </row>
    <row r="16" spans="1:10" ht="12.75" customHeight="1" thickBot="1" x14ac:dyDescent="0.25">
      <c r="A16" s="24"/>
      <c r="B16" s="27"/>
      <c r="C16" s="25"/>
      <c r="D16" s="25"/>
      <c r="E16" s="25"/>
      <c r="F16" s="25"/>
      <c r="G16" s="25"/>
      <c r="H16" s="25"/>
      <c r="I16" s="25"/>
      <c r="J16" s="28"/>
    </row>
    <row r="17" spans="1:10" ht="12.75" customHeight="1" thickBot="1" x14ac:dyDescent="0.25">
      <c r="A17" s="24" t="s">
        <v>95</v>
      </c>
      <c r="B17" s="62" t="s">
        <v>34</v>
      </c>
      <c r="C17" s="25"/>
      <c r="D17" s="154" t="s">
        <v>36</v>
      </c>
      <c r="E17" s="154"/>
      <c r="F17" s="154"/>
      <c r="G17" s="154"/>
      <c r="H17" s="154"/>
      <c r="I17" s="154"/>
      <c r="J17" s="155"/>
    </row>
    <row r="18" spans="1:10" x14ac:dyDescent="0.2">
      <c r="A18" s="24"/>
      <c r="B18" s="49"/>
      <c r="C18" s="25"/>
      <c r="D18" s="154"/>
      <c r="E18" s="154"/>
      <c r="F18" s="154"/>
      <c r="G18" s="154"/>
      <c r="H18" s="154"/>
      <c r="I18" s="154"/>
      <c r="J18" s="155"/>
    </row>
    <row r="19" spans="1:10" ht="13.5" thickBot="1" x14ac:dyDescent="0.25">
      <c r="A19" s="24"/>
      <c r="B19" s="50"/>
      <c r="C19" s="25"/>
      <c r="D19" s="31"/>
      <c r="E19" s="31"/>
      <c r="F19" s="31"/>
      <c r="G19" s="31"/>
      <c r="H19" s="31"/>
      <c r="I19" s="31"/>
      <c r="J19" s="32"/>
    </row>
    <row r="20" spans="1:10" ht="13.5" thickBot="1" x14ac:dyDescent="0.25">
      <c r="A20" s="24" t="s">
        <v>97</v>
      </c>
      <c r="B20" s="63" t="s">
        <v>34</v>
      </c>
      <c r="C20" s="25"/>
      <c r="D20" s="154" t="s">
        <v>148</v>
      </c>
      <c r="E20" s="154"/>
      <c r="F20" s="154"/>
      <c r="G20" s="154"/>
      <c r="H20" s="154"/>
      <c r="I20" s="154"/>
      <c r="J20" s="155"/>
    </row>
    <row r="21" spans="1:10" x14ac:dyDescent="0.2">
      <c r="A21" s="24"/>
      <c r="B21" s="27"/>
      <c r="C21" s="25"/>
      <c r="D21" s="154"/>
      <c r="E21" s="154"/>
      <c r="F21" s="154"/>
      <c r="G21" s="154"/>
      <c r="H21" s="154"/>
      <c r="I21" s="154"/>
      <c r="J21" s="155"/>
    </row>
    <row r="22" spans="1:10" ht="13.5" thickBot="1" x14ac:dyDescent="0.25">
      <c r="A22" s="24"/>
      <c r="B22" s="27"/>
      <c r="C22" s="25"/>
      <c r="D22" s="33"/>
      <c r="E22" s="25"/>
      <c r="F22" s="25"/>
      <c r="G22" s="25"/>
      <c r="H22" s="25"/>
      <c r="I22" s="25"/>
      <c r="J22" s="28"/>
    </row>
    <row r="23" spans="1:10" ht="13.5" customHeight="1" thickBot="1" x14ac:dyDescent="0.25">
      <c r="A23" s="24" t="s">
        <v>98</v>
      </c>
      <c r="B23" s="63" t="s">
        <v>34</v>
      </c>
      <c r="C23" s="25"/>
      <c r="D23" s="154" t="s">
        <v>147</v>
      </c>
      <c r="E23" s="154"/>
      <c r="F23" s="154"/>
      <c r="G23" s="154"/>
      <c r="H23" s="154"/>
      <c r="I23" s="154"/>
      <c r="J23" s="155"/>
    </row>
    <row r="24" spans="1:10" x14ac:dyDescent="0.2">
      <c r="A24" s="24"/>
      <c r="B24" s="27"/>
      <c r="C24" s="25"/>
      <c r="D24" s="154"/>
      <c r="E24" s="154"/>
      <c r="F24" s="154"/>
      <c r="G24" s="154"/>
      <c r="H24" s="154"/>
      <c r="I24" s="154"/>
      <c r="J24" s="155"/>
    </row>
    <row r="25" spans="1:10" ht="13.5" thickBot="1" x14ac:dyDescent="0.25">
      <c r="A25" s="24"/>
      <c r="B25" s="27"/>
      <c r="C25" s="25"/>
      <c r="D25" s="34"/>
      <c r="E25" s="34"/>
      <c r="F25" s="34"/>
      <c r="G25" s="34"/>
      <c r="H25" s="34"/>
      <c r="I25" s="34"/>
      <c r="J25" s="35"/>
    </row>
    <row r="26" spans="1:10" ht="13.5" thickBot="1" x14ac:dyDescent="0.25">
      <c r="A26" s="24" t="s">
        <v>99</v>
      </c>
      <c r="B26" s="63" t="s">
        <v>34</v>
      </c>
      <c r="C26" s="25"/>
      <c r="D26" s="154" t="s">
        <v>137</v>
      </c>
      <c r="E26" s="154"/>
      <c r="F26" s="154"/>
      <c r="G26" s="154"/>
      <c r="H26" s="154"/>
      <c r="I26" s="154"/>
      <c r="J26" s="155"/>
    </row>
    <row r="27" spans="1:10" x14ac:dyDescent="0.2">
      <c r="A27" s="24"/>
      <c r="B27" s="29"/>
      <c r="C27" s="25"/>
      <c r="D27" s="154"/>
      <c r="E27" s="154"/>
      <c r="F27" s="154"/>
      <c r="G27" s="154"/>
      <c r="H27" s="154"/>
      <c r="I27" s="154"/>
      <c r="J27" s="155"/>
    </row>
    <row r="28" spans="1:10" ht="13.5" thickBot="1" x14ac:dyDescent="0.25">
      <c r="A28" s="24"/>
      <c r="B28" s="27"/>
      <c r="C28" s="25"/>
      <c r="D28" s="25"/>
      <c r="E28" s="25"/>
      <c r="F28" s="25"/>
      <c r="G28" s="25"/>
      <c r="H28" s="25"/>
      <c r="I28" s="25"/>
      <c r="J28" s="28"/>
    </row>
    <row r="29" spans="1:10" ht="13.5" thickBot="1" x14ac:dyDescent="0.25">
      <c r="A29" s="24" t="s">
        <v>100</v>
      </c>
      <c r="B29" s="63" t="s">
        <v>34</v>
      </c>
      <c r="C29" s="25"/>
      <c r="D29" s="156" t="s">
        <v>138</v>
      </c>
      <c r="E29" s="157"/>
      <c r="F29" s="157"/>
      <c r="G29" s="157"/>
      <c r="H29" s="157"/>
      <c r="I29" s="157"/>
      <c r="J29" s="158"/>
    </row>
    <row r="30" spans="1:10" x14ac:dyDescent="0.2">
      <c r="A30" s="24"/>
      <c r="B30" s="29"/>
      <c r="C30" s="25"/>
      <c r="D30" s="157"/>
      <c r="E30" s="157"/>
      <c r="F30" s="157"/>
      <c r="G30" s="157"/>
      <c r="H30" s="157"/>
      <c r="I30" s="157"/>
      <c r="J30" s="158"/>
    </row>
    <row r="31" spans="1:10" ht="13.5" thickBot="1" x14ac:dyDescent="0.25">
      <c r="A31" s="24"/>
      <c r="B31" s="27"/>
      <c r="C31" s="25"/>
      <c r="D31" s="36"/>
      <c r="E31" s="36"/>
      <c r="F31" s="36"/>
      <c r="G31" s="36"/>
      <c r="H31" s="36"/>
      <c r="I31" s="36"/>
      <c r="J31" s="37"/>
    </row>
    <row r="32" spans="1:10" ht="13.5" thickBot="1" x14ac:dyDescent="0.25">
      <c r="A32" s="24" t="s">
        <v>101</v>
      </c>
      <c r="B32" s="63" t="s">
        <v>34</v>
      </c>
      <c r="C32" s="25"/>
      <c r="D32" s="154" t="s">
        <v>63</v>
      </c>
      <c r="E32" s="154"/>
      <c r="F32" s="154"/>
      <c r="G32" s="154"/>
      <c r="H32" s="154"/>
      <c r="I32" s="154"/>
      <c r="J32" s="155"/>
    </row>
    <row r="33" spans="1:10" x14ac:dyDescent="0.2">
      <c r="A33" s="24"/>
      <c r="B33" s="29"/>
      <c r="C33" s="25"/>
      <c r="D33" s="154"/>
      <c r="E33" s="154"/>
      <c r="F33" s="154"/>
      <c r="G33" s="154"/>
      <c r="H33" s="154"/>
      <c r="I33" s="154"/>
      <c r="J33" s="155"/>
    </row>
    <row r="34" spans="1:10" ht="13.5" thickBot="1" x14ac:dyDescent="0.25">
      <c r="A34" s="24"/>
      <c r="B34" s="27"/>
      <c r="C34" s="25"/>
      <c r="D34" s="36"/>
      <c r="E34" s="36"/>
      <c r="F34" s="36"/>
      <c r="G34" s="36"/>
      <c r="H34" s="36"/>
      <c r="I34" s="36"/>
      <c r="J34" s="37"/>
    </row>
    <row r="35" spans="1:10" ht="13.5" thickBot="1" x14ac:dyDescent="0.25">
      <c r="A35" s="24" t="s">
        <v>13</v>
      </c>
      <c r="B35" s="63" t="s">
        <v>34</v>
      </c>
      <c r="C35" s="25"/>
      <c r="D35" s="154" t="s">
        <v>65</v>
      </c>
      <c r="E35" s="154"/>
      <c r="F35" s="154"/>
      <c r="G35" s="154"/>
      <c r="H35" s="154"/>
      <c r="I35" s="154"/>
      <c r="J35" s="155"/>
    </row>
    <row r="36" spans="1:10" x14ac:dyDescent="0.2">
      <c r="A36" s="24"/>
      <c r="B36" s="36"/>
      <c r="C36" s="25"/>
      <c r="D36" s="154"/>
      <c r="E36" s="154"/>
      <c r="F36" s="154"/>
      <c r="G36" s="154"/>
      <c r="H36" s="154"/>
      <c r="I36" s="154"/>
      <c r="J36" s="155"/>
    </row>
    <row r="37" spans="1:10" ht="13.5" thickBot="1" x14ac:dyDescent="0.25">
      <c r="A37" s="24"/>
      <c r="B37" s="27"/>
      <c r="C37" s="25"/>
      <c r="D37" s="36"/>
      <c r="E37" s="36"/>
      <c r="F37" s="36"/>
      <c r="G37" s="36"/>
      <c r="H37" s="36"/>
      <c r="I37" s="36"/>
      <c r="J37" s="37"/>
    </row>
    <row r="38" spans="1:10" ht="13.5" thickBot="1" x14ac:dyDescent="0.25">
      <c r="A38" s="24" t="s">
        <v>14</v>
      </c>
      <c r="B38" s="63" t="s">
        <v>34</v>
      </c>
      <c r="C38" s="25"/>
      <c r="D38" s="154" t="s">
        <v>66</v>
      </c>
      <c r="E38" s="154"/>
      <c r="F38" s="154"/>
      <c r="G38" s="154"/>
      <c r="H38" s="154"/>
      <c r="I38" s="154"/>
      <c r="J38" s="155"/>
    </row>
    <row r="39" spans="1:10" x14ac:dyDescent="0.2">
      <c r="A39" s="24"/>
      <c r="B39" s="29"/>
      <c r="C39" s="25"/>
      <c r="D39" s="154"/>
      <c r="E39" s="154"/>
      <c r="F39" s="154"/>
      <c r="G39" s="154"/>
      <c r="H39" s="154"/>
      <c r="I39" s="154"/>
      <c r="J39" s="155"/>
    </row>
    <row r="40" spans="1:10" ht="13.5" thickBot="1" x14ac:dyDescent="0.25">
      <c r="A40" s="24"/>
      <c r="B40" s="29"/>
      <c r="C40" s="25"/>
      <c r="D40" s="26"/>
      <c r="E40" s="26"/>
      <c r="F40" s="26"/>
      <c r="G40" s="26"/>
      <c r="H40" s="26"/>
      <c r="I40" s="26"/>
      <c r="J40" s="30"/>
    </row>
    <row r="41" spans="1:10" ht="13.5" thickBot="1" x14ac:dyDescent="0.25">
      <c r="A41" s="38" t="s">
        <v>70</v>
      </c>
      <c r="B41" s="64" t="s">
        <v>34</v>
      </c>
      <c r="C41" s="14"/>
      <c r="D41" s="161" t="s">
        <v>151</v>
      </c>
      <c r="E41" s="167"/>
      <c r="F41" s="167"/>
      <c r="G41" s="167"/>
      <c r="H41" s="167"/>
      <c r="I41" s="167"/>
      <c r="J41" s="168"/>
    </row>
    <row r="42" spans="1:10" x14ac:dyDescent="0.2">
      <c r="A42" s="38"/>
      <c r="B42" s="29"/>
      <c r="C42" s="14"/>
      <c r="D42" s="167"/>
      <c r="E42" s="167"/>
      <c r="F42" s="167"/>
      <c r="G42" s="167"/>
      <c r="H42" s="167"/>
      <c r="I42" s="167"/>
      <c r="J42" s="168"/>
    </row>
    <row r="43" spans="1:10" x14ac:dyDescent="0.2">
      <c r="A43" s="38"/>
      <c r="B43" s="14"/>
      <c r="C43" s="14"/>
      <c r="D43" s="167"/>
      <c r="E43" s="167"/>
      <c r="F43" s="167"/>
      <c r="G43" s="167"/>
      <c r="H43" s="167"/>
      <c r="I43" s="167"/>
      <c r="J43" s="168"/>
    </row>
    <row r="44" spans="1:10" ht="13.5" thickBot="1" x14ac:dyDescent="0.25">
      <c r="A44" s="38"/>
      <c r="B44" s="39"/>
      <c r="C44" s="14"/>
      <c r="D44" s="14"/>
      <c r="E44" s="14"/>
      <c r="F44" s="14"/>
      <c r="G44" s="14"/>
      <c r="H44" s="14"/>
      <c r="I44" s="14"/>
      <c r="J44" s="40"/>
    </row>
    <row r="45" spans="1:10" ht="13.5" customHeight="1" thickBot="1" x14ac:dyDescent="0.25">
      <c r="A45" s="38" t="s">
        <v>71</v>
      </c>
      <c r="B45" s="64" t="s">
        <v>34</v>
      </c>
      <c r="C45" s="14"/>
      <c r="D45" s="161" t="s">
        <v>152</v>
      </c>
      <c r="E45" s="167"/>
      <c r="F45" s="167"/>
      <c r="G45" s="167"/>
      <c r="H45" s="167"/>
      <c r="I45" s="167"/>
      <c r="J45" s="168"/>
    </row>
    <row r="46" spans="1:10" x14ac:dyDescent="0.2">
      <c r="A46" s="38"/>
      <c r="B46" s="41"/>
      <c r="C46" s="14"/>
      <c r="D46" s="167"/>
      <c r="E46" s="167"/>
      <c r="F46" s="167"/>
      <c r="G46" s="167"/>
      <c r="H46" s="167"/>
      <c r="I46" s="167"/>
      <c r="J46" s="168"/>
    </row>
    <row r="47" spans="1:10" x14ac:dyDescent="0.2">
      <c r="A47" s="38"/>
      <c r="B47" s="41"/>
      <c r="C47" s="14"/>
      <c r="D47" s="167"/>
      <c r="E47" s="167"/>
      <c r="F47" s="167"/>
      <c r="G47" s="167"/>
      <c r="H47" s="167"/>
      <c r="I47" s="167"/>
      <c r="J47" s="168"/>
    </row>
    <row r="48" spans="1:10" ht="13.5" thickBot="1" x14ac:dyDescent="0.25">
      <c r="A48" s="38"/>
      <c r="B48" s="39"/>
      <c r="C48" s="14"/>
      <c r="D48" s="14"/>
      <c r="E48" s="14"/>
      <c r="F48" s="14"/>
      <c r="G48" s="14"/>
      <c r="H48" s="14"/>
      <c r="I48" s="14"/>
      <c r="J48" s="40"/>
    </row>
    <row r="49" spans="1:10" ht="12.75" customHeight="1" thickBot="1" x14ac:dyDescent="0.25">
      <c r="A49" s="38" t="s">
        <v>72</v>
      </c>
      <c r="B49" s="64" t="s">
        <v>34</v>
      </c>
      <c r="C49" s="14"/>
      <c r="D49" s="161" t="s">
        <v>67</v>
      </c>
      <c r="E49" s="161"/>
      <c r="F49" s="161"/>
      <c r="G49" s="161"/>
      <c r="H49" s="161"/>
      <c r="I49" s="161"/>
      <c r="J49" s="162"/>
    </row>
    <row r="50" spans="1:10" ht="12.75" customHeight="1" x14ac:dyDescent="0.2">
      <c r="A50" s="38"/>
      <c r="B50" s="41"/>
      <c r="C50" s="14"/>
      <c r="D50" s="161"/>
      <c r="E50" s="161"/>
      <c r="F50" s="161"/>
      <c r="G50" s="161"/>
      <c r="H50" s="161"/>
      <c r="I50" s="161"/>
      <c r="J50" s="162"/>
    </row>
    <row r="51" spans="1:10" ht="13.5" thickBot="1" x14ac:dyDescent="0.25">
      <c r="A51" s="38"/>
      <c r="B51" s="39"/>
      <c r="C51" s="14"/>
      <c r="D51" s="14"/>
      <c r="E51" s="14"/>
      <c r="F51" s="14"/>
      <c r="G51" s="14"/>
      <c r="H51" s="14"/>
      <c r="I51" s="14"/>
      <c r="J51" s="40"/>
    </row>
    <row r="52" spans="1:10" ht="13.5" customHeight="1" thickBot="1" x14ac:dyDescent="0.25">
      <c r="A52" s="38" t="s">
        <v>73</v>
      </c>
      <c r="B52" s="64" t="s">
        <v>34</v>
      </c>
      <c r="C52" s="14"/>
      <c r="D52" s="161" t="s">
        <v>68</v>
      </c>
      <c r="E52" s="167"/>
      <c r="F52" s="167"/>
      <c r="G52" s="167"/>
      <c r="H52" s="167"/>
      <c r="I52" s="167"/>
      <c r="J52" s="168"/>
    </row>
    <row r="53" spans="1:10" ht="12.75" customHeight="1" x14ac:dyDescent="0.2">
      <c r="A53" s="38"/>
      <c r="B53" s="41"/>
      <c r="C53" s="14"/>
      <c r="D53" s="167"/>
      <c r="E53" s="167"/>
      <c r="F53" s="167"/>
      <c r="G53" s="167"/>
      <c r="H53" s="167"/>
      <c r="I53" s="167"/>
      <c r="J53" s="168"/>
    </row>
    <row r="54" spans="1:10" ht="12.75" customHeight="1" x14ac:dyDescent="0.2">
      <c r="A54" s="38"/>
      <c r="B54" s="41"/>
      <c r="C54" s="14"/>
      <c r="D54" s="167"/>
      <c r="E54" s="167"/>
      <c r="F54" s="167"/>
      <c r="G54" s="167"/>
      <c r="H54" s="167"/>
      <c r="I54" s="167"/>
      <c r="J54" s="168"/>
    </row>
    <row r="55" spans="1:10" ht="13.5" thickBot="1" x14ac:dyDescent="0.25">
      <c r="A55" s="38"/>
      <c r="B55" s="39"/>
      <c r="C55" s="14"/>
      <c r="D55" s="14"/>
      <c r="E55" s="14"/>
      <c r="F55" s="14"/>
      <c r="G55" s="14"/>
      <c r="H55" s="14"/>
      <c r="I55" s="14"/>
      <c r="J55" s="40"/>
    </row>
    <row r="56" spans="1:10" ht="13.5" thickBot="1" x14ac:dyDescent="0.25">
      <c r="A56" s="38" t="s">
        <v>74</v>
      </c>
      <c r="B56" s="64" t="s">
        <v>34</v>
      </c>
      <c r="C56" s="14"/>
      <c r="D56" s="154" t="s">
        <v>69</v>
      </c>
      <c r="E56" s="163"/>
      <c r="F56" s="163"/>
      <c r="G56" s="163"/>
      <c r="H56" s="163"/>
      <c r="I56" s="163"/>
      <c r="J56" s="164"/>
    </row>
    <row r="57" spans="1:10" x14ac:dyDescent="0.2">
      <c r="A57" s="42"/>
      <c r="B57" s="14"/>
      <c r="C57" s="14"/>
      <c r="D57" s="163"/>
      <c r="E57" s="163"/>
      <c r="F57" s="163"/>
      <c r="G57" s="163"/>
      <c r="H57" s="163"/>
      <c r="I57" s="163"/>
      <c r="J57" s="164"/>
    </row>
    <row r="58" spans="1:10" x14ac:dyDescent="0.2">
      <c r="A58" s="43"/>
      <c r="B58" s="44"/>
      <c r="C58" s="44"/>
      <c r="D58" s="44"/>
      <c r="E58" s="44"/>
      <c r="F58" s="44"/>
      <c r="G58" s="44"/>
      <c r="H58" s="44"/>
      <c r="I58" s="44"/>
      <c r="J58" s="45"/>
    </row>
    <row r="59" spans="1:10" x14ac:dyDescent="0.2">
      <c r="A59" s="46"/>
    </row>
    <row r="66" spans="1:1" x14ac:dyDescent="0.2">
      <c r="A66" s="46"/>
    </row>
    <row r="68" spans="1:1" x14ac:dyDescent="0.2">
      <c r="A68" s="47"/>
    </row>
    <row r="69" spans="1:1" x14ac:dyDescent="0.2">
      <c r="A69" s="48"/>
    </row>
  </sheetData>
  <sheetProtection password="E6F6" sheet="1"/>
  <mergeCells count="19">
    <mergeCell ref="D49:J50"/>
    <mergeCell ref="D56:J57"/>
    <mergeCell ref="D6:J7"/>
    <mergeCell ref="D41:J43"/>
    <mergeCell ref="D45:J47"/>
    <mergeCell ref="D52:J54"/>
    <mergeCell ref="D38:J39"/>
    <mergeCell ref="D20:J21"/>
    <mergeCell ref="D23:J24"/>
    <mergeCell ref="D35:J36"/>
    <mergeCell ref="A1:J2"/>
    <mergeCell ref="A3:J4"/>
    <mergeCell ref="D26:J27"/>
    <mergeCell ref="D32:J33"/>
    <mergeCell ref="D29:J30"/>
    <mergeCell ref="D9:J9"/>
    <mergeCell ref="D11:J12"/>
    <mergeCell ref="D14:J15"/>
    <mergeCell ref="D17:J18"/>
  </mergeCells>
  <phoneticPr fontId="16" type="noConversion"/>
  <dataValidations count="1">
    <dataValidation type="list" allowBlank="1" showInputMessage="1" showErrorMessage="1" sqref="B14 B35 B32 B26 B23 B52 B9 B11 B17 B20 B38 B56 B45 B41 B29 B4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HY80"/>
  <sheetViews>
    <sheetView topLeftCell="A10" workbookViewId="0">
      <selection activeCell="A31" sqref="A31:J36"/>
    </sheetView>
  </sheetViews>
  <sheetFormatPr defaultColWidth="8.85546875" defaultRowHeight="12.75" x14ac:dyDescent="0.2"/>
  <cols>
    <col min="1" max="10" width="15.7109375" style="2" customWidth="1"/>
    <col min="11" max="51" width="4.7109375" style="2" customWidth="1"/>
    <col min="52" max="16384" width="8.85546875" style="2"/>
  </cols>
  <sheetData>
    <row r="1" spans="1:10" s="3" customFormat="1" ht="15" customHeight="1" thickTop="1" x14ac:dyDescent="0.2">
      <c r="A1" s="374" t="s">
        <v>124</v>
      </c>
      <c r="B1" s="375"/>
      <c r="C1" s="375"/>
      <c r="D1" s="375"/>
      <c r="E1" s="375"/>
      <c r="F1" s="375"/>
      <c r="G1" s="375"/>
      <c r="H1" s="375"/>
      <c r="I1" s="375"/>
      <c r="J1" s="376"/>
    </row>
    <row r="2" spans="1:10" s="3" customFormat="1" ht="15" customHeight="1" thickBot="1" x14ac:dyDescent="0.25">
      <c r="A2" s="436"/>
      <c r="B2" s="379"/>
      <c r="C2" s="379"/>
      <c r="D2" s="379"/>
      <c r="E2" s="379"/>
      <c r="F2" s="379"/>
      <c r="G2" s="379"/>
      <c r="H2" s="379"/>
      <c r="I2" s="379"/>
      <c r="J2" s="380"/>
    </row>
    <row r="3" spans="1:10" x14ac:dyDescent="0.2">
      <c r="A3" s="479" t="s">
        <v>219</v>
      </c>
      <c r="B3" s="480"/>
      <c r="C3" s="480"/>
      <c r="D3" s="480"/>
      <c r="E3" s="480"/>
      <c r="F3" s="480"/>
      <c r="G3" s="480"/>
      <c r="H3" s="480"/>
      <c r="I3" s="480"/>
      <c r="J3" s="481"/>
    </row>
    <row r="4" spans="1:10" x14ac:dyDescent="0.2">
      <c r="A4" s="482"/>
      <c r="B4" s="483"/>
      <c r="C4" s="483"/>
      <c r="D4" s="483"/>
      <c r="E4" s="483"/>
      <c r="F4" s="483"/>
      <c r="G4" s="483"/>
      <c r="H4" s="483"/>
      <c r="I4" s="483"/>
      <c r="J4" s="484"/>
    </row>
    <row r="5" spans="1:10" x14ac:dyDescent="0.2">
      <c r="A5" s="482"/>
      <c r="B5" s="483"/>
      <c r="C5" s="483"/>
      <c r="D5" s="483"/>
      <c r="E5" s="483"/>
      <c r="F5" s="483"/>
      <c r="G5" s="483"/>
      <c r="H5" s="483"/>
      <c r="I5" s="483"/>
      <c r="J5" s="484"/>
    </row>
    <row r="6" spans="1:10" x14ac:dyDescent="0.2">
      <c r="A6" s="482"/>
      <c r="B6" s="483"/>
      <c r="C6" s="483"/>
      <c r="D6" s="483"/>
      <c r="E6" s="483"/>
      <c r="F6" s="483"/>
      <c r="G6" s="483"/>
      <c r="H6" s="483"/>
      <c r="I6" s="483"/>
      <c r="J6" s="484"/>
    </row>
    <row r="7" spans="1:10" ht="13.5" thickBot="1" x14ac:dyDescent="0.25">
      <c r="A7" s="485"/>
      <c r="B7" s="486"/>
      <c r="C7" s="486"/>
      <c r="D7" s="486"/>
      <c r="E7" s="486"/>
      <c r="F7" s="486"/>
      <c r="G7" s="486"/>
      <c r="H7" s="486"/>
      <c r="I7" s="486"/>
      <c r="J7" s="487"/>
    </row>
    <row r="8" spans="1:10" ht="12.75" customHeight="1" x14ac:dyDescent="0.2">
      <c r="A8" s="488" t="s">
        <v>220</v>
      </c>
      <c r="B8" s="489"/>
      <c r="C8" s="489"/>
      <c r="D8" s="489"/>
      <c r="E8" s="489"/>
      <c r="F8" s="489"/>
      <c r="G8" s="489"/>
      <c r="H8" s="489"/>
      <c r="I8" s="489"/>
      <c r="J8" s="490"/>
    </row>
    <row r="9" spans="1:10" ht="12.75" customHeight="1" x14ac:dyDescent="0.2">
      <c r="A9" s="491"/>
      <c r="B9" s="492"/>
      <c r="C9" s="492"/>
      <c r="D9" s="492"/>
      <c r="E9" s="492"/>
      <c r="F9" s="492"/>
      <c r="G9" s="492"/>
      <c r="H9" s="492"/>
      <c r="I9" s="492"/>
      <c r="J9" s="493"/>
    </row>
    <row r="10" spans="1:10" ht="12.75" customHeight="1" x14ac:dyDescent="0.2">
      <c r="A10" s="491"/>
      <c r="B10" s="492"/>
      <c r="C10" s="492"/>
      <c r="D10" s="492"/>
      <c r="E10" s="492"/>
      <c r="F10" s="492"/>
      <c r="G10" s="492"/>
      <c r="H10" s="492"/>
      <c r="I10" s="492"/>
      <c r="J10" s="493"/>
    </row>
    <row r="11" spans="1:10" ht="13.5" thickBot="1" x14ac:dyDescent="0.25">
      <c r="A11" s="494"/>
      <c r="B11" s="495"/>
      <c r="C11" s="495"/>
      <c r="D11" s="495"/>
      <c r="E11" s="495"/>
      <c r="F11" s="495"/>
      <c r="G11" s="495"/>
      <c r="H11" s="495"/>
      <c r="I11" s="495"/>
      <c r="J11" s="496"/>
    </row>
    <row r="12" spans="1:10" ht="17.25" thickTop="1" thickBot="1" x14ac:dyDescent="0.25">
      <c r="A12" s="57"/>
      <c r="B12" s="58"/>
      <c r="C12" s="58"/>
      <c r="D12" s="58"/>
      <c r="E12" s="58"/>
      <c r="F12" s="58"/>
      <c r="G12" s="58"/>
      <c r="H12" s="58"/>
      <c r="I12" s="58"/>
      <c r="J12" s="59"/>
    </row>
    <row r="13" spans="1:10" x14ac:dyDescent="0.2">
      <c r="A13" s="437" t="s">
        <v>125</v>
      </c>
      <c r="B13" s="438"/>
      <c r="C13" s="438"/>
      <c r="D13" s="438"/>
      <c r="E13" s="438"/>
      <c r="F13" s="438"/>
      <c r="G13" s="438"/>
      <c r="H13" s="438"/>
      <c r="I13" s="438"/>
      <c r="J13" s="439"/>
    </row>
    <row r="14" spans="1:10" x14ac:dyDescent="0.2">
      <c r="A14" s="440"/>
      <c r="B14" s="441"/>
      <c r="C14" s="441"/>
      <c r="D14" s="441"/>
      <c r="E14" s="441"/>
      <c r="F14" s="441"/>
      <c r="G14" s="441"/>
      <c r="H14" s="441"/>
      <c r="I14" s="441"/>
      <c r="J14" s="442"/>
    </row>
    <row r="15" spans="1:10" ht="13.5" thickBot="1" x14ac:dyDescent="0.25">
      <c r="A15" s="443"/>
      <c r="B15" s="444"/>
      <c r="C15" s="444"/>
      <c r="D15" s="444"/>
      <c r="E15" s="444"/>
      <c r="F15" s="444"/>
      <c r="G15" s="444"/>
      <c r="H15" s="444"/>
      <c r="I15" s="444"/>
      <c r="J15" s="445"/>
    </row>
    <row r="16" spans="1:10" x14ac:dyDescent="0.2">
      <c r="A16" s="446" t="s">
        <v>167</v>
      </c>
      <c r="B16" s="447"/>
      <c r="C16" s="447"/>
      <c r="D16" s="447"/>
      <c r="E16" s="447"/>
      <c r="F16" s="447"/>
      <c r="G16" s="447"/>
      <c r="H16" s="447"/>
      <c r="I16" s="447"/>
      <c r="J16" s="448"/>
    </row>
    <row r="17" spans="1:10" x14ac:dyDescent="0.2">
      <c r="A17" s="449"/>
      <c r="B17" s="450"/>
      <c r="C17" s="450"/>
      <c r="D17" s="450"/>
      <c r="E17" s="450"/>
      <c r="F17" s="450"/>
      <c r="G17" s="450"/>
      <c r="H17" s="450"/>
      <c r="I17" s="450"/>
      <c r="J17" s="451"/>
    </row>
    <row r="18" spans="1:10" ht="13.5" thickBot="1" x14ac:dyDescent="0.25">
      <c r="A18" s="452"/>
      <c r="B18" s="453"/>
      <c r="C18" s="453"/>
      <c r="D18" s="453"/>
      <c r="E18" s="453"/>
      <c r="F18" s="453"/>
      <c r="G18" s="453"/>
      <c r="H18" s="453"/>
      <c r="I18" s="453"/>
      <c r="J18" s="454"/>
    </row>
    <row r="19" spans="1:10" ht="15.75" customHeight="1" x14ac:dyDescent="0.2">
      <c r="A19" s="470" t="s">
        <v>168</v>
      </c>
      <c r="B19" s="471"/>
      <c r="C19" s="471"/>
      <c r="D19" s="471"/>
      <c r="E19" s="471"/>
      <c r="F19" s="471"/>
      <c r="G19" s="471"/>
      <c r="H19" s="471"/>
      <c r="I19" s="471"/>
      <c r="J19" s="472"/>
    </row>
    <row r="20" spans="1:10" ht="15.75" customHeight="1" x14ac:dyDescent="0.2">
      <c r="A20" s="473"/>
      <c r="B20" s="474"/>
      <c r="C20" s="474"/>
      <c r="D20" s="474"/>
      <c r="E20" s="474"/>
      <c r="F20" s="474"/>
      <c r="G20" s="474"/>
      <c r="H20" s="474"/>
      <c r="I20" s="474"/>
      <c r="J20" s="475"/>
    </row>
    <row r="21" spans="1:10" ht="16.5" customHeight="1" thickBot="1" x14ac:dyDescent="0.25">
      <c r="A21" s="476"/>
      <c r="B21" s="477"/>
      <c r="C21" s="477"/>
      <c r="D21" s="477"/>
      <c r="E21" s="477"/>
      <c r="F21" s="477"/>
      <c r="G21" s="477"/>
      <c r="H21" s="477"/>
      <c r="I21" s="477"/>
      <c r="J21" s="478"/>
    </row>
    <row r="22" spans="1:10" x14ac:dyDescent="0.2">
      <c r="A22" s="461" t="s">
        <v>169</v>
      </c>
      <c r="B22" s="462"/>
      <c r="C22" s="462"/>
      <c r="D22" s="462"/>
      <c r="E22" s="462"/>
      <c r="F22" s="462"/>
      <c r="G22" s="462"/>
      <c r="H22" s="462"/>
      <c r="I22" s="462"/>
      <c r="J22" s="463"/>
    </row>
    <row r="23" spans="1:10" x14ac:dyDescent="0.2">
      <c r="A23" s="464"/>
      <c r="B23" s="465"/>
      <c r="C23" s="465"/>
      <c r="D23" s="465"/>
      <c r="E23" s="465"/>
      <c r="F23" s="465"/>
      <c r="G23" s="465"/>
      <c r="H23" s="465"/>
      <c r="I23" s="465"/>
      <c r="J23" s="466"/>
    </row>
    <row r="24" spans="1:10" x14ac:dyDescent="0.2">
      <c r="A24" s="464"/>
      <c r="B24" s="465"/>
      <c r="C24" s="465"/>
      <c r="D24" s="465"/>
      <c r="E24" s="465"/>
      <c r="F24" s="465"/>
      <c r="G24" s="465"/>
      <c r="H24" s="465"/>
      <c r="I24" s="465"/>
      <c r="J24" s="466"/>
    </row>
    <row r="25" spans="1:10" ht="13.5" thickBot="1" x14ac:dyDescent="0.25">
      <c r="A25" s="467"/>
      <c r="B25" s="468"/>
      <c r="C25" s="468"/>
      <c r="D25" s="468"/>
      <c r="E25" s="468"/>
      <c r="F25" s="468"/>
      <c r="G25" s="468"/>
      <c r="H25" s="468"/>
      <c r="I25" s="468"/>
      <c r="J25" s="469"/>
    </row>
    <row r="26" spans="1:10" x14ac:dyDescent="0.2">
      <c r="A26" s="461" t="s">
        <v>170</v>
      </c>
      <c r="B26" s="462"/>
      <c r="C26" s="462"/>
      <c r="D26" s="462"/>
      <c r="E26" s="462"/>
      <c r="F26" s="462"/>
      <c r="G26" s="462"/>
      <c r="H26" s="462"/>
      <c r="I26" s="462"/>
      <c r="J26" s="463"/>
    </row>
    <row r="27" spans="1:10" x14ac:dyDescent="0.2">
      <c r="A27" s="464"/>
      <c r="B27" s="465"/>
      <c r="C27" s="465"/>
      <c r="D27" s="465"/>
      <c r="E27" s="465"/>
      <c r="F27" s="465"/>
      <c r="G27" s="465"/>
      <c r="H27" s="465"/>
      <c r="I27" s="465"/>
      <c r="J27" s="466"/>
    </row>
    <row r="28" spans="1:10" x14ac:dyDescent="0.2">
      <c r="A28" s="464"/>
      <c r="B28" s="465"/>
      <c r="C28" s="465"/>
      <c r="D28" s="465"/>
      <c r="E28" s="465"/>
      <c r="F28" s="465"/>
      <c r="G28" s="465"/>
      <c r="H28" s="465"/>
      <c r="I28" s="465"/>
      <c r="J28" s="466"/>
    </row>
    <row r="29" spans="1:10" x14ac:dyDescent="0.2">
      <c r="A29" s="464"/>
      <c r="B29" s="465"/>
      <c r="C29" s="465"/>
      <c r="D29" s="465"/>
      <c r="E29" s="465"/>
      <c r="F29" s="465"/>
      <c r="G29" s="465"/>
      <c r="H29" s="465"/>
      <c r="I29" s="465"/>
      <c r="J29" s="466"/>
    </row>
    <row r="30" spans="1:10" ht="13.5" thickBot="1" x14ac:dyDescent="0.25">
      <c r="A30" s="467"/>
      <c r="B30" s="468"/>
      <c r="C30" s="468"/>
      <c r="D30" s="468"/>
      <c r="E30" s="468"/>
      <c r="F30" s="468"/>
      <c r="G30" s="468"/>
      <c r="H30" s="468"/>
      <c r="I30" s="468"/>
      <c r="J30" s="469"/>
    </row>
    <row r="31" spans="1:10" x14ac:dyDescent="0.2">
      <c r="A31" s="461" t="s">
        <v>224</v>
      </c>
      <c r="B31" s="462"/>
      <c r="C31" s="462"/>
      <c r="D31" s="462"/>
      <c r="E31" s="462"/>
      <c r="F31" s="462"/>
      <c r="G31" s="462"/>
      <c r="H31" s="462"/>
      <c r="I31" s="462"/>
      <c r="J31" s="463"/>
    </row>
    <row r="32" spans="1:10" x14ac:dyDescent="0.2">
      <c r="A32" s="464"/>
      <c r="B32" s="465"/>
      <c r="C32" s="465"/>
      <c r="D32" s="465"/>
      <c r="E32" s="465"/>
      <c r="F32" s="465"/>
      <c r="G32" s="465"/>
      <c r="H32" s="465"/>
      <c r="I32" s="465"/>
      <c r="J32" s="466"/>
    </row>
    <row r="33" spans="1:10" x14ac:dyDescent="0.2">
      <c r="A33" s="464"/>
      <c r="B33" s="465"/>
      <c r="C33" s="465"/>
      <c r="D33" s="465"/>
      <c r="E33" s="465"/>
      <c r="F33" s="465"/>
      <c r="G33" s="465"/>
      <c r="H33" s="465"/>
      <c r="I33" s="465"/>
      <c r="J33" s="466"/>
    </row>
    <row r="34" spans="1:10" x14ac:dyDescent="0.2">
      <c r="A34" s="464"/>
      <c r="B34" s="465"/>
      <c r="C34" s="465"/>
      <c r="D34" s="465"/>
      <c r="E34" s="465"/>
      <c r="F34" s="465"/>
      <c r="G34" s="465"/>
      <c r="H34" s="465"/>
      <c r="I34" s="465"/>
      <c r="J34" s="466"/>
    </row>
    <row r="35" spans="1:10" x14ac:dyDescent="0.2">
      <c r="A35" s="464"/>
      <c r="B35" s="465"/>
      <c r="C35" s="465"/>
      <c r="D35" s="465"/>
      <c r="E35" s="465"/>
      <c r="F35" s="465"/>
      <c r="G35" s="465"/>
      <c r="H35" s="465"/>
      <c r="I35" s="465"/>
      <c r="J35" s="466"/>
    </row>
    <row r="36" spans="1:10" ht="13.5" thickBot="1" x14ac:dyDescent="0.25">
      <c r="A36" s="467"/>
      <c r="B36" s="468"/>
      <c r="C36" s="468"/>
      <c r="D36" s="468"/>
      <c r="E36" s="468"/>
      <c r="F36" s="468"/>
      <c r="G36" s="468"/>
      <c r="H36" s="468"/>
      <c r="I36" s="468"/>
      <c r="J36" s="469"/>
    </row>
    <row r="37" spans="1:10" x14ac:dyDescent="0.2">
      <c r="A37" s="497" t="s">
        <v>171</v>
      </c>
      <c r="B37" s="498"/>
      <c r="C37" s="498"/>
      <c r="D37" s="498"/>
      <c r="E37" s="498"/>
      <c r="F37" s="498"/>
      <c r="G37" s="498"/>
      <c r="H37" s="498"/>
      <c r="I37" s="498"/>
      <c r="J37" s="499"/>
    </row>
    <row r="38" spans="1:10" x14ac:dyDescent="0.2">
      <c r="A38" s="500"/>
      <c r="B38" s="501"/>
      <c r="C38" s="501"/>
      <c r="D38" s="501"/>
      <c r="E38" s="501"/>
      <c r="F38" s="501"/>
      <c r="G38" s="501"/>
      <c r="H38" s="501"/>
      <c r="I38" s="501"/>
      <c r="J38" s="502"/>
    </row>
    <row r="39" spans="1:10" x14ac:dyDescent="0.2">
      <c r="A39" s="500"/>
      <c r="B39" s="501"/>
      <c r="C39" s="501"/>
      <c r="D39" s="501"/>
      <c r="E39" s="501"/>
      <c r="F39" s="501"/>
      <c r="G39" s="501"/>
      <c r="H39" s="501"/>
      <c r="I39" s="501"/>
      <c r="J39" s="502"/>
    </row>
    <row r="40" spans="1:10" ht="13.5" thickBot="1" x14ac:dyDescent="0.25">
      <c r="A40" s="503"/>
      <c r="B40" s="504"/>
      <c r="C40" s="504"/>
      <c r="D40" s="504"/>
      <c r="E40" s="504"/>
      <c r="F40" s="504"/>
      <c r="G40" s="504"/>
      <c r="H40" s="504"/>
      <c r="I40" s="504"/>
      <c r="J40" s="505"/>
    </row>
    <row r="41" spans="1:10" x14ac:dyDescent="0.2">
      <c r="A41" s="497" t="s">
        <v>172</v>
      </c>
      <c r="B41" s="498"/>
      <c r="C41" s="498"/>
      <c r="D41" s="498"/>
      <c r="E41" s="498"/>
      <c r="F41" s="498"/>
      <c r="G41" s="498"/>
      <c r="H41" s="498"/>
      <c r="I41" s="498"/>
      <c r="J41" s="499"/>
    </row>
    <row r="42" spans="1:10" x14ac:dyDescent="0.2">
      <c r="A42" s="500"/>
      <c r="B42" s="501"/>
      <c r="C42" s="501"/>
      <c r="D42" s="501"/>
      <c r="E42" s="501"/>
      <c r="F42" s="501"/>
      <c r="G42" s="501"/>
      <c r="H42" s="501"/>
      <c r="I42" s="501"/>
      <c r="J42" s="502"/>
    </row>
    <row r="43" spans="1:10" x14ac:dyDescent="0.2">
      <c r="A43" s="500"/>
      <c r="B43" s="501"/>
      <c r="C43" s="501"/>
      <c r="D43" s="501"/>
      <c r="E43" s="501"/>
      <c r="F43" s="501"/>
      <c r="G43" s="501"/>
      <c r="H43" s="501"/>
      <c r="I43" s="501"/>
      <c r="J43" s="502"/>
    </row>
    <row r="44" spans="1:10" x14ac:dyDescent="0.2">
      <c r="A44" s="500"/>
      <c r="B44" s="501"/>
      <c r="C44" s="501"/>
      <c r="D44" s="501"/>
      <c r="E44" s="501"/>
      <c r="F44" s="501"/>
      <c r="G44" s="501"/>
      <c r="H44" s="501"/>
      <c r="I44" s="501"/>
      <c r="J44" s="502"/>
    </row>
    <row r="45" spans="1:10" ht="13.5" thickBot="1" x14ac:dyDescent="0.25">
      <c r="A45" s="503"/>
      <c r="B45" s="504"/>
      <c r="C45" s="504"/>
      <c r="D45" s="504"/>
      <c r="E45" s="504"/>
      <c r="F45" s="504"/>
      <c r="G45" s="504"/>
      <c r="H45" s="504"/>
      <c r="I45" s="504"/>
      <c r="J45" s="505"/>
    </row>
    <row r="46" spans="1:10" x14ac:dyDescent="0.2">
      <c r="A46" s="497" t="s">
        <v>223</v>
      </c>
      <c r="B46" s="498"/>
      <c r="C46" s="498"/>
      <c r="D46" s="498"/>
      <c r="E46" s="498"/>
      <c r="F46" s="498"/>
      <c r="G46" s="498"/>
      <c r="H46" s="498"/>
      <c r="I46" s="498"/>
      <c r="J46" s="499"/>
    </row>
    <row r="47" spans="1:10" x14ac:dyDescent="0.2">
      <c r="A47" s="500"/>
      <c r="B47" s="501"/>
      <c r="C47" s="501"/>
      <c r="D47" s="501"/>
      <c r="E47" s="501"/>
      <c r="F47" s="501"/>
      <c r="G47" s="501"/>
      <c r="H47" s="501"/>
      <c r="I47" s="501"/>
      <c r="J47" s="502"/>
    </row>
    <row r="48" spans="1:10" x14ac:dyDescent="0.2">
      <c r="A48" s="500"/>
      <c r="B48" s="501"/>
      <c r="C48" s="501"/>
      <c r="D48" s="501"/>
      <c r="E48" s="501"/>
      <c r="F48" s="501"/>
      <c r="G48" s="501"/>
      <c r="H48" s="501"/>
      <c r="I48" s="501"/>
      <c r="J48" s="502"/>
    </row>
    <row r="49" spans="1:10" x14ac:dyDescent="0.2">
      <c r="A49" s="500"/>
      <c r="B49" s="501"/>
      <c r="C49" s="501"/>
      <c r="D49" s="501"/>
      <c r="E49" s="501"/>
      <c r="F49" s="501"/>
      <c r="G49" s="501"/>
      <c r="H49" s="501"/>
      <c r="I49" s="501"/>
      <c r="J49" s="502"/>
    </row>
    <row r="50" spans="1:10" x14ac:dyDescent="0.2">
      <c r="A50" s="500"/>
      <c r="B50" s="501"/>
      <c r="C50" s="501"/>
      <c r="D50" s="501"/>
      <c r="E50" s="501"/>
      <c r="F50" s="501"/>
      <c r="G50" s="501"/>
      <c r="H50" s="501"/>
      <c r="I50" s="501"/>
      <c r="J50" s="502"/>
    </row>
    <row r="51" spans="1:10" ht="13.5" thickBot="1" x14ac:dyDescent="0.25">
      <c r="A51" s="503"/>
      <c r="B51" s="504"/>
      <c r="C51" s="504"/>
      <c r="D51" s="504"/>
      <c r="E51" s="504"/>
      <c r="F51" s="504"/>
      <c r="G51" s="504"/>
      <c r="H51" s="504"/>
      <c r="I51" s="504"/>
      <c r="J51" s="505"/>
    </row>
    <row r="52" spans="1:10" x14ac:dyDescent="0.2">
      <c r="A52" s="506" t="s">
        <v>175</v>
      </c>
      <c r="B52" s="507"/>
      <c r="C52" s="507"/>
      <c r="D52" s="507"/>
      <c r="E52" s="507"/>
      <c r="F52" s="507"/>
      <c r="G52" s="507"/>
      <c r="H52" s="507"/>
      <c r="I52" s="507"/>
      <c r="J52" s="508"/>
    </row>
    <row r="53" spans="1:10" x14ac:dyDescent="0.2">
      <c r="A53" s="509"/>
      <c r="B53" s="510"/>
      <c r="C53" s="510"/>
      <c r="D53" s="510"/>
      <c r="E53" s="510"/>
      <c r="F53" s="510"/>
      <c r="G53" s="510"/>
      <c r="H53" s="510"/>
      <c r="I53" s="510"/>
      <c r="J53" s="511"/>
    </row>
    <row r="54" spans="1:10" x14ac:dyDescent="0.2">
      <c r="A54" s="509"/>
      <c r="B54" s="510"/>
      <c r="C54" s="510"/>
      <c r="D54" s="510"/>
      <c r="E54" s="510"/>
      <c r="F54" s="510"/>
      <c r="G54" s="510"/>
      <c r="H54" s="510"/>
      <c r="I54" s="510"/>
      <c r="J54" s="511"/>
    </row>
    <row r="55" spans="1:10" ht="13.5" thickBot="1" x14ac:dyDescent="0.25">
      <c r="A55" s="512"/>
      <c r="B55" s="513"/>
      <c r="C55" s="513"/>
      <c r="D55" s="513"/>
      <c r="E55" s="513"/>
      <c r="F55" s="513"/>
      <c r="G55" s="513"/>
      <c r="H55" s="513"/>
      <c r="I55" s="513"/>
      <c r="J55" s="514"/>
    </row>
    <row r="56" spans="1:10" x14ac:dyDescent="0.2">
      <c r="A56" s="506" t="s">
        <v>176</v>
      </c>
      <c r="B56" s="507"/>
      <c r="C56" s="507"/>
      <c r="D56" s="507"/>
      <c r="E56" s="507"/>
      <c r="F56" s="507"/>
      <c r="G56" s="507"/>
      <c r="H56" s="507"/>
      <c r="I56" s="507"/>
      <c r="J56" s="508"/>
    </row>
    <row r="57" spans="1:10" x14ac:dyDescent="0.2">
      <c r="A57" s="509"/>
      <c r="B57" s="510"/>
      <c r="C57" s="510"/>
      <c r="D57" s="510"/>
      <c r="E57" s="510"/>
      <c r="F57" s="510"/>
      <c r="G57" s="510"/>
      <c r="H57" s="510"/>
      <c r="I57" s="510"/>
      <c r="J57" s="511"/>
    </row>
    <row r="58" spans="1:10" x14ac:dyDescent="0.2">
      <c r="A58" s="509"/>
      <c r="B58" s="510"/>
      <c r="C58" s="510"/>
      <c r="D58" s="510"/>
      <c r="E58" s="510"/>
      <c r="F58" s="510"/>
      <c r="G58" s="510"/>
      <c r="H58" s="510"/>
      <c r="I58" s="510"/>
      <c r="J58" s="511"/>
    </row>
    <row r="59" spans="1:10" x14ac:dyDescent="0.2">
      <c r="A59" s="509"/>
      <c r="B59" s="510"/>
      <c r="C59" s="510"/>
      <c r="D59" s="510"/>
      <c r="E59" s="510"/>
      <c r="F59" s="510"/>
      <c r="G59" s="510"/>
      <c r="H59" s="510"/>
      <c r="I59" s="510"/>
      <c r="J59" s="511"/>
    </row>
    <row r="60" spans="1:10" ht="13.5" thickBot="1" x14ac:dyDescent="0.25">
      <c r="A60" s="512"/>
      <c r="B60" s="513"/>
      <c r="C60" s="513"/>
      <c r="D60" s="513"/>
      <c r="E60" s="513"/>
      <c r="F60" s="513"/>
      <c r="G60" s="513"/>
      <c r="H60" s="513"/>
      <c r="I60" s="513"/>
      <c r="J60" s="514"/>
    </row>
    <row r="61" spans="1:10" x14ac:dyDescent="0.2">
      <c r="A61" s="506" t="s">
        <v>222</v>
      </c>
      <c r="B61" s="507"/>
      <c r="C61" s="507"/>
      <c r="D61" s="507"/>
      <c r="E61" s="507"/>
      <c r="F61" s="507"/>
      <c r="G61" s="507"/>
      <c r="H61" s="507"/>
      <c r="I61" s="507"/>
      <c r="J61" s="508"/>
    </row>
    <row r="62" spans="1:10" x14ac:dyDescent="0.2">
      <c r="A62" s="509"/>
      <c r="B62" s="510"/>
      <c r="C62" s="510"/>
      <c r="D62" s="510"/>
      <c r="E62" s="510"/>
      <c r="F62" s="510"/>
      <c r="G62" s="510"/>
      <c r="H62" s="510"/>
      <c r="I62" s="510"/>
      <c r="J62" s="511"/>
    </row>
    <row r="63" spans="1:10" x14ac:dyDescent="0.2">
      <c r="A63" s="509"/>
      <c r="B63" s="510"/>
      <c r="C63" s="510"/>
      <c r="D63" s="510"/>
      <c r="E63" s="510"/>
      <c r="F63" s="510"/>
      <c r="G63" s="510"/>
      <c r="H63" s="510"/>
      <c r="I63" s="510"/>
      <c r="J63" s="511"/>
    </row>
    <row r="64" spans="1:10" x14ac:dyDescent="0.2">
      <c r="A64" s="509"/>
      <c r="B64" s="510"/>
      <c r="C64" s="510"/>
      <c r="D64" s="510"/>
      <c r="E64" s="510"/>
      <c r="F64" s="510"/>
      <c r="G64" s="510"/>
      <c r="H64" s="510"/>
      <c r="I64" s="510"/>
      <c r="J64" s="511"/>
    </row>
    <row r="65" spans="1:233" x14ac:dyDescent="0.2">
      <c r="A65" s="509"/>
      <c r="B65" s="510"/>
      <c r="C65" s="510"/>
      <c r="D65" s="510"/>
      <c r="E65" s="510"/>
      <c r="F65" s="510"/>
      <c r="G65" s="510"/>
      <c r="H65" s="510"/>
      <c r="I65" s="510"/>
      <c r="J65" s="511"/>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row>
    <row r="66" spans="1:233" ht="13.5" thickBot="1" x14ac:dyDescent="0.25">
      <c r="A66" s="512"/>
      <c r="B66" s="513"/>
      <c r="C66" s="513"/>
      <c r="D66" s="513"/>
      <c r="E66" s="513"/>
      <c r="F66" s="513"/>
      <c r="G66" s="513"/>
      <c r="H66" s="513"/>
      <c r="I66" s="513"/>
      <c r="J66" s="514"/>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row>
    <row r="67" spans="1:233" s="78" customFormat="1" x14ac:dyDescent="0.2">
      <c r="A67" s="455" t="s">
        <v>173</v>
      </c>
      <c r="B67" s="456"/>
      <c r="C67" s="456"/>
      <c r="D67" s="456"/>
      <c r="E67" s="456"/>
      <c r="F67" s="456"/>
      <c r="G67" s="456"/>
      <c r="H67" s="456"/>
      <c r="I67" s="456"/>
      <c r="J67" s="457"/>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row>
    <row r="68" spans="1:233" s="78" customFormat="1" ht="13.5" thickBot="1" x14ac:dyDescent="0.25">
      <c r="A68" s="458"/>
      <c r="B68" s="459"/>
      <c r="C68" s="459"/>
      <c r="D68" s="459"/>
      <c r="E68" s="459"/>
      <c r="F68" s="459"/>
      <c r="G68" s="459"/>
      <c r="H68" s="459"/>
      <c r="I68" s="459"/>
      <c r="J68" s="460"/>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row>
    <row r="69" spans="1:233" x14ac:dyDescent="0.2">
      <c r="A69" s="515" t="s">
        <v>174</v>
      </c>
      <c r="B69" s="516"/>
      <c r="C69" s="516"/>
      <c r="D69" s="516"/>
      <c r="E69" s="516"/>
      <c r="F69" s="516"/>
      <c r="G69" s="516"/>
      <c r="H69" s="516"/>
      <c r="I69" s="516"/>
      <c r="J69" s="517"/>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row>
    <row r="70" spans="1:233" x14ac:dyDescent="0.2">
      <c r="A70" s="518"/>
      <c r="B70" s="519"/>
      <c r="C70" s="519"/>
      <c r="D70" s="519"/>
      <c r="E70" s="519"/>
      <c r="F70" s="519"/>
      <c r="G70" s="519"/>
      <c r="H70" s="519"/>
      <c r="I70" s="519"/>
      <c r="J70" s="520"/>
    </row>
    <row r="71" spans="1:233" x14ac:dyDescent="0.2">
      <c r="A71" s="518"/>
      <c r="B71" s="519"/>
      <c r="C71" s="519"/>
      <c r="D71" s="519"/>
      <c r="E71" s="519"/>
      <c r="F71" s="519"/>
      <c r="G71" s="519"/>
      <c r="H71" s="519"/>
      <c r="I71" s="519"/>
      <c r="J71" s="520"/>
    </row>
    <row r="72" spans="1:233" x14ac:dyDescent="0.2">
      <c r="A72" s="518"/>
      <c r="B72" s="519"/>
      <c r="C72" s="519"/>
      <c r="D72" s="519"/>
      <c r="E72" s="519"/>
      <c r="F72" s="519"/>
      <c r="G72" s="519"/>
      <c r="H72" s="519"/>
      <c r="I72" s="519"/>
      <c r="J72" s="520"/>
    </row>
    <row r="73" spans="1:233" x14ac:dyDescent="0.2">
      <c r="A73" s="518"/>
      <c r="B73" s="519"/>
      <c r="C73" s="519"/>
      <c r="D73" s="519"/>
      <c r="E73" s="519"/>
      <c r="F73" s="519"/>
      <c r="G73" s="519"/>
      <c r="H73" s="519"/>
      <c r="I73" s="519"/>
      <c r="J73" s="520"/>
    </row>
    <row r="74" spans="1:233" ht="13.5" thickBot="1" x14ac:dyDescent="0.25">
      <c r="A74" s="521"/>
      <c r="B74" s="522"/>
      <c r="C74" s="522"/>
      <c r="D74" s="522"/>
      <c r="E74" s="522"/>
      <c r="F74" s="522"/>
      <c r="G74" s="522"/>
      <c r="H74" s="522"/>
      <c r="I74" s="522"/>
      <c r="J74" s="523"/>
    </row>
    <row r="75" spans="1:233" ht="16.5" thickBot="1" x14ac:dyDescent="0.25">
      <c r="A75" s="57"/>
      <c r="B75" s="58"/>
      <c r="C75" s="58"/>
      <c r="D75" s="58"/>
      <c r="E75" s="58"/>
      <c r="F75" s="58"/>
      <c r="G75" s="58"/>
      <c r="H75" s="58"/>
      <c r="I75" s="58"/>
      <c r="J75" s="59"/>
    </row>
    <row r="76" spans="1:233" x14ac:dyDescent="0.2">
      <c r="A76" s="479" t="s">
        <v>221</v>
      </c>
      <c r="B76" s="480"/>
      <c r="C76" s="480"/>
      <c r="D76" s="480"/>
      <c r="E76" s="480"/>
      <c r="F76" s="480"/>
      <c r="G76" s="480"/>
      <c r="H76" s="480"/>
      <c r="I76" s="480"/>
      <c r="J76" s="481"/>
    </row>
    <row r="77" spans="1:233" x14ac:dyDescent="0.2">
      <c r="A77" s="482"/>
      <c r="B77" s="483"/>
      <c r="C77" s="483"/>
      <c r="D77" s="483"/>
      <c r="E77" s="483"/>
      <c r="F77" s="483"/>
      <c r="G77" s="483"/>
      <c r="H77" s="483"/>
      <c r="I77" s="483"/>
      <c r="J77" s="484"/>
    </row>
    <row r="78" spans="1:233" x14ac:dyDescent="0.2">
      <c r="A78" s="482"/>
      <c r="B78" s="483"/>
      <c r="C78" s="483"/>
      <c r="D78" s="483"/>
      <c r="E78" s="483"/>
      <c r="F78" s="483"/>
      <c r="G78" s="483"/>
      <c r="H78" s="483"/>
      <c r="I78" s="483"/>
      <c r="J78" s="484"/>
    </row>
    <row r="79" spans="1:233" x14ac:dyDescent="0.2">
      <c r="A79" s="482"/>
      <c r="B79" s="483"/>
      <c r="C79" s="483"/>
      <c r="D79" s="483"/>
      <c r="E79" s="483"/>
      <c r="F79" s="483"/>
      <c r="G79" s="483"/>
      <c r="H79" s="483"/>
      <c r="I79" s="483"/>
      <c r="J79" s="484"/>
    </row>
    <row r="80" spans="1:233" ht="13.5" thickBot="1" x14ac:dyDescent="0.25">
      <c r="A80" s="485"/>
      <c r="B80" s="486"/>
      <c r="C80" s="486"/>
      <c r="D80" s="486"/>
      <c r="E80" s="486"/>
      <c r="F80" s="486"/>
      <c r="G80" s="486"/>
      <c r="H80" s="486"/>
      <c r="I80" s="486"/>
      <c r="J80" s="487"/>
    </row>
  </sheetData>
  <mergeCells count="18">
    <mergeCell ref="A76:J80"/>
    <mergeCell ref="A52:J55"/>
    <mergeCell ref="A56:J60"/>
    <mergeCell ref="A61:J66"/>
    <mergeCell ref="A69:J74"/>
    <mergeCell ref="A1:J2"/>
    <mergeCell ref="A13:J15"/>
    <mergeCell ref="A16:J18"/>
    <mergeCell ref="A67:J68"/>
    <mergeCell ref="A22:J25"/>
    <mergeCell ref="A26:J30"/>
    <mergeCell ref="A19:J21"/>
    <mergeCell ref="A3:J7"/>
    <mergeCell ref="A8:J11"/>
    <mergeCell ref="A31:J36"/>
    <mergeCell ref="A37:J40"/>
    <mergeCell ref="A41:J45"/>
    <mergeCell ref="A46:J51"/>
  </mergeCells>
  <phoneticPr fontId="16" type="noConversion"/>
  <pageMargins left="0.75" right="0.75" top="1" bottom="1" header="0.5" footer="0.5"/>
  <headerFooter alignWithMargins="0">
    <oddHeader>&amp;LTab &amp;A: Page &amp;P of &amp;N</oddHeader>
  </headerFooter>
  <rowBreaks count="1" manualBreakCount="1">
    <brk id="36" max="16383"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J35"/>
  <sheetViews>
    <sheetView topLeftCell="B1" workbookViewId="0">
      <selection activeCell="G7" sqref="G7"/>
    </sheetView>
  </sheetViews>
  <sheetFormatPr defaultColWidth="8.85546875" defaultRowHeight="12.75" x14ac:dyDescent="0.2"/>
  <cols>
    <col min="1" max="1" width="47" customWidth="1"/>
    <col min="2" max="9" width="15.7109375" customWidth="1"/>
    <col min="10" max="10" width="30.7109375" customWidth="1"/>
  </cols>
  <sheetData>
    <row r="1" spans="1:10" s="70" customFormat="1" ht="51" x14ac:dyDescent="0.2">
      <c r="A1" s="67" t="s">
        <v>60</v>
      </c>
      <c r="B1" s="68" t="s">
        <v>181</v>
      </c>
      <c r="C1" s="69" t="s">
        <v>182</v>
      </c>
      <c r="D1" s="68" t="s">
        <v>183</v>
      </c>
      <c r="E1" s="69" t="s">
        <v>184</v>
      </c>
      <c r="F1" s="69" t="s">
        <v>185</v>
      </c>
      <c r="G1" s="69" t="s">
        <v>228</v>
      </c>
      <c r="H1" s="69" t="s">
        <v>186</v>
      </c>
      <c r="I1" s="69" t="s">
        <v>242</v>
      </c>
      <c r="J1" s="69" t="s">
        <v>187</v>
      </c>
    </row>
    <row r="2" spans="1:10" x14ac:dyDescent="0.2">
      <c r="A2" s="71" t="s">
        <v>188</v>
      </c>
      <c r="B2" s="72">
        <v>25496.29</v>
      </c>
      <c r="C2" s="72">
        <v>0</v>
      </c>
      <c r="D2" s="72">
        <v>25064.34</v>
      </c>
      <c r="E2" s="72">
        <v>0</v>
      </c>
      <c r="F2" s="72">
        <v>0</v>
      </c>
      <c r="G2" s="80">
        <v>40256</v>
      </c>
      <c r="H2" s="72">
        <v>0</v>
      </c>
      <c r="I2" s="80">
        <v>40360</v>
      </c>
      <c r="J2" s="72">
        <v>0</v>
      </c>
    </row>
    <row r="3" spans="1:10" x14ac:dyDescent="0.2">
      <c r="A3" s="73" t="s">
        <v>189</v>
      </c>
      <c r="B3" s="72">
        <v>0</v>
      </c>
      <c r="C3" s="72">
        <v>0</v>
      </c>
      <c r="D3" s="72">
        <v>0</v>
      </c>
      <c r="E3" s="72">
        <v>0</v>
      </c>
      <c r="F3" s="72">
        <v>0</v>
      </c>
      <c r="G3" s="72"/>
      <c r="H3" s="72">
        <v>20290.444365689043</v>
      </c>
      <c r="I3" s="80">
        <v>40360</v>
      </c>
      <c r="J3" s="72">
        <v>20290.444365689043</v>
      </c>
    </row>
    <row r="4" spans="1:10" x14ac:dyDescent="0.2">
      <c r="A4" s="73" t="s">
        <v>190</v>
      </c>
      <c r="B4" s="72">
        <v>0</v>
      </c>
      <c r="C4" s="72">
        <v>0</v>
      </c>
      <c r="D4" s="72">
        <v>0</v>
      </c>
      <c r="E4" s="72">
        <v>0</v>
      </c>
      <c r="F4" s="72">
        <v>0</v>
      </c>
      <c r="G4" s="72"/>
      <c r="H4" s="72">
        <v>21177.722467051171</v>
      </c>
      <c r="I4" s="80">
        <v>40360</v>
      </c>
      <c r="J4" s="72">
        <v>21177.722467051171</v>
      </c>
    </row>
    <row r="5" spans="1:10" x14ac:dyDescent="0.2">
      <c r="A5" s="73" t="s">
        <v>191</v>
      </c>
      <c r="B5" s="72">
        <v>27218.1</v>
      </c>
      <c r="C5" s="72">
        <v>5918.0875413133563</v>
      </c>
      <c r="D5" s="72">
        <v>25287.58</v>
      </c>
      <c r="E5" s="72">
        <v>7168.6221461212699</v>
      </c>
      <c r="F5" s="72">
        <v>13086.709687434626</v>
      </c>
      <c r="G5" s="80">
        <v>40256</v>
      </c>
      <c r="H5" s="72">
        <v>35773.628819241625</v>
      </c>
      <c r="I5" s="80">
        <v>40360</v>
      </c>
      <c r="J5" s="72">
        <v>48860.338506676249</v>
      </c>
    </row>
    <row r="6" spans="1:10" x14ac:dyDescent="0.2">
      <c r="A6" s="73" t="s">
        <v>192</v>
      </c>
      <c r="B6" s="72">
        <v>0</v>
      </c>
      <c r="C6" s="72">
        <v>0</v>
      </c>
      <c r="D6" s="72">
        <v>0</v>
      </c>
      <c r="E6" s="72">
        <v>0</v>
      </c>
      <c r="F6" s="72">
        <v>0</v>
      </c>
      <c r="G6" s="72"/>
      <c r="H6" s="72">
        <v>69298.156601300769</v>
      </c>
      <c r="I6" s="80">
        <v>40360</v>
      </c>
      <c r="J6" s="72">
        <v>69298.156601300769</v>
      </c>
    </row>
    <row r="7" spans="1:10" x14ac:dyDescent="0.2">
      <c r="A7" s="73" t="s">
        <v>193</v>
      </c>
      <c r="B7" s="72">
        <v>65746.16</v>
      </c>
      <c r="C7" s="72">
        <v>14295.322979384842</v>
      </c>
      <c r="D7" s="72">
        <v>56393.24</v>
      </c>
      <c r="E7" s="72">
        <v>15986.576380797682</v>
      </c>
      <c r="F7" s="72">
        <v>30281.899360182524</v>
      </c>
      <c r="G7" s="80">
        <v>40252</v>
      </c>
      <c r="H7" s="72">
        <v>58727.241722910781</v>
      </c>
      <c r="I7" s="80">
        <v>40360</v>
      </c>
      <c r="J7" s="72">
        <v>89009.141083093302</v>
      </c>
    </row>
    <row r="8" spans="1:10" x14ac:dyDescent="0.2">
      <c r="A8" s="73" t="s">
        <v>194</v>
      </c>
      <c r="B8" s="72">
        <v>25526.67</v>
      </c>
      <c r="C8" s="72">
        <v>0</v>
      </c>
      <c r="D8" s="72">
        <v>25068.28</v>
      </c>
      <c r="E8" s="72">
        <v>0</v>
      </c>
      <c r="F8" s="72">
        <v>0</v>
      </c>
      <c r="G8" s="80">
        <v>40256</v>
      </c>
      <c r="H8" s="72">
        <v>0</v>
      </c>
      <c r="I8" s="80">
        <v>40360</v>
      </c>
      <c r="J8" s="72">
        <v>0</v>
      </c>
    </row>
    <row r="9" spans="1:10" x14ac:dyDescent="0.2">
      <c r="A9" s="73" t="s">
        <v>195</v>
      </c>
      <c r="B9" s="72">
        <v>61218.8</v>
      </c>
      <c r="C9" s="72">
        <v>13310.929770048391</v>
      </c>
      <c r="D9" s="72">
        <v>55806.27</v>
      </c>
      <c r="E9" s="72">
        <v>15820.179827979704</v>
      </c>
      <c r="F9" s="72">
        <v>29131.109598028095</v>
      </c>
      <c r="G9" s="80">
        <v>40256</v>
      </c>
      <c r="H9" s="72">
        <v>53072.249112283716</v>
      </c>
      <c r="I9" s="80">
        <v>40360</v>
      </c>
      <c r="J9" s="72">
        <v>82203.358710311819</v>
      </c>
    </row>
    <row r="10" spans="1:10" x14ac:dyDescent="0.2">
      <c r="A10" s="73" t="s">
        <v>196</v>
      </c>
      <c r="B10" s="72">
        <v>0</v>
      </c>
      <c r="C10" s="72">
        <v>0</v>
      </c>
      <c r="D10" s="72">
        <v>0</v>
      </c>
      <c r="E10" s="72">
        <v>0</v>
      </c>
      <c r="F10" s="72">
        <v>0</v>
      </c>
      <c r="G10" s="72"/>
      <c r="H10" s="72">
        <v>17640.902373297336</v>
      </c>
      <c r="I10" s="80">
        <v>40361</v>
      </c>
      <c r="J10" s="72">
        <v>17640.902373297336</v>
      </c>
    </row>
    <row r="11" spans="1:10" x14ac:dyDescent="0.2">
      <c r="A11" s="71" t="s">
        <v>197</v>
      </c>
      <c r="B11" s="72">
        <v>54051.33</v>
      </c>
      <c r="C11" s="72">
        <v>11752.492005849668</v>
      </c>
      <c r="D11" s="72">
        <v>50525.26</v>
      </c>
      <c r="E11" s="72">
        <v>14323.098444949463</v>
      </c>
      <c r="F11" s="72">
        <v>26075.590450799129</v>
      </c>
      <c r="G11" s="80">
        <v>40256</v>
      </c>
      <c r="H11" s="72">
        <v>40182.941239415879</v>
      </c>
      <c r="I11" s="80">
        <v>40360</v>
      </c>
      <c r="J11" s="72">
        <v>66258.531690215008</v>
      </c>
    </row>
    <row r="12" spans="1:10" x14ac:dyDescent="0.2">
      <c r="A12" s="71" t="s">
        <v>198</v>
      </c>
      <c r="B12" s="72">
        <v>716989.94</v>
      </c>
      <c r="C12" s="72">
        <v>155896.59936443067</v>
      </c>
      <c r="D12" s="72">
        <v>397580.37</v>
      </c>
      <c r="E12" s="72">
        <v>112707.63929348275</v>
      </c>
      <c r="F12" s="72">
        <v>268604.2386579134</v>
      </c>
      <c r="G12" s="80">
        <v>40254</v>
      </c>
      <c r="H12" s="72">
        <v>875143.17743232287</v>
      </c>
      <c r="I12" s="80">
        <v>40360</v>
      </c>
      <c r="J12" s="72">
        <v>1143747.4160902363</v>
      </c>
    </row>
    <row r="13" spans="1:10" x14ac:dyDescent="0.2">
      <c r="A13" s="71" t="s">
        <v>199</v>
      </c>
      <c r="B13" s="72">
        <v>27380.16</v>
      </c>
      <c r="C13" s="72">
        <v>5953.3245808916245</v>
      </c>
      <c r="D13" s="72">
        <v>25308.59</v>
      </c>
      <c r="E13" s="72">
        <v>7174.5781431478745</v>
      </c>
      <c r="F13" s="72">
        <v>13127.902724039499</v>
      </c>
      <c r="G13" s="80">
        <v>40252</v>
      </c>
      <c r="H13" s="72">
        <v>23906.355265185914</v>
      </c>
      <c r="I13" s="80">
        <v>40360</v>
      </c>
      <c r="J13" s="72">
        <v>37034.257989225414</v>
      </c>
    </row>
    <row r="14" spans="1:10" x14ac:dyDescent="0.2">
      <c r="A14" s="71" t="s">
        <v>200</v>
      </c>
      <c r="B14" s="72">
        <v>27400.41</v>
      </c>
      <c r="C14" s="72">
        <v>5957.7275800984607</v>
      </c>
      <c r="D14" s="72">
        <v>25311.21</v>
      </c>
      <c r="E14" s="72">
        <v>7175.3208710017379</v>
      </c>
      <c r="F14" s="72">
        <v>13133.0484511002</v>
      </c>
      <c r="G14" s="80">
        <v>40256</v>
      </c>
      <c r="H14" s="72">
        <v>22443.175358939749</v>
      </c>
      <c r="I14" s="80">
        <v>40360</v>
      </c>
      <c r="J14" s="72">
        <v>35576.223810039948</v>
      </c>
    </row>
    <row r="15" spans="1:10" x14ac:dyDescent="0.2">
      <c r="A15" s="71" t="s">
        <v>201</v>
      </c>
      <c r="B15" s="72">
        <v>87873.17</v>
      </c>
      <c r="C15" s="72">
        <v>19106.444336405209</v>
      </c>
      <c r="D15" s="72">
        <v>63613.77</v>
      </c>
      <c r="E15" s="72">
        <v>18033.480484105825</v>
      </c>
      <c r="F15" s="72">
        <v>37139.924820511034</v>
      </c>
      <c r="G15" s="80">
        <v>40256</v>
      </c>
      <c r="H15" s="72">
        <v>87694.249326297693</v>
      </c>
      <c r="I15" s="80">
        <v>40360</v>
      </c>
      <c r="J15" s="72">
        <v>124834.17414680873</v>
      </c>
    </row>
    <row r="16" spans="1:10" x14ac:dyDescent="0.2">
      <c r="A16" s="71" t="s">
        <v>202</v>
      </c>
      <c r="B16" s="72">
        <v>0</v>
      </c>
      <c r="C16" s="72">
        <v>0</v>
      </c>
      <c r="D16" s="72">
        <v>0</v>
      </c>
      <c r="E16" s="72">
        <v>0</v>
      </c>
      <c r="F16" s="72">
        <v>0</v>
      </c>
      <c r="G16" s="80"/>
      <c r="H16" s="72">
        <v>35971.355833599213</v>
      </c>
      <c r="I16" s="80">
        <v>40361</v>
      </c>
      <c r="J16" s="72">
        <v>35971.355833599213</v>
      </c>
    </row>
    <row r="17" spans="1:10" x14ac:dyDescent="0.2">
      <c r="A17" s="73" t="s">
        <v>203</v>
      </c>
      <c r="B17" s="72">
        <v>31326.81</v>
      </c>
      <c r="C17" s="72">
        <v>6811.4528188995801</v>
      </c>
      <c r="D17" s="72">
        <v>30172.02</v>
      </c>
      <c r="E17" s="72">
        <v>8553.2823134999035</v>
      </c>
      <c r="F17" s="72">
        <v>15364.735132399484</v>
      </c>
      <c r="G17" s="80">
        <v>40256</v>
      </c>
      <c r="H17" s="72">
        <v>19892.496873726839</v>
      </c>
      <c r="I17" s="80">
        <v>40361</v>
      </c>
      <c r="J17" s="72">
        <v>35257.232006126324</v>
      </c>
    </row>
    <row r="18" spans="1:10" x14ac:dyDescent="0.2">
      <c r="A18" s="73" t="s">
        <v>204</v>
      </c>
      <c r="B18" s="72">
        <v>31502.39</v>
      </c>
      <c r="C18" s="72">
        <v>6849.6295399235969</v>
      </c>
      <c r="D18" s="72">
        <v>25843.040000000001</v>
      </c>
      <c r="E18" s="72">
        <v>7326.086120818909</v>
      </c>
      <c r="F18" s="72">
        <v>14175.715660742506</v>
      </c>
      <c r="G18" s="80">
        <v>40256</v>
      </c>
      <c r="H18" s="72">
        <v>37002.02977150571</v>
      </c>
      <c r="I18" s="80">
        <v>40360</v>
      </c>
      <c r="J18" s="72">
        <v>51177.745432248215</v>
      </c>
    </row>
    <row r="19" spans="1:10" x14ac:dyDescent="0.2">
      <c r="A19" s="73" t="s">
        <v>205</v>
      </c>
      <c r="B19" s="72">
        <v>64922.37</v>
      </c>
      <c r="C19" s="72">
        <v>14116.204623009542</v>
      </c>
      <c r="D19" s="72">
        <v>60638.19</v>
      </c>
      <c r="E19" s="72">
        <v>17189.951420211397</v>
      </c>
      <c r="F19" s="72">
        <v>31306.156043220937</v>
      </c>
      <c r="G19" s="80">
        <v>40256</v>
      </c>
      <c r="H19" s="72">
        <v>28493.621998281997</v>
      </c>
      <c r="I19" s="80">
        <v>40360</v>
      </c>
      <c r="J19" s="72">
        <v>59799.778041502934</v>
      </c>
    </row>
    <row r="20" spans="1:10" x14ac:dyDescent="0.2">
      <c r="A20" s="73" t="s">
        <v>206</v>
      </c>
      <c r="B20" s="72">
        <v>32694.14</v>
      </c>
      <c r="C20" s="72">
        <v>7108.7541969481572</v>
      </c>
      <c r="D20" s="72">
        <v>30349.3</v>
      </c>
      <c r="E20" s="72">
        <v>8603.5383417186731</v>
      </c>
      <c r="F20" s="72">
        <v>15712.29253866683</v>
      </c>
      <c r="G20" s="80">
        <v>40256</v>
      </c>
      <c r="H20" s="72">
        <v>28776.585974229965</v>
      </c>
      <c r="I20" s="80">
        <v>40361</v>
      </c>
      <c r="J20" s="72">
        <v>44488.878512896794</v>
      </c>
    </row>
    <row r="21" spans="1:10" x14ac:dyDescent="0.2">
      <c r="A21" s="73" t="s">
        <v>207</v>
      </c>
      <c r="B21" s="72">
        <v>0</v>
      </c>
      <c r="C21" s="72">
        <v>0</v>
      </c>
      <c r="D21" s="72">
        <v>0</v>
      </c>
      <c r="E21" s="72">
        <v>0</v>
      </c>
      <c r="F21" s="72">
        <v>0</v>
      </c>
      <c r="G21" s="72"/>
      <c r="H21" s="72">
        <v>17502.493463247025</v>
      </c>
      <c r="I21" s="80">
        <v>40361</v>
      </c>
      <c r="J21" s="72">
        <v>17502.493463247025</v>
      </c>
    </row>
    <row r="22" spans="1:10" x14ac:dyDescent="0.2">
      <c r="A22" s="71" t="s">
        <v>208</v>
      </c>
      <c r="B22" s="72">
        <v>33585.43</v>
      </c>
      <c r="C22" s="72">
        <v>7302.5492173462453</v>
      </c>
      <c r="D22" s="72">
        <v>30464.85</v>
      </c>
      <c r="E22" s="72">
        <v>8636.2949079454247</v>
      </c>
      <c r="F22" s="72">
        <v>15938.844125291671</v>
      </c>
      <c r="G22" s="80">
        <v>40256</v>
      </c>
      <c r="H22" s="72">
        <v>24341.354696772611</v>
      </c>
      <c r="I22" s="80">
        <v>40360</v>
      </c>
      <c r="J22" s="72">
        <v>40280.198822064282</v>
      </c>
    </row>
    <row r="23" spans="1:10" x14ac:dyDescent="0.2">
      <c r="A23" s="71" t="s">
        <v>209</v>
      </c>
      <c r="B23" s="72">
        <v>37366.69</v>
      </c>
      <c r="C23" s="72">
        <v>8124.7163670174768</v>
      </c>
      <c r="D23" s="72">
        <v>26603.35</v>
      </c>
      <c r="E23" s="72">
        <v>7541.6217752357197</v>
      </c>
      <c r="F23" s="72">
        <v>15666.338142253197</v>
      </c>
      <c r="G23" s="80">
        <v>40256</v>
      </c>
      <c r="H23" s="72">
        <v>63136.554143085043</v>
      </c>
      <c r="I23" s="80">
        <v>40360</v>
      </c>
      <c r="J23" s="72">
        <v>78802.892285338239</v>
      </c>
    </row>
    <row r="24" spans="1:10" x14ac:dyDescent="0.2">
      <c r="A24" s="71" t="s">
        <v>210</v>
      </c>
      <c r="B24" s="72">
        <v>0</v>
      </c>
      <c r="C24" s="72">
        <v>0</v>
      </c>
      <c r="D24" s="72">
        <v>0</v>
      </c>
      <c r="E24" s="72">
        <v>0</v>
      </c>
      <c r="F24" s="72">
        <v>0</v>
      </c>
      <c r="G24" s="80"/>
      <c r="H24" s="72">
        <v>16672.040002945148</v>
      </c>
      <c r="I24" s="80">
        <v>40360</v>
      </c>
      <c r="J24" s="72">
        <v>16672.040002945148</v>
      </c>
    </row>
    <row r="25" spans="1:10" x14ac:dyDescent="0.2">
      <c r="A25" s="71" t="s">
        <v>211</v>
      </c>
      <c r="B25" s="72">
        <v>0</v>
      </c>
      <c r="C25" s="72">
        <v>0</v>
      </c>
      <c r="D25" s="72">
        <v>0</v>
      </c>
      <c r="E25" s="72">
        <v>0</v>
      </c>
      <c r="F25" s="72">
        <v>0</v>
      </c>
      <c r="G25" s="72"/>
      <c r="H25" s="72">
        <v>45736.576879617132</v>
      </c>
      <c r="I25" s="80">
        <v>40360</v>
      </c>
      <c r="J25" s="72">
        <v>45736.576879617132</v>
      </c>
    </row>
    <row r="26" spans="1:10" x14ac:dyDescent="0.2">
      <c r="A26" s="73" t="s">
        <v>212</v>
      </c>
      <c r="B26" s="72">
        <v>33322.089999999997</v>
      </c>
      <c r="C26" s="72">
        <v>7245.2906587720063</v>
      </c>
      <c r="D26" s="72">
        <v>30430.71</v>
      </c>
      <c r="E26" s="72">
        <v>8626.6167671320854</v>
      </c>
      <c r="F26" s="72">
        <v>15871.907425904092</v>
      </c>
      <c r="G26" s="80">
        <v>40256</v>
      </c>
      <c r="H26" s="72">
        <v>24618.172516873237</v>
      </c>
      <c r="I26" s="80">
        <v>40360</v>
      </c>
      <c r="J26" s="72">
        <v>40490.079942777331</v>
      </c>
    </row>
    <row r="27" spans="1:10" x14ac:dyDescent="0.2">
      <c r="A27" s="73" t="s">
        <v>213</v>
      </c>
      <c r="B27" s="72">
        <v>33129.65</v>
      </c>
      <c r="C27" s="72">
        <v>7203.4480332231878</v>
      </c>
      <c r="D27" s="72">
        <v>30405.759999999998</v>
      </c>
      <c r="E27" s="72">
        <v>8619.5438434855459</v>
      </c>
      <c r="F27" s="72">
        <v>15822.991876708733</v>
      </c>
      <c r="G27" s="80">
        <v>40256</v>
      </c>
      <c r="H27" s="72">
        <v>0</v>
      </c>
      <c r="I27" s="80">
        <v>40360</v>
      </c>
      <c r="J27" s="72">
        <v>15822.991876708733</v>
      </c>
    </row>
    <row r="28" spans="1:10" x14ac:dyDescent="0.2">
      <c r="A28" s="73" t="s">
        <v>214</v>
      </c>
      <c r="B28" s="72">
        <v>34122.230000000003</v>
      </c>
      <c r="C28" s="72">
        <v>7419.2667469378421</v>
      </c>
      <c r="D28" s="72">
        <v>30534.45</v>
      </c>
      <c r="E28" s="72">
        <v>8656.025388338172</v>
      </c>
      <c r="F28" s="72">
        <v>16075.292135276013</v>
      </c>
      <c r="G28" s="80">
        <v>40256</v>
      </c>
      <c r="H28" s="72">
        <v>23728.400952264081</v>
      </c>
      <c r="I28" s="80">
        <v>40360</v>
      </c>
      <c r="J28" s="72">
        <v>39803.693087540094</v>
      </c>
    </row>
    <row r="29" spans="1:10" x14ac:dyDescent="0.2">
      <c r="A29" s="73" t="s">
        <v>215</v>
      </c>
      <c r="B29" s="72">
        <v>0</v>
      </c>
      <c r="C29" s="72">
        <v>0</v>
      </c>
      <c r="D29" s="72">
        <v>0</v>
      </c>
      <c r="E29" s="72">
        <v>0</v>
      </c>
      <c r="F29" s="72">
        <v>0</v>
      </c>
      <c r="G29" s="72"/>
      <c r="H29" s="72">
        <v>15544.996021106885</v>
      </c>
      <c r="I29" s="80">
        <v>40360</v>
      </c>
      <c r="J29" s="72">
        <v>15544.996021106885</v>
      </c>
    </row>
    <row r="30" spans="1:10" x14ac:dyDescent="0.2">
      <c r="A30" s="71" t="s">
        <v>216</v>
      </c>
      <c r="B30" s="72">
        <v>31093.86</v>
      </c>
      <c r="C30" s="72">
        <v>0</v>
      </c>
      <c r="D30" s="72">
        <v>30141.82</v>
      </c>
      <c r="E30" s="72">
        <v>0</v>
      </c>
      <c r="F30" s="72">
        <v>0</v>
      </c>
      <c r="G30" s="80">
        <v>40256</v>
      </c>
      <c r="H30" s="72">
        <v>0</v>
      </c>
      <c r="I30" s="80">
        <v>40360</v>
      </c>
      <c r="J30" s="72">
        <v>0</v>
      </c>
    </row>
    <row r="31" spans="1:10" x14ac:dyDescent="0.2">
      <c r="A31" s="71" t="s">
        <v>217</v>
      </c>
      <c r="B31" s="72">
        <v>32582.720000000001</v>
      </c>
      <c r="C31" s="72">
        <v>7084.5279168678762</v>
      </c>
      <c r="D31" s="72">
        <v>30334.85</v>
      </c>
      <c r="E31" s="72">
        <v>8599.4419991658669</v>
      </c>
      <c r="F31" s="72">
        <v>15683.969916033744</v>
      </c>
      <c r="G31" s="80">
        <v>40256</v>
      </c>
      <c r="H31" s="72">
        <v>22640.902373297336</v>
      </c>
      <c r="I31" s="80">
        <v>40361</v>
      </c>
      <c r="J31" s="72">
        <v>38324.872289331077</v>
      </c>
    </row>
    <row r="32" spans="1:10" x14ac:dyDescent="0.2">
      <c r="A32" s="71" t="s">
        <v>229</v>
      </c>
      <c r="B32" s="72">
        <v>26093.86</v>
      </c>
      <c r="C32" s="72">
        <v>5673.6417226321801</v>
      </c>
      <c r="D32" s="72">
        <v>25141.82</v>
      </c>
      <c r="E32" s="72">
        <v>7127.3015308619752</v>
      </c>
      <c r="F32" s="72">
        <v>12800.943253494155</v>
      </c>
      <c r="G32" s="80">
        <v>40256</v>
      </c>
      <c r="H32" s="72">
        <v>0</v>
      </c>
      <c r="I32" s="80">
        <v>40360</v>
      </c>
      <c r="J32" s="72">
        <v>12800.943253494155</v>
      </c>
    </row>
    <row r="33" spans="1:10" x14ac:dyDescent="0.2">
      <c r="A33" s="71" t="s">
        <v>230</v>
      </c>
      <c r="B33" s="72">
        <v>0</v>
      </c>
      <c r="C33" s="72">
        <v>0</v>
      </c>
      <c r="D33" s="72">
        <v>0</v>
      </c>
      <c r="E33" s="72">
        <v>0</v>
      </c>
      <c r="F33" s="72">
        <v>0</v>
      </c>
      <c r="G33" s="72"/>
      <c r="H33" s="72">
        <v>18550.446639342252</v>
      </c>
      <c r="I33" s="80">
        <v>40361</v>
      </c>
      <c r="J33" s="72">
        <v>18550.446639342252</v>
      </c>
    </row>
    <row r="34" spans="1:10" x14ac:dyDescent="0.2">
      <c r="A34" s="74" t="s">
        <v>231</v>
      </c>
      <c r="B34" s="72">
        <v>0</v>
      </c>
      <c r="C34" s="72">
        <v>0</v>
      </c>
      <c r="D34" s="72">
        <v>0</v>
      </c>
      <c r="E34" s="72">
        <v>0</v>
      </c>
      <c r="F34" s="72">
        <v>0</v>
      </c>
      <c r="G34" s="72"/>
      <c r="H34" s="72">
        <v>17680.447776168854</v>
      </c>
      <c r="I34" s="80">
        <v>40360</v>
      </c>
      <c r="J34" s="72">
        <v>17680.447776168854</v>
      </c>
    </row>
    <row r="35" spans="1:10" x14ac:dyDescent="0.2">
      <c r="A35" s="75" t="s">
        <v>232</v>
      </c>
      <c r="B35" s="76">
        <v>1540643.27</v>
      </c>
      <c r="C35" s="77">
        <v>317130.4099999998</v>
      </c>
      <c r="D35" s="76">
        <v>1131019.07</v>
      </c>
      <c r="E35" s="77">
        <v>297869.2</v>
      </c>
      <c r="F35" s="77">
        <v>614999.60999999975</v>
      </c>
      <c r="G35" s="77"/>
      <c r="H35" s="77">
        <v>1765638.7199999995</v>
      </c>
      <c r="I35" s="77"/>
      <c r="J35" s="77">
        <v>2380638.3300000005</v>
      </c>
    </row>
  </sheetData>
  <phoneticPr fontId="28" type="noConversion"/>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L43"/>
  <sheetViews>
    <sheetView zoomScale="90" zoomScaleNormal="90" zoomScalePageLayoutView="90" workbookViewId="0">
      <selection activeCell="D30" sqref="D30"/>
    </sheetView>
  </sheetViews>
  <sheetFormatPr defaultColWidth="8.85546875" defaultRowHeight="12.75" x14ac:dyDescent="0.2"/>
  <cols>
    <col min="1" max="3" width="15.7109375" style="10" customWidth="1"/>
    <col min="4" max="4" width="15.7109375" style="11" customWidth="1"/>
    <col min="5" max="5" width="15.7109375" style="10" customWidth="1"/>
    <col min="6" max="6" width="15.7109375" style="8" customWidth="1"/>
    <col min="7" max="7" width="15.7109375" style="9" customWidth="1"/>
    <col min="8" max="9" width="15.7109375" style="10" customWidth="1"/>
    <col min="10" max="10" width="15.85546875" style="10" customWidth="1"/>
    <col min="11" max="12" width="9.140625" style="10" hidden="1" customWidth="1"/>
    <col min="13" max="16384" width="8.85546875" style="10"/>
  </cols>
  <sheetData>
    <row r="1" spans="1:11" ht="30" customHeight="1" x14ac:dyDescent="0.2">
      <c r="A1" s="525" t="s">
        <v>117</v>
      </c>
      <c r="B1" s="526"/>
      <c r="C1" s="526"/>
      <c r="D1" s="526"/>
      <c r="E1" s="526"/>
      <c r="F1" s="526"/>
      <c r="G1" s="526"/>
      <c r="H1" s="526"/>
      <c r="I1" s="526"/>
      <c r="J1" s="526"/>
    </row>
    <row r="2" spans="1:11" s="3" customFormat="1" ht="12.75" customHeight="1" x14ac:dyDescent="0.2">
      <c r="A2" s="252" t="s">
        <v>112</v>
      </c>
      <c r="B2" s="253"/>
      <c r="C2" s="253"/>
      <c r="D2" s="253"/>
      <c r="E2" s="253"/>
      <c r="F2" s="253"/>
      <c r="G2" s="253"/>
      <c r="H2" s="253"/>
      <c r="I2" s="253"/>
      <c r="J2" s="254"/>
    </row>
    <row r="3" spans="1:11" s="3" customFormat="1" ht="12.75" customHeight="1" x14ac:dyDescent="0.2">
      <c r="A3" s="255"/>
      <c r="B3" s="256"/>
      <c r="C3" s="256"/>
      <c r="D3" s="256"/>
      <c r="E3" s="256"/>
      <c r="F3" s="256"/>
      <c r="G3" s="256"/>
      <c r="H3" s="256"/>
      <c r="I3" s="256"/>
      <c r="J3" s="257"/>
    </row>
    <row r="4" spans="1:11" s="3" customFormat="1" ht="12.75" customHeight="1" x14ac:dyDescent="0.2">
      <c r="A4" s="255"/>
      <c r="B4" s="256"/>
      <c r="C4" s="256"/>
      <c r="D4" s="256"/>
      <c r="E4" s="256"/>
      <c r="F4" s="256"/>
      <c r="G4" s="256"/>
      <c r="H4" s="256"/>
      <c r="I4" s="256"/>
      <c r="J4" s="257"/>
    </row>
    <row r="5" spans="1:11" s="3" customFormat="1" ht="13.5" thickBot="1" x14ac:dyDescent="0.25">
      <c r="A5" s="225"/>
      <c r="B5" s="226"/>
      <c r="C5" s="226"/>
      <c r="D5" s="226"/>
      <c r="E5" s="226"/>
      <c r="F5" s="226"/>
      <c r="G5" s="226"/>
      <c r="H5" s="226"/>
      <c r="I5" s="226"/>
      <c r="J5" s="227"/>
    </row>
    <row r="6" spans="1:11" ht="24.95" customHeight="1" thickTop="1" x14ac:dyDescent="0.2">
      <c r="A6" s="541" t="s">
        <v>81</v>
      </c>
      <c r="B6" s="542"/>
      <c r="C6" s="542"/>
      <c r="D6" s="542"/>
      <c r="E6" s="542"/>
      <c r="F6" s="542"/>
      <c r="G6" s="542"/>
      <c r="H6" s="542"/>
      <c r="I6" s="542"/>
      <c r="J6" s="542"/>
    </row>
    <row r="7" spans="1:11" ht="50.1" customHeight="1" thickBot="1" x14ac:dyDescent="0.25">
      <c r="A7" s="537" t="e">
        <f>IF(K43=27,"Validation Successful: You may now submit the application to the OSSE.","Validation Failed: You are not ready to submit the application to the OSSE.  See below for details.")</f>
        <v>#REF!</v>
      </c>
      <c r="B7" s="538"/>
      <c r="C7" s="538"/>
      <c r="D7" s="538"/>
      <c r="E7" s="538"/>
      <c r="F7" s="538"/>
      <c r="G7" s="538"/>
      <c r="H7" s="538"/>
      <c r="I7" s="538"/>
      <c r="J7" s="538"/>
    </row>
    <row r="8" spans="1:11" ht="24.95" customHeight="1" thickTop="1" x14ac:dyDescent="0.2">
      <c r="A8" s="541" t="s">
        <v>82</v>
      </c>
      <c r="B8" s="543"/>
      <c r="C8" s="543"/>
      <c r="D8" s="543"/>
      <c r="E8" s="543"/>
      <c r="F8" s="543"/>
      <c r="G8" s="543"/>
      <c r="H8" s="543"/>
      <c r="I8" s="543"/>
      <c r="J8" s="543"/>
    </row>
    <row r="9" spans="1:11" ht="15" customHeight="1" x14ac:dyDescent="0.2">
      <c r="A9" s="527" t="s">
        <v>114</v>
      </c>
      <c r="B9" s="528"/>
      <c r="C9" s="529"/>
      <c r="D9" s="539" t="s">
        <v>113</v>
      </c>
      <c r="E9" s="533" t="s">
        <v>115</v>
      </c>
      <c r="F9" s="528"/>
      <c r="G9" s="528"/>
      <c r="H9" s="528"/>
      <c r="I9" s="528"/>
      <c r="J9" s="529"/>
    </row>
    <row r="10" spans="1:11" ht="15" customHeight="1" thickBot="1" x14ac:dyDescent="0.25">
      <c r="A10" s="530"/>
      <c r="B10" s="531"/>
      <c r="C10" s="532"/>
      <c r="D10" s="540"/>
      <c r="E10" s="534"/>
      <c r="F10" s="531"/>
      <c r="G10" s="531"/>
      <c r="H10" s="531"/>
      <c r="I10" s="531"/>
      <c r="J10" s="532"/>
    </row>
    <row r="11" spans="1:11" ht="24.95" customHeight="1" thickTop="1" x14ac:dyDescent="0.2">
      <c r="A11" s="535" t="s">
        <v>80</v>
      </c>
      <c r="B11" s="536"/>
      <c r="C11" s="536"/>
      <c r="D11" s="536"/>
      <c r="E11" s="536"/>
      <c r="F11" s="536"/>
      <c r="G11" s="536"/>
      <c r="H11" s="536"/>
      <c r="I11" s="536"/>
      <c r="J11" s="536"/>
    </row>
    <row r="12" spans="1:11" ht="15" customHeight="1" x14ac:dyDescent="0.2">
      <c r="A12" s="544" t="s">
        <v>103</v>
      </c>
      <c r="B12" s="544"/>
      <c r="C12" s="544"/>
      <c r="D12" s="12" t="e">
        <f>IF(LEN(#REF!)&gt;7,"Yes","No")</f>
        <v>#REF!</v>
      </c>
      <c r="E12" s="545" t="e">
        <f>IF(D12="No","Input the full legal name of the local educational agency.","")</f>
        <v>#REF!</v>
      </c>
      <c r="F12" s="545"/>
      <c r="G12" s="545"/>
      <c r="H12" s="545"/>
      <c r="I12" s="545"/>
      <c r="J12" s="545"/>
      <c r="K12" s="10" t="e">
        <f>IF(D12="Yes",1,0)</f>
        <v>#REF!</v>
      </c>
    </row>
    <row r="13" spans="1:11" ht="15" customHeight="1" x14ac:dyDescent="0.2">
      <c r="A13" s="524" t="s">
        <v>104</v>
      </c>
      <c r="B13" s="524"/>
      <c r="C13" s="524"/>
      <c r="D13" s="12" t="e">
        <f>IF(LEN(#REF!)&gt;Validation!A10,"Yes","No")</f>
        <v>#REF!</v>
      </c>
      <c r="E13" s="545" t="e">
        <f>IF(D13="No","Input the mailing address of the local educational agency.","")</f>
        <v>#REF!</v>
      </c>
      <c r="F13" s="545"/>
      <c r="G13" s="545"/>
      <c r="H13" s="545"/>
      <c r="I13" s="545"/>
      <c r="J13" s="545"/>
      <c r="K13" s="10" t="e">
        <f t="shared" ref="K13:K24" si="0">IF(D13="Yes",1,0)</f>
        <v>#REF!</v>
      </c>
    </row>
    <row r="14" spans="1:11" ht="15" customHeight="1" x14ac:dyDescent="0.2">
      <c r="A14" s="524" t="s">
        <v>105</v>
      </c>
      <c r="B14" s="524"/>
      <c r="C14" s="524"/>
      <c r="D14" s="12" t="e">
        <f>IF(LEN(#REF!)&gt;6,"Yes","No")</f>
        <v>#REF!</v>
      </c>
      <c r="E14" s="545" t="e">
        <f>IF(D14="No","Input the main telephone number of the local educational agency.","")</f>
        <v>#REF!</v>
      </c>
      <c r="F14" s="545"/>
      <c r="G14" s="545"/>
      <c r="H14" s="545"/>
      <c r="I14" s="545"/>
      <c r="J14" s="545"/>
      <c r="K14" s="10" t="e">
        <f t="shared" si="0"/>
        <v>#REF!</v>
      </c>
    </row>
    <row r="15" spans="1:11" ht="15" customHeight="1" x14ac:dyDescent="0.2">
      <c r="A15" s="524" t="s">
        <v>106</v>
      </c>
      <c r="B15" s="524"/>
      <c r="C15" s="524"/>
      <c r="D15" s="12" t="e">
        <f>IF(LEN(#REF!)=9,"Yes","No")</f>
        <v>#REF!</v>
      </c>
      <c r="E15" s="545" t="e">
        <f>IF(D15="No","Input the LEA's DUNS number in Worksheet 1.  The DUNS number must be 9 digits.","")</f>
        <v>#REF!</v>
      </c>
      <c r="F15" s="545"/>
      <c r="G15" s="545"/>
      <c r="H15" s="545"/>
      <c r="I15" s="545"/>
      <c r="J15" s="545"/>
      <c r="K15" s="10" t="e">
        <f t="shared" si="0"/>
        <v>#REF!</v>
      </c>
    </row>
    <row r="16" spans="1:11" ht="15" customHeight="1" x14ac:dyDescent="0.2">
      <c r="A16" s="524" t="s">
        <v>107</v>
      </c>
      <c r="B16" s="524"/>
      <c r="C16" s="524"/>
      <c r="D16" s="12" t="e">
        <f>IF(LEN(#REF!)&gt;7,"Yes","No")</f>
        <v>#REF!</v>
      </c>
      <c r="E16" s="545" t="e">
        <f>IF(D16="No","Input the name of the individual to whom the LEA designated responsibility for the 1003(a) application.","")</f>
        <v>#REF!</v>
      </c>
      <c r="F16" s="545"/>
      <c r="G16" s="545"/>
      <c r="H16" s="545"/>
      <c r="I16" s="545"/>
      <c r="J16" s="545"/>
      <c r="K16" s="10" t="e">
        <f t="shared" si="0"/>
        <v>#REF!</v>
      </c>
    </row>
    <row r="17" spans="1:11" ht="15" customHeight="1" x14ac:dyDescent="0.2">
      <c r="A17" s="524" t="s">
        <v>108</v>
      </c>
      <c r="B17" s="524"/>
      <c r="C17" s="524"/>
      <c r="D17" s="12" t="e">
        <f>IF(LEN(#REF!)&gt;2,"Yes","No")</f>
        <v>#REF!</v>
      </c>
      <c r="E17" s="545" t="e">
        <f>IF(D17="No","Input the position title of the individual to whom the LEA designated responsibility for the 1003(a) application.","")</f>
        <v>#REF!</v>
      </c>
      <c r="F17" s="545"/>
      <c r="G17" s="545"/>
      <c r="H17" s="545"/>
      <c r="I17" s="545"/>
      <c r="J17" s="545"/>
      <c r="K17" s="10" t="e">
        <f t="shared" si="0"/>
        <v>#REF!</v>
      </c>
    </row>
    <row r="18" spans="1:11" ht="15" customHeight="1" x14ac:dyDescent="0.2">
      <c r="A18" s="524" t="s">
        <v>109</v>
      </c>
      <c r="B18" s="524"/>
      <c r="C18" s="524"/>
      <c r="D18" s="12" t="e">
        <f>IF(LEN(#REF!)&gt;6,"Yes","No")</f>
        <v>#REF!</v>
      </c>
      <c r="E18" s="545" t="e">
        <f>IF(D18="No","Input the email address of the individual to whom the LEA designated responsibility for the 1003(a) application.","")</f>
        <v>#REF!</v>
      </c>
      <c r="F18" s="545"/>
      <c r="G18" s="545"/>
      <c r="H18" s="545"/>
      <c r="I18" s="545"/>
      <c r="J18" s="545"/>
      <c r="K18" s="10" t="e">
        <f t="shared" si="0"/>
        <v>#REF!</v>
      </c>
    </row>
    <row r="19" spans="1:11" ht="15" customHeight="1" x14ac:dyDescent="0.2">
      <c r="A19" s="524" t="s">
        <v>110</v>
      </c>
      <c r="B19" s="524"/>
      <c r="C19" s="524"/>
      <c r="D19" s="12" t="e">
        <f>IF(LEN(#REF!)&gt;6,"Yes","No")</f>
        <v>#REF!</v>
      </c>
      <c r="E19" s="545" t="e">
        <f>IF(D19="No","Input the telephone number of the individual to whom the LEA designated responsibility for the 1003(a) application.","")</f>
        <v>#REF!</v>
      </c>
      <c r="F19" s="545"/>
      <c r="G19" s="545"/>
      <c r="H19" s="545"/>
      <c r="I19" s="545"/>
      <c r="J19" s="545"/>
      <c r="K19" s="10" t="e">
        <f t="shared" si="0"/>
        <v>#REF!</v>
      </c>
    </row>
    <row r="20" spans="1:11" ht="15" customHeight="1" x14ac:dyDescent="0.2">
      <c r="A20" s="524" t="s">
        <v>111</v>
      </c>
      <c r="B20" s="524"/>
      <c r="C20" s="524"/>
      <c r="D20" s="12" t="e">
        <f>IF(#REF!="Yes","Yes","No")</f>
        <v>#REF!</v>
      </c>
      <c r="E20" s="545" t="e">
        <f>IF(D20="No","Confirm that the LEA has registered with CCR.  This is a pre-condition of receiving any ARRA funds.","")</f>
        <v>#REF!</v>
      </c>
      <c r="F20" s="545"/>
      <c r="G20" s="545"/>
      <c r="H20" s="545"/>
      <c r="I20" s="545"/>
      <c r="J20" s="545"/>
      <c r="K20" s="10" t="e">
        <f t="shared" si="0"/>
        <v>#REF!</v>
      </c>
    </row>
    <row r="21" spans="1:11" ht="15" customHeight="1" x14ac:dyDescent="0.2">
      <c r="A21" s="524" t="s">
        <v>84</v>
      </c>
      <c r="B21" s="524"/>
      <c r="C21" s="524"/>
      <c r="D21" s="12" t="e">
        <f>IF(LEN(#REF!)&gt;2,"Yes","No")</f>
        <v>#REF!</v>
      </c>
      <c r="E21" s="545" t="e">
        <f>IF(D21="No","Input the LEA's Annual FFY 2009 allocation for ESEA Section 1003(a) school improvement funds.","")</f>
        <v>#REF!</v>
      </c>
      <c r="F21" s="545"/>
      <c r="G21" s="545"/>
      <c r="H21" s="545"/>
      <c r="I21" s="545"/>
      <c r="J21" s="545"/>
      <c r="K21" s="10" t="e">
        <f t="shared" si="0"/>
        <v>#REF!</v>
      </c>
    </row>
    <row r="22" spans="1:11" ht="15" customHeight="1" x14ac:dyDescent="0.2">
      <c r="A22" s="524" t="s">
        <v>83</v>
      </c>
      <c r="B22" s="524"/>
      <c r="C22" s="524"/>
      <c r="D22" s="12" t="e">
        <f>IF(LEN(#REF!)&gt;2,"Yes","No")</f>
        <v>#REF!</v>
      </c>
      <c r="E22" s="545" t="e">
        <f>IF(D22="No","Input the LEA's ARRA FFY 2009 allocation for ESEA Section 1003(a) school improvement funds.","")</f>
        <v>#REF!</v>
      </c>
      <c r="F22" s="545"/>
      <c r="G22" s="545"/>
      <c r="H22" s="545"/>
      <c r="I22" s="545"/>
      <c r="J22" s="545"/>
      <c r="K22" s="10" t="e">
        <f t="shared" si="0"/>
        <v>#REF!</v>
      </c>
    </row>
    <row r="23" spans="1:11" ht="15" customHeight="1" x14ac:dyDescent="0.2">
      <c r="A23" s="524" t="s">
        <v>86</v>
      </c>
      <c r="B23" s="524"/>
      <c r="C23" s="524"/>
      <c r="D23" s="12" t="e">
        <f>IF(LEN(#REF!)&gt;6,"Yes","No")</f>
        <v>#REF!</v>
      </c>
      <c r="E23" s="545" t="e">
        <f>IF(D23="No","Input the name of the board member or designee who is certifying the application for the LEA.","")</f>
        <v>#REF!</v>
      </c>
      <c r="F23" s="545"/>
      <c r="G23" s="545"/>
      <c r="H23" s="545"/>
      <c r="I23" s="545"/>
      <c r="J23" s="545"/>
      <c r="K23" s="10" t="e">
        <f t="shared" si="0"/>
        <v>#REF!</v>
      </c>
    </row>
    <row r="24" spans="1:11" ht="15" customHeight="1" x14ac:dyDescent="0.2">
      <c r="A24" s="524" t="s">
        <v>85</v>
      </c>
      <c r="B24" s="524"/>
      <c r="C24" s="524"/>
      <c r="D24" s="12" t="e">
        <f>IF(LEN(#REF!)&gt;6,"Yes","No")</f>
        <v>#REF!</v>
      </c>
      <c r="E24" s="545" t="e">
        <f>IF(D24="No","Input the position title of the individual who is certifying the application for the LEA.","")</f>
        <v>#REF!</v>
      </c>
      <c r="F24" s="545"/>
      <c r="G24" s="545"/>
      <c r="H24" s="545"/>
      <c r="I24" s="545"/>
      <c r="J24" s="545"/>
      <c r="K24" s="10" t="e">
        <f t="shared" si="0"/>
        <v>#REF!</v>
      </c>
    </row>
    <row r="25" spans="1:11" ht="24.95" customHeight="1" x14ac:dyDescent="0.2">
      <c r="A25" s="546" t="s">
        <v>178</v>
      </c>
      <c r="B25" s="547"/>
      <c r="C25" s="547"/>
      <c r="D25" s="547"/>
      <c r="E25" s="547"/>
      <c r="F25" s="547"/>
      <c r="G25" s="547"/>
      <c r="H25" s="547"/>
      <c r="I25" s="547"/>
      <c r="J25" s="548"/>
    </row>
    <row r="26" spans="1:11" ht="15" customHeight="1" x14ac:dyDescent="0.2">
      <c r="A26" s="544" t="s">
        <v>1</v>
      </c>
      <c r="B26" s="544"/>
      <c r="C26" s="544"/>
      <c r="D26" s="12" t="e">
        <f>IF(#REF!=25,"Yes","No")</f>
        <v>#REF!</v>
      </c>
      <c r="E26" s="545" t="e">
        <f>IF(D26="No","Check that all columns in Category 1 are complete if any funds are being used for salaries and benefits.","")</f>
        <v>#REF!</v>
      </c>
      <c r="F26" s="545"/>
      <c r="G26" s="545"/>
      <c r="H26" s="545"/>
      <c r="I26" s="545"/>
      <c r="J26" s="545"/>
      <c r="K26" s="10" t="e">
        <f t="shared" ref="K26:K31" si="1">IF(D26="Yes",1,0)</f>
        <v>#REF!</v>
      </c>
    </row>
    <row r="27" spans="1:11" ht="15" customHeight="1" x14ac:dyDescent="0.2">
      <c r="A27" s="544" t="s">
        <v>2</v>
      </c>
      <c r="B27" s="544"/>
      <c r="C27" s="544"/>
      <c r="D27" s="12" t="e">
        <f>IF(#REF!=25,"Yes","No")</f>
        <v>#REF!</v>
      </c>
      <c r="E27" s="545" t="e">
        <f>IF(D27="No","Check that all columns in Category 2 are complete if any funds are being used for supplies and materials.","")</f>
        <v>#REF!</v>
      </c>
      <c r="F27" s="545"/>
      <c r="G27" s="545"/>
      <c r="H27" s="545"/>
      <c r="I27" s="545"/>
      <c r="J27" s="545"/>
      <c r="K27" s="10" t="e">
        <f t="shared" si="1"/>
        <v>#REF!</v>
      </c>
    </row>
    <row r="28" spans="1:11" ht="15" customHeight="1" x14ac:dyDescent="0.2">
      <c r="A28" s="544" t="s">
        <v>161</v>
      </c>
      <c r="B28" s="544"/>
      <c r="C28" s="544"/>
      <c r="D28" s="12" t="e">
        <f>IF(#REF!=25,"Yes","No")</f>
        <v>#REF!</v>
      </c>
      <c r="E28" s="545" t="e">
        <f>IF(D28="No","Check that all columns in Category 3 are complete if any funds are being used for fixed property costs.","")</f>
        <v>#REF!</v>
      </c>
      <c r="F28" s="545"/>
      <c r="G28" s="545"/>
      <c r="H28" s="545"/>
      <c r="I28" s="545"/>
      <c r="J28" s="545"/>
      <c r="K28" s="10" t="e">
        <f t="shared" si="1"/>
        <v>#REF!</v>
      </c>
    </row>
    <row r="29" spans="1:11" ht="15" customHeight="1" x14ac:dyDescent="0.2">
      <c r="A29" s="544" t="s">
        <v>162</v>
      </c>
      <c r="B29" s="544"/>
      <c r="C29" s="544"/>
      <c r="D29" s="12" t="e">
        <f>IF(#REF!=25,"Yes","No")</f>
        <v>#REF!</v>
      </c>
      <c r="E29" s="545" t="e">
        <f>IF(D29="No","Check that all columns in Category 4 are complete if any funds are being used for contractual services.","")</f>
        <v>#REF!</v>
      </c>
      <c r="F29" s="545"/>
      <c r="G29" s="545"/>
      <c r="H29" s="545"/>
      <c r="I29" s="545"/>
      <c r="J29" s="545"/>
      <c r="K29" s="10" t="e">
        <f t="shared" si="1"/>
        <v>#REF!</v>
      </c>
    </row>
    <row r="30" spans="1:11" ht="15" customHeight="1" x14ac:dyDescent="0.2">
      <c r="A30" s="544" t="s">
        <v>4</v>
      </c>
      <c r="B30" s="544"/>
      <c r="C30" s="544"/>
      <c r="D30" s="12" t="e">
        <f>IF(#REF!=25,"Yes","No")</f>
        <v>#REF!</v>
      </c>
      <c r="E30" s="545" t="e">
        <f>IF(D30="No","Check that all columns in Category 5 are complete if any funds are being used for equipment.","")</f>
        <v>#REF!</v>
      </c>
      <c r="F30" s="545"/>
      <c r="G30" s="545"/>
      <c r="H30" s="545"/>
      <c r="I30" s="545"/>
      <c r="J30" s="545"/>
      <c r="K30" s="10" t="e">
        <f t="shared" si="1"/>
        <v>#REF!</v>
      </c>
    </row>
    <row r="31" spans="1:11" ht="15" customHeight="1" x14ac:dyDescent="0.2">
      <c r="A31" s="544" t="s">
        <v>48</v>
      </c>
      <c r="B31" s="544"/>
      <c r="C31" s="544"/>
      <c r="D31" s="12" t="e">
        <f>IF(#REF!=25,"Yes","No")</f>
        <v>#REF!</v>
      </c>
      <c r="E31" s="545" t="e">
        <f>IF(D31="No","Check that all columns in Category 6 are complete if any funds are being used for other costs.","")</f>
        <v>#REF!</v>
      </c>
      <c r="F31" s="545"/>
      <c r="G31" s="545"/>
      <c r="H31" s="545"/>
      <c r="I31" s="545"/>
      <c r="J31" s="545"/>
      <c r="K31" s="10" t="e">
        <f t="shared" si="1"/>
        <v>#REF!</v>
      </c>
    </row>
    <row r="32" spans="1:11" ht="24.95" customHeight="1" x14ac:dyDescent="0.2">
      <c r="A32" s="546" t="s">
        <v>225</v>
      </c>
      <c r="B32" s="547"/>
      <c r="C32" s="547"/>
      <c r="D32" s="547"/>
      <c r="E32" s="547"/>
      <c r="F32" s="547"/>
      <c r="G32" s="547"/>
      <c r="H32" s="547"/>
      <c r="I32" s="547"/>
      <c r="J32" s="548"/>
    </row>
    <row r="33" spans="1:11" ht="15" customHeight="1" x14ac:dyDescent="0.2">
      <c r="A33" s="544" t="s">
        <v>177</v>
      </c>
      <c r="B33" s="544"/>
      <c r="C33" s="544"/>
      <c r="D33" s="12" t="e">
        <f>IF(#REF!="Your budget is now complete.","Yes","No")</f>
        <v>#REF!</v>
      </c>
      <c r="E33" s="545" t="e">
        <f>IF(D33="No","Revise the data provided on Tab 6 to ensure that the budget covers the total amount of funds that are being consolidated.","")</f>
        <v>#REF!</v>
      </c>
      <c r="F33" s="545"/>
      <c r="G33" s="545"/>
      <c r="H33" s="545"/>
      <c r="I33" s="545"/>
      <c r="J33" s="545"/>
      <c r="K33" s="10" t="e">
        <f>IF(D33="Yes",1,0)</f>
        <v>#REF!</v>
      </c>
    </row>
    <row r="34" spans="1:11" ht="24.95" customHeight="1" x14ac:dyDescent="0.2">
      <c r="A34" s="546" t="s">
        <v>179</v>
      </c>
      <c r="B34" s="547"/>
      <c r="C34" s="547"/>
      <c r="D34" s="547"/>
      <c r="E34" s="547"/>
      <c r="F34" s="547"/>
      <c r="G34" s="547"/>
      <c r="H34" s="547"/>
      <c r="I34" s="547"/>
      <c r="J34" s="548"/>
    </row>
    <row r="35" spans="1:11" ht="15" customHeight="1" x14ac:dyDescent="0.2">
      <c r="A35" s="544" t="s">
        <v>1</v>
      </c>
      <c r="B35" s="544"/>
      <c r="C35" s="544"/>
      <c r="D35" s="12" t="e">
        <f>IF(#REF!=25,"Yes","No")</f>
        <v>#REF!</v>
      </c>
      <c r="E35" s="545" t="e">
        <f>IF(D35="No","Check that all columns in Category 1 are complete if any funds are being used for salaries and benefits.","")</f>
        <v>#REF!</v>
      </c>
      <c r="F35" s="545"/>
      <c r="G35" s="545"/>
      <c r="H35" s="545"/>
      <c r="I35" s="545"/>
      <c r="J35" s="545"/>
      <c r="K35" s="10" t="e">
        <f t="shared" ref="K35:K40" si="2">IF(D35="Yes",1,0)</f>
        <v>#REF!</v>
      </c>
    </row>
    <row r="36" spans="1:11" ht="15" customHeight="1" x14ac:dyDescent="0.2">
      <c r="A36" s="544" t="s">
        <v>2</v>
      </c>
      <c r="B36" s="544"/>
      <c r="C36" s="544"/>
      <c r="D36" s="12" t="e">
        <f>IF(#REF!=25,"Yes","No")</f>
        <v>#REF!</v>
      </c>
      <c r="E36" s="545" t="e">
        <f>IF(D36="No","Check that all columns in Category 2 are complete if any funds are being used for supplies and materials.","")</f>
        <v>#REF!</v>
      </c>
      <c r="F36" s="545"/>
      <c r="G36" s="545"/>
      <c r="H36" s="545"/>
      <c r="I36" s="545"/>
      <c r="J36" s="545"/>
      <c r="K36" s="10" t="e">
        <f t="shared" si="2"/>
        <v>#REF!</v>
      </c>
    </row>
    <row r="37" spans="1:11" ht="15" customHeight="1" x14ac:dyDescent="0.2">
      <c r="A37" s="544" t="s">
        <v>161</v>
      </c>
      <c r="B37" s="544"/>
      <c r="C37" s="544"/>
      <c r="D37" s="12" t="e">
        <f>IF(#REF!=25,"Yes","No")</f>
        <v>#REF!</v>
      </c>
      <c r="E37" s="545" t="e">
        <f>IF(D37="No","Check that all columns in Category 3 are complete if any funds are being used for fixed property costs.","")</f>
        <v>#REF!</v>
      </c>
      <c r="F37" s="545"/>
      <c r="G37" s="545"/>
      <c r="H37" s="545"/>
      <c r="I37" s="545"/>
      <c r="J37" s="545"/>
      <c r="K37" s="10" t="e">
        <f t="shared" si="2"/>
        <v>#REF!</v>
      </c>
    </row>
    <row r="38" spans="1:11" ht="15" customHeight="1" x14ac:dyDescent="0.2">
      <c r="A38" s="544" t="s">
        <v>162</v>
      </c>
      <c r="B38" s="544"/>
      <c r="C38" s="544"/>
      <c r="D38" s="12" t="e">
        <f>IF(#REF!=25,"Yes","No")</f>
        <v>#REF!</v>
      </c>
      <c r="E38" s="545" t="e">
        <f>IF(D38="No","Check that all columns in Category 4 are complete if any funds are being used for contractual services.","")</f>
        <v>#REF!</v>
      </c>
      <c r="F38" s="545"/>
      <c r="G38" s="545"/>
      <c r="H38" s="545"/>
      <c r="I38" s="545"/>
      <c r="J38" s="545"/>
      <c r="K38" s="10" t="e">
        <f t="shared" si="2"/>
        <v>#REF!</v>
      </c>
    </row>
    <row r="39" spans="1:11" ht="15" customHeight="1" x14ac:dyDescent="0.2">
      <c r="A39" s="544" t="s">
        <v>4</v>
      </c>
      <c r="B39" s="544"/>
      <c r="C39" s="544"/>
      <c r="D39" s="12" t="e">
        <f>IF(#REF!=25,"Yes","No")</f>
        <v>#REF!</v>
      </c>
      <c r="E39" s="545" t="e">
        <f>IF(D39="No","Check that all columns in Category 5 are complete if any funds are being used for equipment.","")</f>
        <v>#REF!</v>
      </c>
      <c r="F39" s="545"/>
      <c r="G39" s="545"/>
      <c r="H39" s="545"/>
      <c r="I39" s="545"/>
      <c r="J39" s="545"/>
      <c r="K39" s="10" t="e">
        <f t="shared" si="2"/>
        <v>#REF!</v>
      </c>
    </row>
    <row r="40" spans="1:11" ht="15" customHeight="1" x14ac:dyDescent="0.2">
      <c r="A40" s="544" t="s">
        <v>48</v>
      </c>
      <c r="B40" s="544"/>
      <c r="C40" s="544"/>
      <c r="D40" s="12" t="e">
        <f>IF(#REF!=25,"Yes","No")</f>
        <v>#REF!</v>
      </c>
      <c r="E40" s="545" t="e">
        <f>IF(D40="No","Check that all columns in Category 6 are complete if any funds are being used for other costs.","")</f>
        <v>#REF!</v>
      </c>
      <c r="F40" s="545"/>
      <c r="G40" s="545"/>
      <c r="H40" s="545"/>
      <c r="I40" s="545"/>
      <c r="J40" s="545"/>
      <c r="K40" s="10" t="e">
        <f t="shared" si="2"/>
        <v>#REF!</v>
      </c>
    </row>
    <row r="41" spans="1:11" ht="24.95" customHeight="1" x14ac:dyDescent="0.2">
      <c r="A41" s="546" t="s">
        <v>180</v>
      </c>
      <c r="B41" s="547"/>
      <c r="C41" s="547"/>
      <c r="D41" s="547"/>
      <c r="E41" s="547"/>
      <c r="F41" s="547"/>
      <c r="G41" s="547"/>
      <c r="H41" s="547"/>
      <c r="I41" s="547"/>
      <c r="J41" s="548"/>
    </row>
    <row r="42" spans="1:11" ht="15" customHeight="1" x14ac:dyDescent="0.2">
      <c r="A42" s="544" t="s">
        <v>177</v>
      </c>
      <c r="B42" s="544"/>
      <c r="C42" s="544"/>
      <c r="D42" s="12" t="e">
        <f>IF(#REF!="Your budget is now complete.","Yes","No")</f>
        <v>#REF!</v>
      </c>
      <c r="E42" s="545" t="e">
        <f>IF(D42="No","Revise the data provided on Tab 6 to ensure that the budget covers the total amount of funds that are being consolidated.","")</f>
        <v>#REF!</v>
      </c>
      <c r="F42" s="545"/>
      <c r="G42" s="545"/>
      <c r="H42" s="545"/>
      <c r="I42" s="545"/>
      <c r="J42" s="545"/>
      <c r="K42" s="10" t="e">
        <f>IF(D42="Yes",1,0)</f>
        <v>#REF!</v>
      </c>
    </row>
    <row r="43" spans="1:11" x14ac:dyDescent="0.2">
      <c r="K43" s="10" t="e">
        <f>SUM(K1:K42)</f>
        <v>#REF!</v>
      </c>
    </row>
  </sheetData>
  <mergeCells count="67">
    <mergeCell ref="E42:J42"/>
    <mergeCell ref="A38:C38"/>
    <mergeCell ref="E38:J38"/>
    <mergeCell ref="A39:C39"/>
    <mergeCell ref="A40:C40"/>
    <mergeCell ref="A41:J41"/>
    <mergeCell ref="A42:C42"/>
    <mergeCell ref="A35:C35"/>
    <mergeCell ref="E35:J35"/>
    <mergeCell ref="A36:C36"/>
    <mergeCell ref="E36:J36"/>
    <mergeCell ref="E40:J40"/>
    <mergeCell ref="E39:J39"/>
    <mergeCell ref="A37:C37"/>
    <mergeCell ref="E37:J37"/>
    <mergeCell ref="A34:J34"/>
    <mergeCell ref="A33:C33"/>
    <mergeCell ref="E33:J33"/>
    <mergeCell ref="A28:C28"/>
    <mergeCell ref="E28:J28"/>
    <mergeCell ref="A30:C30"/>
    <mergeCell ref="E30:J30"/>
    <mergeCell ref="A32:J32"/>
    <mergeCell ref="A31:C31"/>
    <mergeCell ref="E31:J31"/>
    <mergeCell ref="A29:C29"/>
    <mergeCell ref="E29:J29"/>
    <mergeCell ref="A13:C13"/>
    <mergeCell ref="A21:C21"/>
    <mergeCell ref="E13:J13"/>
    <mergeCell ref="E18:J18"/>
    <mergeCell ref="E27:J27"/>
    <mergeCell ref="A27:C27"/>
    <mergeCell ref="A26:C26"/>
    <mergeCell ref="E26:J26"/>
    <mergeCell ref="E14:J14"/>
    <mergeCell ref="E15:J15"/>
    <mergeCell ref="A15:C15"/>
    <mergeCell ref="A25:J25"/>
    <mergeCell ref="E16:J16"/>
    <mergeCell ref="E19:J19"/>
    <mergeCell ref="E17:J17"/>
    <mergeCell ref="A23:C23"/>
    <mergeCell ref="E23:J23"/>
    <mergeCell ref="A20:C20"/>
    <mergeCell ref="E20:J20"/>
    <mergeCell ref="E21:J21"/>
    <mergeCell ref="A18:C18"/>
    <mergeCell ref="A19:C19"/>
    <mergeCell ref="A22:C22"/>
    <mergeCell ref="E22:J22"/>
    <mergeCell ref="A24:C24"/>
    <mergeCell ref="A1:J1"/>
    <mergeCell ref="A9:C10"/>
    <mergeCell ref="E9:J10"/>
    <mergeCell ref="A11:J11"/>
    <mergeCell ref="A7:J7"/>
    <mergeCell ref="A14:C14"/>
    <mergeCell ref="A17:C17"/>
    <mergeCell ref="A16:C16"/>
    <mergeCell ref="A2:J5"/>
    <mergeCell ref="D9:D10"/>
    <mergeCell ref="A6:J6"/>
    <mergeCell ref="A8:J8"/>
    <mergeCell ref="A12:C12"/>
    <mergeCell ref="E12:J12"/>
    <mergeCell ref="E24:J24"/>
  </mergeCells>
  <phoneticPr fontId="28" type="noConversion"/>
  <conditionalFormatting sqref="D33:D42 D12:D31">
    <cfRule type="cellIs" dxfId="71" priority="65" stopIfTrue="1" operator="equal">
      <formula>"No"</formula>
    </cfRule>
  </conditionalFormatting>
  <conditionalFormatting sqref="D33:D42 D12:D31">
    <cfRule type="cellIs" dxfId="70" priority="64" stopIfTrue="1" operator="equal">
      <formula>"N/A"</formula>
    </cfRule>
  </conditionalFormatting>
  <conditionalFormatting sqref="D42 D35:D40 D26:D31 D33 D12:D24">
    <cfRule type="cellIs" dxfId="69" priority="55" stopIfTrue="1" operator="equal">
      <formula>"No"</formula>
    </cfRule>
  </conditionalFormatting>
  <conditionalFormatting sqref="A7">
    <cfRule type="expression" dxfId="68" priority="56" stopIfTrue="1">
      <formula>NOT(ISERROR(SEARCH("Successful",A7)))</formula>
    </cfRule>
    <cfRule type="expression" dxfId="67" priority="57" stopIfTrue="1">
      <formula>NOT(ISERROR(SEARCH("Failed",A7)))</formula>
    </cfRule>
  </conditionalFormatting>
  <conditionalFormatting sqref="D26:D31">
    <cfRule type="cellIs" dxfId="66" priority="33" stopIfTrue="1" operator="equal">
      <formula>"""No"""</formula>
    </cfRule>
  </conditionalFormatting>
  <conditionalFormatting sqref="D33">
    <cfRule type="cellIs" dxfId="65" priority="28" stopIfTrue="1" operator="equal">
      <formula>"""No"""</formula>
    </cfRule>
  </conditionalFormatting>
  <conditionalFormatting sqref="D42">
    <cfRule type="cellIs" dxfId="64" priority="24" stopIfTrue="1" operator="equal">
      <formula>"""No"""</formula>
    </cfRule>
  </conditionalFormatting>
  <conditionalFormatting sqref="D35:D40">
    <cfRule type="cellIs" dxfId="63" priority="15" stopIfTrue="1" operator="equal">
      <formula>"""No"""</formula>
    </cfRule>
  </conditionalFormatting>
  <conditionalFormatting sqref="D33:D42 D12:D31">
    <cfRule type="cellIs" dxfId="62" priority="553" stopIfTrue="1" operator="equal">
      <formula>"""No"""</formula>
    </cfRule>
  </conditionalFormatting>
  <pageMargins left="0.75" right="0.75" top="1" bottom="1" header="0.5" footer="0.5"/>
  <headerFooter alignWithMargins="0">
    <oddHeader>&amp;L&amp;A Tab: Page &amp;P of &amp;N</oddHeader>
  </headerFooter>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8"/>
  </sheetPr>
  <dimension ref="A3:A30"/>
  <sheetViews>
    <sheetView workbookViewId="0">
      <selection activeCell="G30" sqref="G30"/>
    </sheetView>
  </sheetViews>
  <sheetFormatPr defaultColWidth="8.85546875" defaultRowHeight="12.75" x14ac:dyDescent="0.2"/>
  <cols>
    <col min="1" max="1" width="40" customWidth="1"/>
  </cols>
  <sheetData>
    <row r="3" spans="1:1" x14ac:dyDescent="0.2">
      <c r="A3" s="1" t="s">
        <v>32</v>
      </c>
    </row>
    <row r="4" spans="1:1" x14ac:dyDescent="0.2">
      <c r="A4" s="1" t="s">
        <v>33</v>
      </c>
    </row>
    <row r="6" spans="1:1" x14ac:dyDescent="0.2">
      <c r="A6" s="1" t="s">
        <v>34</v>
      </c>
    </row>
    <row r="7" spans="1:1" x14ac:dyDescent="0.2">
      <c r="A7" s="1"/>
    </row>
    <row r="9" spans="1:1" x14ac:dyDescent="0.2">
      <c r="A9" s="6" t="s">
        <v>77</v>
      </c>
    </row>
    <row r="10" spans="1:1" x14ac:dyDescent="0.2">
      <c r="A10" s="6" t="s">
        <v>78</v>
      </c>
    </row>
    <row r="11" spans="1:1" x14ac:dyDescent="0.2">
      <c r="A11" s="7" t="s">
        <v>79</v>
      </c>
    </row>
    <row r="12" spans="1:1" x14ac:dyDescent="0.2">
      <c r="A12" s="7" t="s">
        <v>46</v>
      </c>
    </row>
    <row r="13" spans="1:1" x14ac:dyDescent="0.2">
      <c r="A13" s="7" t="s">
        <v>47</v>
      </c>
    </row>
    <row r="14" spans="1:1" x14ac:dyDescent="0.2">
      <c r="A14" s="7" t="s">
        <v>48</v>
      </c>
    </row>
    <row r="16" spans="1:1" x14ac:dyDescent="0.2">
      <c r="A16" s="7" t="s">
        <v>50</v>
      </c>
    </row>
    <row r="17" spans="1:1" x14ac:dyDescent="0.2">
      <c r="A17" s="7" t="s">
        <v>51</v>
      </c>
    </row>
    <row r="18" spans="1:1" x14ac:dyDescent="0.2">
      <c r="A18" s="7" t="s">
        <v>118</v>
      </c>
    </row>
    <row r="21" spans="1:1" x14ac:dyDescent="0.2">
      <c r="A21" s="7" t="s">
        <v>28</v>
      </c>
    </row>
    <row r="22" spans="1:1" x14ac:dyDescent="0.2">
      <c r="A22" s="7" t="s">
        <v>29</v>
      </c>
    </row>
    <row r="23" spans="1:1" x14ac:dyDescent="0.2">
      <c r="A23" s="7" t="s">
        <v>90</v>
      </c>
    </row>
    <row r="24" spans="1:1" x14ac:dyDescent="0.2">
      <c r="A24" s="7" t="s">
        <v>91</v>
      </c>
    </row>
    <row r="25" spans="1:1" x14ac:dyDescent="0.2">
      <c r="A25" s="7" t="s">
        <v>31</v>
      </c>
    </row>
    <row r="26" spans="1:1" x14ac:dyDescent="0.2">
      <c r="A26" s="7" t="s">
        <v>48</v>
      </c>
    </row>
    <row r="28" spans="1:1" x14ac:dyDescent="0.2">
      <c r="A28" s="7" t="s">
        <v>130</v>
      </c>
    </row>
    <row r="29" spans="1:1" x14ac:dyDescent="0.2">
      <c r="A29" s="7" t="s">
        <v>131</v>
      </c>
    </row>
    <row r="30" spans="1:1" x14ac:dyDescent="0.2">
      <c r="A30" s="7" t="s">
        <v>132</v>
      </c>
    </row>
  </sheetData>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4"/>
  <sheetViews>
    <sheetView topLeftCell="A181" workbookViewId="0">
      <selection activeCell="A192" sqref="A192:J206"/>
    </sheetView>
  </sheetViews>
  <sheetFormatPr defaultColWidth="0" defaultRowHeight="12.75" zeroHeight="1" x14ac:dyDescent="0.2"/>
  <cols>
    <col min="1" max="10" width="15.7109375" style="114" customWidth="1"/>
    <col min="11" max="12" width="9.140625" style="114" hidden="1" customWidth="1"/>
    <col min="13" max="15" width="0" style="114" hidden="1" customWidth="1"/>
    <col min="16" max="16384" width="9.140625" style="114" hidden="1"/>
  </cols>
  <sheetData>
    <row r="1" spans="1:15" ht="13.5" thickTop="1" x14ac:dyDescent="0.2">
      <c r="A1" s="570" t="s">
        <v>367</v>
      </c>
      <c r="B1" s="571"/>
      <c r="C1" s="571"/>
      <c r="D1" s="571"/>
      <c r="E1" s="571"/>
      <c r="F1" s="571"/>
      <c r="G1" s="571"/>
      <c r="H1" s="571"/>
      <c r="I1" s="571"/>
      <c r="J1" s="572"/>
    </row>
    <row r="2" spans="1:15" x14ac:dyDescent="0.2">
      <c r="A2" s="573"/>
      <c r="B2" s="574"/>
      <c r="C2" s="574"/>
      <c r="D2" s="574"/>
      <c r="E2" s="574"/>
      <c r="F2" s="574"/>
      <c r="G2" s="574"/>
      <c r="H2" s="574"/>
      <c r="I2" s="574"/>
      <c r="J2" s="575"/>
    </row>
    <row r="3" spans="1:15" ht="13.5" thickBot="1" x14ac:dyDescent="0.25">
      <c r="A3" s="573"/>
      <c r="B3" s="574"/>
      <c r="C3" s="574"/>
      <c r="D3" s="574"/>
      <c r="E3" s="574"/>
      <c r="F3" s="574"/>
      <c r="G3" s="574"/>
      <c r="H3" s="574"/>
      <c r="I3" s="574"/>
      <c r="J3" s="575"/>
    </row>
    <row r="4" spans="1:15" ht="12.75" customHeight="1" x14ac:dyDescent="0.2">
      <c r="A4" s="598" t="s">
        <v>274</v>
      </c>
      <c r="B4" s="599"/>
      <c r="C4" s="599"/>
      <c r="D4" s="599"/>
      <c r="E4" s="599"/>
      <c r="F4" s="599"/>
      <c r="G4" s="599"/>
      <c r="H4" s="599"/>
      <c r="I4" s="599"/>
      <c r="J4" s="600"/>
    </row>
    <row r="5" spans="1:15" x14ac:dyDescent="0.2">
      <c r="A5" s="601"/>
      <c r="B5" s="602"/>
      <c r="C5" s="602"/>
      <c r="D5" s="602"/>
      <c r="E5" s="602"/>
      <c r="F5" s="602"/>
      <c r="G5" s="602"/>
      <c r="H5" s="602"/>
      <c r="I5" s="602"/>
      <c r="J5" s="603"/>
    </row>
    <row r="6" spans="1:15" x14ac:dyDescent="0.2">
      <c r="A6" s="576" t="s">
        <v>373</v>
      </c>
      <c r="B6" s="577"/>
      <c r="C6" s="577"/>
      <c r="D6" s="577"/>
      <c r="E6" s="577"/>
      <c r="F6" s="577"/>
      <c r="G6" s="577"/>
      <c r="H6" s="577"/>
      <c r="I6" s="577"/>
      <c r="J6" s="578"/>
    </row>
    <row r="7" spans="1:15" x14ac:dyDescent="0.2">
      <c r="A7" s="579"/>
      <c r="B7" s="577"/>
      <c r="C7" s="577"/>
      <c r="D7" s="577"/>
      <c r="E7" s="577"/>
      <c r="F7" s="577"/>
      <c r="G7" s="577"/>
      <c r="H7" s="577"/>
      <c r="I7" s="577"/>
      <c r="J7" s="578"/>
    </row>
    <row r="8" spans="1:15" x14ac:dyDescent="0.2">
      <c r="A8" s="579"/>
      <c r="B8" s="577"/>
      <c r="C8" s="577"/>
      <c r="D8" s="577"/>
      <c r="E8" s="577"/>
      <c r="F8" s="577"/>
      <c r="G8" s="577"/>
      <c r="H8" s="577"/>
      <c r="I8" s="577"/>
      <c r="J8" s="578"/>
    </row>
    <row r="9" spans="1:15" ht="12.75" customHeight="1" x14ac:dyDescent="0.2">
      <c r="A9" s="579"/>
      <c r="B9" s="577"/>
      <c r="C9" s="577"/>
      <c r="D9" s="577"/>
      <c r="E9" s="577"/>
      <c r="F9" s="577"/>
      <c r="G9" s="577"/>
      <c r="H9" s="577"/>
      <c r="I9" s="577"/>
      <c r="J9" s="578"/>
    </row>
    <row r="10" spans="1:15" x14ac:dyDescent="0.2">
      <c r="A10" s="579"/>
      <c r="B10" s="577"/>
      <c r="C10" s="577"/>
      <c r="D10" s="577"/>
      <c r="E10" s="577"/>
      <c r="F10" s="577"/>
      <c r="G10" s="577"/>
      <c r="H10" s="577"/>
      <c r="I10" s="577"/>
      <c r="J10" s="578"/>
    </row>
    <row r="11" spans="1:15" x14ac:dyDescent="0.2">
      <c r="A11" s="579"/>
      <c r="B11" s="577"/>
      <c r="C11" s="577"/>
      <c r="D11" s="577"/>
      <c r="E11" s="577"/>
      <c r="F11" s="577"/>
      <c r="G11" s="577"/>
      <c r="H11" s="577"/>
      <c r="I11" s="577"/>
      <c r="J11" s="578"/>
    </row>
    <row r="12" spans="1:15" x14ac:dyDescent="0.2">
      <c r="A12" s="579"/>
      <c r="B12" s="577"/>
      <c r="C12" s="577"/>
      <c r="D12" s="577"/>
      <c r="E12" s="577"/>
      <c r="F12" s="577"/>
      <c r="G12" s="577"/>
      <c r="H12" s="577"/>
      <c r="I12" s="577"/>
      <c r="J12" s="578"/>
    </row>
    <row r="13" spans="1:15" x14ac:dyDescent="0.2">
      <c r="A13" s="579"/>
      <c r="B13" s="577"/>
      <c r="C13" s="577"/>
      <c r="D13" s="577"/>
      <c r="E13" s="577"/>
      <c r="F13" s="577"/>
      <c r="G13" s="577"/>
      <c r="H13" s="577"/>
      <c r="I13" s="577"/>
      <c r="J13" s="578"/>
    </row>
    <row r="14" spans="1:15" x14ac:dyDescent="0.2">
      <c r="A14" s="579"/>
      <c r="B14" s="577"/>
      <c r="C14" s="577"/>
      <c r="D14" s="577"/>
      <c r="E14" s="577"/>
      <c r="F14" s="577"/>
      <c r="G14" s="577"/>
      <c r="H14" s="577"/>
      <c r="I14" s="577"/>
      <c r="J14" s="578"/>
    </row>
    <row r="15" spans="1:15" ht="13.5" thickBot="1" x14ac:dyDescent="0.25">
      <c r="A15" s="579"/>
      <c r="B15" s="577"/>
      <c r="C15" s="577"/>
      <c r="D15" s="577"/>
      <c r="E15" s="577"/>
      <c r="F15" s="577"/>
      <c r="G15" s="577"/>
      <c r="H15" s="577"/>
      <c r="I15" s="577"/>
      <c r="J15" s="578"/>
    </row>
    <row r="16" spans="1:15" ht="13.5" thickBot="1" x14ac:dyDescent="0.25">
      <c r="A16" s="579"/>
      <c r="B16" s="577"/>
      <c r="C16" s="577"/>
      <c r="D16" s="577"/>
      <c r="E16" s="577"/>
      <c r="F16" s="577"/>
      <c r="G16" s="577"/>
      <c r="H16" s="577"/>
      <c r="I16" s="577"/>
      <c r="J16" s="578"/>
      <c r="O16" s="122"/>
    </row>
    <row r="17" spans="1:10" ht="13.5" thickBot="1" x14ac:dyDescent="0.25">
      <c r="A17" s="580"/>
      <c r="B17" s="581"/>
      <c r="C17" s="581"/>
      <c r="D17" s="581"/>
      <c r="E17" s="581"/>
      <c r="F17" s="581"/>
      <c r="G17" s="581"/>
      <c r="H17" s="581"/>
      <c r="I17" s="581"/>
      <c r="J17" s="582"/>
    </row>
    <row r="18" spans="1:10" ht="13.5" customHeight="1" thickTop="1" x14ac:dyDescent="0.2">
      <c r="A18" s="587" t="s">
        <v>272</v>
      </c>
      <c r="B18" s="588"/>
      <c r="C18" s="588"/>
      <c r="D18" s="588"/>
      <c r="E18" s="588"/>
      <c r="F18" s="588"/>
      <c r="G18" s="588"/>
      <c r="H18" s="588"/>
      <c r="I18" s="588"/>
      <c r="J18" s="589"/>
    </row>
    <row r="19" spans="1:10" ht="12.75" customHeight="1" x14ac:dyDescent="0.2">
      <c r="A19" s="590"/>
      <c r="B19" s="591"/>
      <c r="C19" s="591"/>
      <c r="D19" s="591"/>
      <c r="E19" s="591"/>
      <c r="F19" s="591"/>
      <c r="G19" s="591"/>
      <c r="H19" s="591"/>
      <c r="I19" s="591"/>
      <c r="J19" s="592"/>
    </row>
    <row r="20" spans="1:10" x14ac:dyDescent="0.2">
      <c r="A20" s="593" t="s">
        <v>273</v>
      </c>
      <c r="B20" s="556"/>
      <c r="C20" s="556"/>
      <c r="D20" s="556"/>
      <c r="E20" s="556"/>
      <c r="F20" s="556"/>
      <c r="G20" s="556"/>
      <c r="H20" s="556"/>
      <c r="I20" s="556"/>
      <c r="J20" s="557"/>
    </row>
    <row r="21" spans="1:10" x14ac:dyDescent="0.2">
      <c r="A21" s="586"/>
      <c r="B21" s="584"/>
      <c r="C21" s="584"/>
      <c r="D21" s="584"/>
      <c r="E21" s="584"/>
      <c r="F21" s="584"/>
      <c r="G21" s="584"/>
      <c r="H21" s="584"/>
      <c r="I21" s="584"/>
      <c r="J21" s="585"/>
    </row>
    <row r="22" spans="1:10" x14ac:dyDescent="0.2">
      <c r="A22" s="558"/>
      <c r="B22" s="559"/>
      <c r="C22" s="559"/>
      <c r="D22" s="559"/>
      <c r="E22" s="559"/>
      <c r="F22" s="559"/>
      <c r="G22" s="559"/>
      <c r="H22" s="559"/>
      <c r="I22" s="559"/>
      <c r="J22" s="560"/>
    </row>
    <row r="23" spans="1:10" x14ac:dyDescent="0.2">
      <c r="A23" s="561" t="s">
        <v>394</v>
      </c>
      <c r="B23" s="562"/>
      <c r="C23" s="562"/>
      <c r="D23" s="562"/>
      <c r="E23" s="562"/>
      <c r="F23" s="562"/>
      <c r="G23" s="562"/>
      <c r="H23" s="562"/>
      <c r="I23" s="562"/>
      <c r="J23" s="563"/>
    </row>
    <row r="24" spans="1:10" x14ac:dyDescent="0.2">
      <c r="A24" s="564"/>
      <c r="B24" s="565"/>
      <c r="C24" s="565"/>
      <c r="D24" s="565"/>
      <c r="E24" s="565"/>
      <c r="F24" s="565"/>
      <c r="G24" s="565"/>
      <c r="H24" s="565"/>
      <c r="I24" s="565"/>
      <c r="J24" s="566"/>
    </row>
    <row r="25" spans="1:10" x14ac:dyDescent="0.2">
      <c r="A25" s="564"/>
      <c r="B25" s="565"/>
      <c r="C25" s="565"/>
      <c r="D25" s="565"/>
      <c r="E25" s="565"/>
      <c r="F25" s="565"/>
      <c r="G25" s="565"/>
      <c r="H25" s="565"/>
      <c r="I25" s="565"/>
      <c r="J25" s="566"/>
    </row>
    <row r="26" spans="1:10" x14ac:dyDescent="0.2">
      <c r="A26" s="564"/>
      <c r="B26" s="565"/>
      <c r="C26" s="565"/>
      <c r="D26" s="565"/>
      <c r="E26" s="565"/>
      <c r="F26" s="565"/>
      <c r="G26" s="565"/>
      <c r="H26" s="565"/>
      <c r="I26" s="565"/>
      <c r="J26" s="566"/>
    </row>
    <row r="27" spans="1:10" x14ac:dyDescent="0.2">
      <c r="A27" s="564"/>
      <c r="B27" s="565"/>
      <c r="C27" s="565"/>
      <c r="D27" s="565"/>
      <c r="E27" s="565"/>
      <c r="F27" s="565"/>
      <c r="G27" s="565"/>
      <c r="H27" s="565"/>
      <c r="I27" s="565"/>
      <c r="J27" s="566"/>
    </row>
    <row r="28" spans="1:10" x14ac:dyDescent="0.2">
      <c r="A28" s="564"/>
      <c r="B28" s="565"/>
      <c r="C28" s="565"/>
      <c r="D28" s="565"/>
      <c r="E28" s="565"/>
      <c r="F28" s="565"/>
      <c r="G28" s="565"/>
      <c r="H28" s="565"/>
      <c r="I28" s="565"/>
      <c r="J28" s="566"/>
    </row>
    <row r="29" spans="1:10" x14ac:dyDescent="0.2">
      <c r="A29" s="564"/>
      <c r="B29" s="565"/>
      <c r="C29" s="565"/>
      <c r="D29" s="565"/>
      <c r="E29" s="565"/>
      <c r="F29" s="565"/>
      <c r="G29" s="565"/>
      <c r="H29" s="565"/>
      <c r="I29" s="565"/>
      <c r="J29" s="566"/>
    </row>
    <row r="30" spans="1:10" x14ac:dyDescent="0.2">
      <c r="A30" s="564"/>
      <c r="B30" s="565"/>
      <c r="C30" s="565"/>
      <c r="D30" s="565"/>
      <c r="E30" s="565"/>
      <c r="F30" s="565"/>
      <c r="G30" s="565"/>
      <c r="H30" s="565"/>
      <c r="I30" s="565"/>
      <c r="J30" s="566"/>
    </row>
    <row r="31" spans="1:10" x14ac:dyDescent="0.2">
      <c r="A31" s="564"/>
      <c r="B31" s="565"/>
      <c r="C31" s="565"/>
      <c r="D31" s="565"/>
      <c r="E31" s="565"/>
      <c r="F31" s="565"/>
      <c r="G31" s="565"/>
      <c r="H31" s="565"/>
      <c r="I31" s="565"/>
      <c r="J31" s="566"/>
    </row>
    <row r="32" spans="1:10" x14ac:dyDescent="0.2">
      <c r="A32" s="564"/>
      <c r="B32" s="565"/>
      <c r="C32" s="565"/>
      <c r="D32" s="565"/>
      <c r="E32" s="565"/>
      <c r="F32" s="565"/>
      <c r="G32" s="565"/>
      <c r="H32" s="565"/>
      <c r="I32" s="565"/>
      <c r="J32" s="566"/>
    </row>
    <row r="33" spans="1:10" x14ac:dyDescent="0.2">
      <c r="A33" s="564"/>
      <c r="B33" s="565"/>
      <c r="C33" s="565"/>
      <c r="D33" s="565"/>
      <c r="E33" s="565"/>
      <c r="F33" s="565"/>
      <c r="G33" s="565"/>
      <c r="H33" s="565"/>
      <c r="I33" s="565"/>
      <c r="J33" s="566"/>
    </row>
    <row r="34" spans="1:10" x14ac:dyDescent="0.2">
      <c r="A34" s="564"/>
      <c r="B34" s="565"/>
      <c r="C34" s="565"/>
      <c r="D34" s="565"/>
      <c r="E34" s="565"/>
      <c r="F34" s="565"/>
      <c r="G34" s="565"/>
      <c r="H34" s="565"/>
      <c r="I34" s="565"/>
      <c r="J34" s="566"/>
    </row>
    <row r="35" spans="1:10" x14ac:dyDescent="0.2">
      <c r="A35" s="564"/>
      <c r="B35" s="565"/>
      <c r="C35" s="565"/>
      <c r="D35" s="565"/>
      <c r="E35" s="565"/>
      <c r="F35" s="565"/>
      <c r="G35" s="565"/>
      <c r="H35" s="565"/>
      <c r="I35" s="565"/>
      <c r="J35" s="566"/>
    </row>
    <row r="36" spans="1:10" x14ac:dyDescent="0.2">
      <c r="A36" s="564"/>
      <c r="B36" s="565"/>
      <c r="C36" s="565"/>
      <c r="D36" s="565"/>
      <c r="E36" s="565"/>
      <c r="F36" s="565"/>
      <c r="G36" s="565"/>
      <c r="H36" s="565"/>
      <c r="I36" s="565"/>
      <c r="J36" s="566"/>
    </row>
    <row r="37" spans="1:10" ht="13.5" thickBot="1" x14ac:dyDescent="0.25">
      <c r="A37" s="567"/>
      <c r="B37" s="568"/>
      <c r="C37" s="568"/>
      <c r="D37" s="568"/>
      <c r="E37" s="568"/>
      <c r="F37" s="568"/>
      <c r="G37" s="568"/>
      <c r="H37" s="568"/>
      <c r="I37" s="568"/>
      <c r="J37" s="569"/>
    </row>
    <row r="38" spans="1:10" ht="13.5" customHeight="1" thickTop="1" x14ac:dyDescent="0.2">
      <c r="A38" s="587" t="s">
        <v>275</v>
      </c>
      <c r="B38" s="588"/>
      <c r="C38" s="588"/>
      <c r="D38" s="588"/>
      <c r="E38" s="588"/>
      <c r="F38" s="588"/>
      <c r="G38" s="588"/>
      <c r="H38" s="588"/>
      <c r="I38" s="588"/>
      <c r="J38" s="589"/>
    </row>
    <row r="39" spans="1:10" ht="12.75" customHeight="1" x14ac:dyDescent="0.2">
      <c r="A39" s="590"/>
      <c r="B39" s="591"/>
      <c r="C39" s="591"/>
      <c r="D39" s="591"/>
      <c r="E39" s="591"/>
      <c r="F39" s="591"/>
      <c r="G39" s="591"/>
      <c r="H39" s="591"/>
      <c r="I39" s="591"/>
      <c r="J39" s="592"/>
    </row>
    <row r="40" spans="1:10" x14ac:dyDescent="0.2">
      <c r="A40" s="593" t="s">
        <v>276</v>
      </c>
      <c r="B40" s="556"/>
      <c r="C40" s="556"/>
      <c r="D40" s="556"/>
      <c r="E40" s="556"/>
      <c r="F40" s="556"/>
      <c r="G40" s="556"/>
      <c r="H40" s="556"/>
      <c r="I40" s="556"/>
      <c r="J40" s="557"/>
    </row>
    <row r="41" spans="1:10" x14ac:dyDescent="0.2">
      <c r="A41" s="561" t="s">
        <v>407</v>
      </c>
      <c r="B41" s="562"/>
      <c r="C41" s="562"/>
      <c r="D41" s="562"/>
      <c r="E41" s="562"/>
      <c r="F41" s="562"/>
      <c r="G41" s="562"/>
      <c r="H41" s="562"/>
      <c r="I41" s="562"/>
      <c r="J41" s="563"/>
    </row>
    <row r="42" spans="1:10" x14ac:dyDescent="0.2">
      <c r="A42" s="564"/>
      <c r="B42" s="565"/>
      <c r="C42" s="565"/>
      <c r="D42" s="565"/>
      <c r="E42" s="565"/>
      <c r="F42" s="565"/>
      <c r="G42" s="565"/>
      <c r="H42" s="565"/>
      <c r="I42" s="565"/>
      <c r="J42" s="566"/>
    </row>
    <row r="43" spans="1:10" x14ac:dyDescent="0.2">
      <c r="A43" s="564"/>
      <c r="B43" s="565"/>
      <c r="C43" s="565"/>
      <c r="D43" s="565"/>
      <c r="E43" s="565"/>
      <c r="F43" s="565"/>
      <c r="G43" s="565"/>
      <c r="H43" s="565"/>
      <c r="I43" s="565"/>
      <c r="J43" s="566"/>
    </row>
    <row r="44" spans="1:10" x14ac:dyDescent="0.2">
      <c r="A44" s="564"/>
      <c r="B44" s="565"/>
      <c r="C44" s="565"/>
      <c r="D44" s="565"/>
      <c r="E44" s="565"/>
      <c r="F44" s="565"/>
      <c r="G44" s="565"/>
      <c r="H44" s="565"/>
      <c r="I44" s="565"/>
      <c r="J44" s="566"/>
    </row>
    <row r="45" spans="1:10" x14ac:dyDescent="0.2">
      <c r="A45" s="564"/>
      <c r="B45" s="565"/>
      <c r="C45" s="565"/>
      <c r="D45" s="565"/>
      <c r="E45" s="565"/>
      <c r="F45" s="565"/>
      <c r="G45" s="565"/>
      <c r="H45" s="565"/>
      <c r="I45" s="565"/>
      <c r="J45" s="566"/>
    </row>
    <row r="46" spans="1:10" x14ac:dyDescent="0.2">
      <c r="A46" s="564"/>
      <c r="B46" s="565"/>
      <c r="C46" s="565"/>
      <c r="D46" s="565"/>
      <c r="E46" s="565"/>
      <c r="F46" s="565"/>
      <c r="G46" s="565"/>
      <c r="H46" s="565"/>
      <c r="I46" s="565"/>
      <c r="J46" s="566"/>
    </row>
    <row r="47" spans="1:10" x14ac:dyDescent="0.2">
      <c r="A47" s="564"/>
      <c r="B47" s="565"/>
      <c r="C47" s="565"/>
      <c r="D47" s="565"/>
      <c r="E47" s="565"/>
      <c r="F47" s="565"/>
      <c r="G47" s="565"/>
      <c r="H47" s="565"/>
      <c r="I47" s="565"/>
      <c r="J47" s="566"/>
    </row>
    <row r="48" spans="1:10" x14ac:dyDescent="0.2">
      <c r="A48" s="564"/>
      <c r="B48" s="565"/>
      <c r="C48" s="565"/>
      <c r="D48" s="565"/>
      <c r="E48" s="565"/>
      <c r="F48" s="565"/>
      <c r="G48" s="565"/>
      <c r="H48" s="565"/>
      <c r="I48" s="565"/>
      <c r="J48" s="566"/>
    </row>
    <row r="49" spans="1:10" x14ac:dyDescent="0.2">
      <c r="A49" s="564"/>
      <c r="B49" s="565"/>
      <c r="C49" s="565"/>
      <c r="D49" s="565"/>
      <c r="E49" s="565"/>
      <c r="F49" s="565"/>
      <c r="G49" s="565"/>
      <c r="H49" s="565"/>
      <c r="I49" s="565"/>
      <c r="J49" s="566"/>
    </row>
    <row r="50" spans="1:10" x14ac:dyDescent="0.2">
      <c r="A50" s="564"/>
      <c r="B50" s="565"/>
      <c r="C50" s="565"/>
      <c r="D50" s="565"/>
      <c r="E50" s="565"/>
      <c r="F50" s="565"/>
      <c r="G50" s="565"/>
      <c r="H50" s="565"/>
      <c r="I50" s="565"/>
      <c r="J50" s="566"/>
    </row>
    <row r="51" spans="1:10" x14ac:dyDescent="0.2">
      <c r="A51" s="564"/>
      <c r="B51" s="565"/>
      <c r="C51" s="565"/>
      <c r="D51" s="565"/>
      <c r="E51" s="565"/>
      <c r="F51" s="565"/>
      <c r="G51" s="565"/>
      <c r="H51" s="565"/>
      <c r="I51" s="565"/>
      <c r="J51" s="566"/>
    </row>
    <row r="52" spans="1:10" x14ac:dyDescent="0.2">
      <c r="A52" s="564"/>
      <c r="B52" s="565"/>
      <c r="C52" s="565"/>
      <c r="D52" s="565"/>
      <c r="E52" s="565"/>
      <c r="F52" s="565"/>
      <c r="G52" s="565"/>
      <c r="H52" s="565"/>
      <c r="I52" s="565"/>
      <c r="J52" s="566"/>
    </row>
    <row r="53" spans="1:10" x14ac:dyDescent="0.2">
      <c r="A53" s="564"/>
      <c r="B53" s="565"/>
      <c r="C53" s="565"/>
      <c r="D53" s="565"/>
      <c r="E53" s="565"/>
      <c r="F53" s="565"/>
      <c r="G53" s="565"/>
      <c r="H53" s="565"/>
      <c r="I53" s="565"/>
      <c r="J53" s="566"/>
    </row>
    <row r="54" spans="1:10" x14ac:dyDescent="0.2">
      <c r="A54" s="564"/>
      <c r="B54" s="565"/>
      <c r="C54" s="565"/>
      <c r="D54" s="565"/>
      <c r="E54" s="565"/>
      <c r="F54" s="565"/>
      <c r="G54" s="565"/>
      <c r="H54" s="565"/>
      <c r="I54" s="565"/>
      <c r="J54" s="566"/>
    </row>
    <row r="55" spans="1:10" ht="13.5" thickBot="1" x14ac:dyDescent="0.25">
      <c r="A55" s="567"/>
      <c r="B55" s="568"/>
      <c r="C55" s="568"/>
      <c r="D55" s="568"/>
      <c r="E55" s="568"/>
      <c r="F55" s="568"/>
      <c r="G55" s="568"/>
      <c r="H55" s="568"/>
      <c r="I55" s="568"/>
      <c r="J55" s="569"/>
    </row>
    <row r="56" spans="1:10" ht="13.5" customHeight="1" thickTop="1" x14ac:dyDescent="0.2">
      <c r="A56" s="587" t="s">
        <v>277</v>
      </c>
      <c r="B56" s="588"/>
      <c r="C56" s="588"/>
      <c r="D56" s="588"/>
      <c r="E56" s="588"/>
      <c r="F56" s="588"/>
      <c r="G56" s="588"/>
      <c r="H56" s="588"/>
      <c r="I56" s="588"/>
      <c r="J56" s="589"/>
    </row>
    <row r="57" spans="1:10" ht="13.5" customHeight="1" x14ac:dyDescent="0.2">
      <c r="A57" s="604"/>
      <c r="B57" s="605"/>
      <c r="C57" s="605"/>
      <c r="D57" s="605"/>
      <c r="E57" s="605"/>
      <c r="F57" s="605"/>
      <c r="G57" s="605"/>
      <c r="H57" s="605"/>
      <c r="I57" s="605"/>
      <c r="J57" s="606"/>
    </row>
    <row r="58" spans="1:10" ht="12.75" customHeight="1" x14ac:dyDescent="0.2">
      <c r="A58" s="555" t="s">
        <v>374</v>
      </c>
      <c r="B58" s="556"/>
      <c r="C58" s="556"/>
      <c r="D58" s="556"/>
      <c r="E58" s="556"/>
      <c r="F58" s="556"/>
      <c r="G58" s="556"/>
      <c r="H58" s="556"/>
      <c r="I58" s="556"/>
      <c r="J58" s="557"/>
    </row>
    <row r="59" spans="1:10" x14ac:dyDescent="0.2">
      <c r="A59" s="586"/>
      <c r="B59" s="584"/>
      <c r="C59" s="584"/>
      <c r="D59" s="584"/>
      <c r="E59" s="584"/>
      <c r="F59" s="584"/>
      <c r="G59" s="584"/>
      <c r="H59" s="584"/>
      <c r="I59" s="584"/>
      <c r="J59" s="585"/>
    </row>
    <row r="60" spans="1:10" x14ac:dyDescent="0.2">
      <c r="A60" s="594" t="s">
        <v>278</v>
      </c>
      <c r="B60" s="595"/>
      <c r="C60" s="595"/>
      <c r="D60" s="595"/>
      <c r="E60" s="595"/>
      <c r="F60" s="595"/>
      <c r="G60" s="595"/>
      <c r="H60" s="595"/>
      <c r="I60" s="595"/>
      <c r="J60" s="596"/>
    </row>
    <row r="61" spans="1:10" x14ac:dyDescent="0.2">
      <c r="A61" s="597"/>
      <c r="B61" s="595"/>
      <c r="C61" s="595"/>
      <c r="D61" s="595"/>
      <c r="E61" s="595"/>
      <c r="F61" s="595"/>
      <c r="G61" s="595"/>
      <c r="H61" s="595"/>
      <c r="I61" s="595"/>
      <c r="J61" s="596"/>
    </row>
    <row r="62" spans="1:10" x14ac:dyDescent="0.2">
      <c r="A62" s="597"/>
      <c r="B62" s="595"/>
      <c r="C62" s="595"/>
      <c r="D62" s="595"/>
      <c r="E62" s="595"/>
      <c r="F62" s="595"/>
      <c r="G62" s="595"/>
      <c r="H62" s="595"/>
      <c r="I62" s="595"/>
      <c r="J62" s="596"/>
    </row>
    <row r="63" spans="1:10" x14ac:dyDescent="0.2">
      <c r="A63" s="597"/>
      <c r="B63" s="595"/>
      <c r="C63" s="595"/>
      <c r="D63" s="595"/>
      <c r="E63" s="595"/>
      <c r="F63" s="595"/>
      <c r="G63" s="595"/>
      <c r="H63" s="595"/>
      <c r="I63" s="595"/>
      <c r="J63" s="596"/>
    </row>
    <row r="64" spans="1:10" x14ac:dyDescent="0.2">
      <c r="A64" s="597"/>
      <c r="B64" s="595"/>
      <c r="C64" s="595"/>
      <c r="D64" s="595"/>
      <c r="E64" s="595"/>
      <c r="F64" s="595"/>
      <c r="G64" s="595"/>
      <c r="H64" s="595"/>
      <c r="I64" s="595"/>
      <c r="J64" s="596"/>
    </row>
    <row r="65" spans="1:10" x14ac:dyDescent="0.2">
      <c r="A65" s="597"/>
      <c r="B65" s="595"/>
      <c r="C65" s="595"/>
      <c r="D65" s="595"/>
      <c r="E65" s="595"/>
      <c r="F65" s="595"/>
      <c r="G65" s="595"/>
      <c r="H65" s="595"/>
      <c r="I65" s="595"/>
      <c r="J65" s="596"/>
    </row>
    <row r="66" spans="1:10" x14ac:dyDescent="0.2">
      <c r="A66" s="597"/>
      <c r="B66" s="595"/>
      <c r="C66" s="595"/>
      <c r="D66" s="595"/>
      <c r="E66" s="595"/>
      <c r="F66" s="595"/>
      <c r="G66" s="595"/>
      <c r="H66" s="595"/>
      <c r="I66" s="595"/>
      <c r="J66" s="596"/>
    </row>
    <row r="67" spans="1:10" x14ac:dyDescent="0.2">
      <c r="A67" s="597"/>
      <c r="B67" s="595"/>
      <c r="C67" s="595"/>
      <c r="D67" s="595"/>
      <c r="E67" s="595"/>
      <c r="F67" s="595"/>
      <c r="G67" s="595"/>
      <c r="H67" s="595"/>
      <c r="I67" s="595"/>
      <c r="J67" s="596"/>
    </row>
    <row r="68" spans="1:10" x14ac:dyDescent="0.2">
      <c r="A68" s="597"/>
      <c r="B68" s="595"/>
      <c r="C68" s="595"/>
      <c r="D68" s="595"/>
      <c r="E68" s="595"/>
      <c r="F68" s="595"/>
      <c r="G68" s="595"/>
      <c r="H68" s="595"/>
      <c r="I68" s="595"/>
      <c r="J68" s="596"/>
    </row>
    <row r="69" spans="1:10" x14ac:dyDescent="0.2">
      <c r="A69" s="597"/>
      <c r="B69" s="595"/>
      <c r="C69" s="595"/>
      <c r="D69" s="595"/>
      <c r="E69" s="595"/>
      <c r="F69" s="595"/>
      <c r="G69" s="595"/>
      <c r="H69" s="595"/>
      <c r="I69" s="595"/>
      <c r="J69" s="596"/>
    </row>
    <row r="70" spans="1:10" x14ac:dyDescent="0.2">
      <c r="A70" s="597"/>
      <c r="B70" s="595"/>
      <c r="C70" s="595"/>
      <c r="D70" s="595"/>
      <c r="E70" s="595"/>
      <c r="F70" s="595"/>
      <c r="G70" s="595"/>
      <c r="H70" s="595"/>
      <c r="I70" s="595"/>
      <c r="J70" s="596"/>
    </row>
    <row r="71" spans="1:10" x14ac:dyDescent="0.2">
      <c r="A71" s="597"/>
      <c r="B71" s="595"/>
      <c r="C71" s="595"/>
      <c r="D71" s="595"/>
      <c r="E71" s="595"/>
      <c r="F71" s="595"/>
      <c r="G71" s="595"/>
      <c r="H71" s="595"/>
      <c r="I71" s="595"/>
      <c r="J71" s="596"/>
    </row>
    <row r="72" spans="1:10" x14ac:dyDescent="0.2">
      <c r="A72" s="583" t="s">
        <v>375</v>
      </c>
      <c r="B72" s="584"/>
      <c r="C72" s="584"/>
      <c r="D72" s="584"/>
      <c r="E72" s="584"/>
      <c r="F72" s="584"/>
      <c r="G72" s="584"/>
      <c r="H72" s="584"/>
      <c r="I72" s="584"/>
      <c r="J72" s="585"/>
    </row>
    <row r="73" spans="1:10" x14ac:dyDescent="0.2">
      <c r="A73" s="586"/>
      <c r="B73" s="584"/>
      <c r="C73" s="584"/>
      <c r="D73" s="584"/>
      <c r="E73" s="584"/>
      <c r="F73" s="584"/>
      <c r="G73" s="584"/>
      <c r="H73" s="584"/>
      <c r="I73" s="584"/>
      <c r="J73" s="585"/>
    </row>
    <row r="74" spans="1:10" x14ac:dyDescent="0.2">
      <c r="A74" s="586"/>
      <c r="B74" s="584"/>
      <c r="C74" s="584"/>
      <c r="D74" s="584"/>
      <c r="E74" s="584"/>
      <c r="F74" s="584"/>
      <c r="G74" s="584"/>
      <c r="H74" s="584"/>
      <c r="I74" s="584"/>
      <c r="J74" s="585"/>
    </row>
    <row r="75" spans="1:10" x14ac:dyDescent="0.2">
      <c r="A75" s="123"/>
      <c r="B75" s="124"/>
      <c r="C75" s="124"/>
      <c r="D75" s="124"/>
      <c r="E75" s="124"/>
      <c r="F75" s="124"/>
      <c r="G75" s="124"/>
      <c r="H75" s="124"/>
      <c r="I75" s="124"/>
      <c r="J75" s="125"/>
    </row>
    <row r="76" spans="1:10" x14ac:dyDescent="0.2">
      <c r="A76" s="561" t="s">
        <v>395</v>
      </c>
      <c r="B76" s="562"/>
      <c r="C76" s="562"/>
      <c r="D76" s="562"/>
      <c r="E76" s="562"/>
      <c r="F76" s="562"/>
      <c r="G76" s="562"/>
      <c r="H76" s="562"/>
      <c r="I76" s="562"/>
      <c r="J76" s="563"/>
    </row>
    <row r="77" spans="1:10" x14ac:dyDescent="0.2">
      <c r="A77" s="564"/>
      <c r="B77" s="565"/>
      <c r="C77" s="565"/>
      <c r="D77" s="565"/>
      <c r="E77" s="565"/>
      <c r="F77" s="565"/>
      <c r="G77" s="565"/>
      <c r="H77" s="565"/>
      <c r="I77" s="565"/>
      <c r="J77" s="566"/>
    </row>
    <row r="78" spans="1:10" x14ac:dyDescent="0.2">
      <c r="A78" s="564"/>
      <c r="B78" s="565"/>
      <c r="C78" s="565"/>
      <c r="D78" s="565"/>
      <c r="E78" s="565"/>
      <c r="F78" s="565"/>
      <c r="G78" s="565"/>
      <c r="H78" s="565"/>
      <c r="I78" s="565"/>
      <c r="J78" s="566"/>
    </row>
    <row r="79" spans="1:10" x14ac:dyDescent="0.2">
      <c r="A79" s="564"/>
      <c r="B79" s="565"/>
      <c r="C79" s="565"/>
      <c r="D79" s="565"/>
      <c r="E79" s="565"/>
      <c r="F79" s="565"/>
      <c r="G79" s="565"/>
      <c r="H79" s="565"/>
      <c r="I79" s="565"/>
      <c r="J79" s="566"/>
    </row>
    <row r="80" spans="1:10" x14ac:dyDescent="0.2">
      <c r="A80" s="564"/>
      <c r="B80" s="565"/>
      <c r="C80" s="565"/>
      <c r="D80" s="565"/>
      <c r="E80" s="565"/>
      <c r="F80" s="565"/>
      <c r="G80" s="565"/>
      <c r="H80" s="565"/>
      <c r="I80" s="565"/>
      <c r="J80" s="566"/>
    </row>
    <row r="81" spans="1:10" x14ac:dyDescent="0.2">
      <c r="A81" s="564"/>
      <c r="B81" s="565"/>
      <c r="C81" s="565"/>
      <c r="D81" s="565"/>
      <c r="E81" s="565"/>
      <c r="F81" s="565"/>
      <c r="G81" s="565"/>
      <c r="H81" s="565"/>
      <c r="I81" s="565"/>
      <c r="J81" s="566"/>
    </row>
    <row r="82" spans="1:10" x14ac:dyDescent="0.2">
      <c r="A82" s="564"/>
      <c r="B82" s="565"/>
      <c r="C82" s="565"/>
      <c r="D82" s="565"/>
      <c r="E82" s="565"/>
      <c r="F82" s="565"/>
      <c r="G82" s="565"/>
      <c r="H82" s="565"/>
      <c r="I82" s="565"/>
      <c r="J82" s="566"/>
    </row>
    <row r="83" spans="1:10" x14ac:dyDescent="0.2">
      <c r="A83" s="564"/>
      <c r="B83" s="565"/>
      <c r="C83" s="565"/>
      <c r="D83" s="565"/>
      <c r="E83" s="565"/>
      <c r="F83" s="565"/>
      <c r="G83" s="565"/>
      <c r="H83" s="565"/>
      <c r="I83" s="565"/>
      <c r="J83" s="566"/>
    </row>
    <row r="84" spans="1:10" x14ac:dyDescent="0.2">
      <c r="A84" s="564"/>
      <c r="B84" s="565"/>
      <c r="C84" s="565"/>
      <c r="D84" s="565"/>
      <c r="E84" s="565"/>
      <c r="F84" s="565"/>
      <c r="G84" s="565"/>
      <c r="H84" s="565"/>
      <c r="I84" s="565"/>
      <c r="J84" s="566"/>
    </row>
    <row r="85" spans="1:10" x14ac:dyDescent="0.2">
      <c r="A85" s="564"/>
      <c r="B85" s="565"/>
      <c r="C85" s="565"/>
      <c r="D85" s="565"/>
      <c r="E85" s="565"/>
      <c r="F85" s="565"/>
      <c r="G85" s="565"/>
      <c r="H85" s="565"/>
      <c r="I85" s="565"/>
      <c r="J85" s="566"/>
    </row>
    <row r="86" spans="1:10" x14ac:dyDescent="0.2">
      <c r="A86" s="564"/>
      <c r="B86" s="565"/>
      <c r="C86" s="565"/>
      <c r="D86" s="565"/>
      <c r="E86" s="565"/>
      <c r="F86" s="565"/>
      <c r="G86" s="565"/>
      <c r="H86" s="565"/>
      <c r="I86" s="565"/>
      <c r="J86" s="566"/>
    </row>
    <row r="87" spans="1:10" x14ac:dyDescent="0.2">
      <c r="A87" s="564"/>
      <c r="B87" s="565"/>
      <c r="C87" s="565"/>
      <c r="D87" s="565"/>
      <c r="E87" s="565"/>
      <c r="F87" s="565"/>
      <c r="G87" s="565"/>
      <c r="H87" s="565"/>
      <c r="I87" s="565"/>
      <c r="J87" s="566"/>
    </row>
    <row r="88" spans="1:10" x14ac:dyDescent="0.2">
      <c r="A88" s="564"/>
      <c r="B88" s="565"/>
      <c r="C88" s="565"/>
      <c r="D88" s="565"/>
      <c r="E88" s="565"/>
      <c r="F88" s="565"/>
      <c r="G88" s="565"/>
      <c r="H88" s="565"/>
      <c r="I88" s="565"/>
      <c r="J88" s="566"/>
    </row>
    <row r="89" spans="1:10" x14ac:dyDescent="0.2">
      <c r="A89" s="564"/>
      <c r="B89" s="565"/>
      <c r="C89" s="565"/>
      <c r="D89" s="565"/>
      <c r="E89" s="565"/>
      <c r="F89" s="565"/>
      <c r="G89" s="565"/>
      <c r="H89" s="565"/>
      <c r="I89" s="565"/>
      <c r="J89" s="566"/>
    </row>
    <row r="90" spans="1:10" x14ac:dyDescent="0.2">
      <c r="A90" s="564"/>
      <c r="B90" s="565"/>
      <c r="C90" s="565"/>
      <c r="D90" s="565"/>
      <c r="E90" s="565"/>
      <c r="F90" s="565"/>
      <c r="G90" s="565"/>
      <c r="H90" s="565"/>
      <c r="I90" s="565"/>
      <c r="J90" s="566"/>
    </row>
    <row r="91" spans="1:10" x14ac:dyDescent="0.2">
      <c r="A91" s="564"/>
      <c r="B91" s="565"/>
      <c r="C91" s="565"/>
      <c r="D91" s="565"/>
      <c r="E91" s="565"/>
      <c r="F91" s="565"/>
      <c r="G91" s="565"/>
      <c r="H91" s="565"/>
      <c r="I91" s="565"/>
      <c r="J91" s="566"/>
    </row>
    <row r="92" spans="1:10" x14ac:dyDescent="0.2">
      <c r="A92" s="564"/>
      <c r="B92" s="565"/>
      <c r="C92" s="565"/>
      <c r="D92" s="565"/>
      <c r="E92" s="565"/>
      <c r="F92" s="565"/>
      <c r="G92" s="565"/>
      <c r="H92" s="565"/>
      <c r="I92" s="565"/>
      <c r="J92" s="566"/>
    </row>
    <row r="93" spans="1:10" x14ac:dyDescent="0.2">
      <c r="A93" s="564"/>
      <c r="B93" s="565"/>
      <c r="C93" s="565"/>
      <c r="D93" s="565"/>
      <c r="E93" s="565"/>
      <c r="F93" s="565"/>
      <c r="G93" s="565"/>
      <c r="H93" s="565"/>
      <c r="I93" s="565"/>
      <c r="J93" s="566"/>
    </row>
    <row r="94" spans="1:10" ht="13.5" thickBot="1" x14ac:dyDescent="0.25">
      <c r="A94" s="567"/>
      <c r="B94" s="568"/>
      <c r="C94" s="568"/>
      <c r="D94" s="568"/>
      <c r="E94" s="568"/>
      <c r="F94" s="568"/>
      <c r="G94" s="568"/>
      <c r="H94" s="568"/>
      <c r="I94" s="568"/>
      <c r="J94" s="569"/>
    </row>
    <row r="95" spans="1:10" ht="13.5" customHeight="1" thickTop="1" x14ac:dyDescent="0.2">
      <c r="A95" s="587" t="s">
        <v>279</v>
      </c>
      <c r="B95" s="588"/>
      <c r="C95" s="588"/>
      <c r="D95" s="588"/>
      <c r="E95" s="588"/>
      <c r="F95" s="588"/>
      <c r="G95" s="588"/>
      <c r="H95" s="588"/>
      <c r="I95" s="588"/>
      <c r="J95" s="589"/>
    </row>
    <row r="96" spans="1:10" ht="12.75" customHeight="1" x14ac:dyDescent="0.2">
      <c r="A96" s="590"/>
      <c r="B96" s="591"/>
      <c r="C96" s="591"/>
      <c r="D96" s="591"/>
      <c r="E96" s="591"/>
      <c r="F96" s="591"/>
      <c r="G96" s="591"/>
      <c r="H96" s="591"/>
      <c r="I96" s="591"/>
      <c r="J96" s="592"/>
    </row>
    <row r="97" spans="1:10" x14ac:dyDescent="0.2">
      <c r="A97" s="555" t="s">
        <v>357</v>
      </c>
      <c r="B97" s="556"/>
      <c r="C97" s="556"/>
      <c r="D97" s="556"/>
      <c r="E97" s="556"/>
      <c r="F97" s="556"/>
      <c r="G97" s="556"/>
      <c r="H97" s="556"/>
      <c r="I97" s="556"/>
      <c r="J97" s="557"/>
    </row>
    <row r="98" spans="1:10" x14ac:dyDescent="0.2">
      <c r="A98" s="586"/>
      <c r="B98" s="584"/>
      <c r="C98" s="584"/>
      <c r="D98" s="584"/>
      <c r="E98" s="584"/>
      <c r="F98" s="584"/>
      <c r="G98" s="584"/>
      <c r="H98" s="584"/>
      <c r="I98" s="584"/>
      <c r="J98" s="585"/>
    </row>
    <row r="99" spans="1:10" x14ac:dyDescent="0.2">
      <c r="A99" s="558"/>
      <c r="B99" s="559"/>
      <c r="C99" s="559"/>
      <c r="D99" s="559"/>
      <c r="E99" s="559"/>
      <c r="F99" s="559"/>
      <c r="G99" s="559"/>
      <c r="H99" s="559"/>
      <c r="I99" s="559"/>
      <c r="J99" s="560"/>
    </row>
    <row r="100" spans="1:10" x14ac:dyDescent="0.2">
      <c r="A100" s="128"/>
      <c r="B100" s="126"/>
      <c r="C100" s="126"/>
      <c r="D100" s="126"/>
      <c r="E100" s="129"/>
      <c r="F100" s="607" t="s">
        <v>280</v>
      </c>
      <c r="G100" s="608"/>
      <c r="H100" s="608"/>
      <c r="I100" s="608"/>
      <c r="J100" s="609"/>
    </row>
    <row r="101" spans="1:10" x14ac:dyDescent="0.2">
      <c r="A101" s="130"/>
      <c r="B101" s="127"/>
      <c r="C101" s="127"/>
      <c r="D101" s="127"/>
      <c r="E101" s="131"/>
      <c r="F101" s="610"/>
      <c r="G101" s="611"/>
      <c r="H101" s="611"/>
      <c r="I101" s="611"/>
      <c r="J101" s="612"/>
    </row>
    <row r="102" spans="1:10" ht="12.75" customHeight="1" x14ac:dyDescent="0.2">
      <c r="A102" s="613" t="s">
        <v>281</v>
      </c>
      <c r="B102" s="614"/>
      <c r="C102" s="614"/>
      <c r="D102" s="614"/>
      <c r="E102" s="615"/>
      <c r="F102" s="624" t="s">
        <v>396</v>
      </c>
      <c r="G102" s="625"/>
      <c r="H102" s="625"/>
      <c r="I102" s="625"/>
      <c r="J102" s="626"/>
    </row>
    <row r="103" spans="1:10" x14ac:dyDescent="0.2">
      <c r="A103" s="616"/>
      <c r="B103" s="577"/>
      <c r="C103" s="577"/>
      <c r="D103" s="577"/>
      <c r="E103" s="617"/>
      <c r="F103" s="627"/>
      <c r="G103" s="628"/>
      <c r="H103" s="628"/>
      <c r="I103" s="628"/>
      <c r="J103" s="629"/>
    </row>
    <row r="104" spans="1:10" x14ac:dyDescent="0.2">
      <c r="A104" s="618" t="s">
        <v>282</v>
      </c>
      <c r="B104" s="619"/>
      <c r="C104" s="619"/>
      <c r="D104" s="619"/>
      <c r="E104" s="620"/>
      <c r="F104" s="627"/>
      <c r="G104" s="628"/>
      <c r="H104" s="628"/>
      <c r="I104" s="628"/>
      <c r="J104" s="629"/>
    </row>
    <row r="105" spans="1:10" x14ac:dyDescent="0.2">
      <c r="A105" s="618"/>
      <c r="B105" s="619"/>
      <c r="C105" s="619"/>
      <c r="D105" s="619"/>
      <c r="E105" s="620"/>
      <c r="F105" s="627"/>
      <c r="G105" s="628"/>
      <c r="H105" s="628"/>
      <c r="I105" s="628"/>
      <c r="J105" s="629"/>
    </row>
    <row r="106" spans="1:10" x14ac:dyDescent="0.2">
      <c r="A106" s="618"/>
      <c r="B106" s="619"/>
      <c r="C106" s="619"/>
      <c r="D106" s="619"/>
      <c r="E106" s="620"/>
      <c r="F106" s="627"/>
      <c r="G106" s="628"/>
      <c r="H106" s="628"/>
      <c r="I106" s="628"/>
      <c r="J106" s="629"/>
    </row>
    <row r="107" spans="1:10" x14ac:dyDescent="0.2">
      <c r="A107" s="618"/>
      <c r="B107" s="619"/>
      <c r="C107" s="619"/>
      <c r="D107" s="619"/>
      <c r="E107" s="620"/>
      <c r="F107" s="627"/>
      <c r="G107" s="628"/>
      <c r="H107" s="628"/>
      <c r="I107" s="628"/>
      <c r="J107" s="629"/>
    </row>
    <row r="108" spans="1:10" x14ac:dyDescent="0.2">
      <c r="A108" s="618"/>
      <c r="B108" s="619"/>
      <c r="C108" s="619"/>
      <c r="D108" s="619"/>
      <c r="E108" s="620"/>
      <c r="F108" s="627"/>
      <c r="G108" s="628"/>
      <c r="H108" s="628"/>
      <c r="I108" s="628"/>
      <c r="J108" s="629"/>
    </row>
    <row r="109" spans="1:10" x14ac:dyDescent="0.2">
      <c r="A109" s="618"/>
      <c r="B109" s="619"/>
      <c r="C109" s="619"/>
      <c r="D109" s="619"/>
      <c r="E109" s="620"/>
      <c r="F109" s="627"/>
      <c r="G109" s="628"/>
      <c r="H109" s="628"/>
      <c r="I109" s="628"/>
      <c r="J109" s="629"/>
    </row>
    <row r="110" spans="1:10" x14ac:dyDescent="0.2">
      <c r="A110" s="621"/>
      <c r="B110" s="622"/>
      <c r="C110" s="622"/>
      <c r="D110" s="622"/>
      <c r="E110" s="623"/>
      <c r="F110" s="630"/>
      <c r="G110" s="631"/>
      <c r="H110" s="631"/>
      <c r="I110" s="631"/>
      <c r="J110" s="632"/>
    </row>
    <row r="111" spans="1:10" ht="12.75" customHeight="1" x14ac:dyDescent="0.2">
      <c r="A111" s="116"/>
      <c r="B111" s="117"/>
      <c r="C111" s="117"/>
      <c r="D111" s="117"/>
      <c r="E111" s="132"/>
      <c r="F111" s="624" t="s">
        <v>397</v>
      </c>
      <c r="G111" s="625"/>
      <c r="H111" s="625"/>
      <c r="I111" s="625"/>
      <c r="J111" s="626"/>
    </row>
    <row r="112" spans="1:10" x14ac:dyDescent="0.2">
      <c r="A112" s="633" t="s">
        <v>376</v>
      </c>
      <c r="B112" s="577"/>
      <c r="C112" s="577"/>
      <c r="D112" s="577"/>
      <c r="E112" s="617"/>
      <c r="F112" s="627"/>
      <c r="G112" s="628"/>
      <c r="H112" s="628"/>
      <c r="I112" s="628"/>
      <c r="J112" s="629"/>
    </row>
    <row r="113" spans="1:10" ht="12.75" customHeight="1" x14ac:dyDescent="0.2">
      <c r="A113" s="616"/>
      <c r="B113" s="577"/>
      <c r="C113" s="577"/>
      <c r="D113" s="577"/>
      <c r="E113" s="617"/>
      <c r="F113" s="627"/>
      <c r="G113" s="628"/>
      <c r="H113" s="628"/>
      <c r="I113" s="628"/>
      <c r="J113" s="629"/>
    </row>
    <row r="114" spans="1:10" x14ac:dyDescent="0.2">
      <c r="A114" s="616"/>
      <c r="B114" s="577"/>
      <c r="C114" s="577"/>
      <c r="D114" s="577"/>
      <c r="E114" s="617"/>
      <c r="F114" s="627"/>
      <c r="G114" s="628"/>
      <c r="H114" s="628"/>
      <c r="I114" s="628"/>
      <c r="J114" s="629"/>
    </row>
    <row r="115" spans="1:10" x14ac:dyDescent="0.2">
      <c r="A115" s="616"/>
      <c r="B115" s="577"/>
      <c r="C115" s="577"/>
      <c r="D115" s="577"/>
      <c r="E115" s="617"/>
      <c r="F115" s="627"/>
      <c r="G115" s="628"/>
      <c r="H115" s="628"/>
      <c r="I115" s="628"/>
      <c r="J115" s="629"/>
    </row>
    <row r="116" spans="1:10" x14ac:dyDescent="0.2">
      <c r="A116" s="616"/>
      <c r="B116" s="577"/>
      <c r="C116" s="577"/>
      <c r="D116" s="577"/>
      <c r="E116" s="617"/>
      <c r="F116" s="627"/>
      <c r="G116" s="628"/>
      <c r="H116" s="628"/>
      <c r="I116" s="628"/>
      <c r="J116" s="629"/>
    </row>
    <row r="117" spans="1:10" x14ac:dyDescent="0.2">
      <c r="A117" s="616"/>
      <c r="B117" s="577"/>
      <c r="C117" s="577"/>
      <c r="D117" s="577"/>
      <c r="E117" s="617"/>
      <c r="F117" s="627"/>
      <c r="G117" s="628"/>
      <c r="H117" s="628"/>
      <c r="I117" s="628"/>
      <c r="J117" s="629"/>
    </row>
    <row r="118" spans="1:10" x14ac:dyDescent="0.2">
      <c r="A118" s="118"/>
      <c r="B118" s="119"/>
      <c r="C118" s="119"/>
      <c r="D118" s="119"/>
      <c r="E118" s="133"/>
      <c r="F118" s="627"/>
      <c r="G118" s="628"/>
      <c r="H118" s="628"/>
      <c r="I118" s="628"/>
      <c r="J118" s="629"/>
    </row>
    <row r="119" spans="1:10" x14ac:dyDescent="0.2">
      <c r="A119" s="120"/>
      <c r="B119" s="121"/>
      <c r="C119" s="121"/>
      <c r="D119" s="121"/>
      <c r="E119" s="134"/>
      <c r="F119" s="630"/>
      <c r="G119" s="631"/>
      <c r="H119" s="631"/>
      <c r="I119" s="631"/>
      <c r="J119" s="632"/>
    </row>
    <row r="120" spans="1:10" ht="12.75" customHeight="1" x14ac:dyDescent="0.2">
      <c r="A120" s="116"/>
      <c r="B120" s="117"/>
      <c r="C120" s="117"/>
      <c r="D120" s="117"/>
      <c r="E120" s="132"/>
      <c r="F120" s="624" t="s">
        <v>402</v>
      </c>
      <c r="G120" s="625"/>
      <c r="H120" s="625"/>
      <c r="I120" s="625"/>
      <c r="J120" s="626"/>
    </row>
    <row r="121" spans="1:10" x14ac:dyDescent="0.2">
      <c r="A121" s="616" t="s">
        <v>283</v>
      </c>
      <c r="B121" s="577"/>
      <c r="C121" s="577"/>
      <c r="D121" s="577"/>
      <c r="E121" s="617"/>
      <c r="F121" s="627"/>
      <c r="G121" s="628"/>
      <c r="H121" s="628"/>
      <c r="I121" s="628"/>
      <c r="J121" s="629"/>
    </row>
    <row r="122" spans="1:10" ht="12.75" customHeight="1" x14ac:dyDescent="0.2">
      <c r="A122" s="616"/>
      <c r="B122" s="577"/>
      <c r="C122" s="577"/>
      <c r="D122" s="577"/>
      <c r="E122" s="617"/>
      <c r="F122" s="627"/>
      <c r="G122" s="628"/>
      <c r="H122" s="628"/>
      <c r="I122" s="628"/>
      <c r="J122" s="629"/>
    </row>
    <row r="123" spans="1:10" x14ac:dyDescent="0.2">
      <c r="A123" s="616"/>
      <c r="B123" s="577"/>
      <c r="C123" s="577"/>
      <c r="D123" s="577"/>
      <c r="E123" s="617"/>
      <c r="F123" s="627"/>
      <c r="G123" s="628"/>
      <c r="H123" s="628"/>
      <c r="I123" s="628"/>
      <c r="J123" s="629"/>
    </row>
    <row r="124" spans="1:10" x14ac:dyDescent="0.2">
      <c r="A124" s="616"/>
      <c r="B124" s="577"/>
      <c r="C124" s="577"/>
      <c r="D124" s="577"/>
      <c r="E124" s="617"/>
      <c r="F124" s="627"/>
      <c r="G124" s="628"/>
      <c r="H124" s="628"/>
      <c r="I124" s="628"/>
      <c r="J124" s="629"/>
    </row>
    <row r="125" spans="1:10" x14ac:dyDescent="0.2">
      <c r="A125" s="616"/>
      <c r="B125" s="577"/>
      <c r="C125" s="577"/>
      <c r="D125" s="577"/>
      <c r="E125" s="617"/>
      <c r="F125" s="627"/>
      <c r="G125" s="628"/>
      <c r="H125" s="628"/>
      <c r="I125" s="628"/>
      <c r="J125" s="629"/>
    </row>
    <row r="126" spans="1:10" x14ac:dyDescent="0.2">
      <c r="A126" s="616"/>
      <c r="B126" s="577"/>
      <c r="C126" s="577"/>
      <c r="D126" s="577"/>
      <c r="E126" s="617"/>
      <c r="F126" s="627"/>
      <c r="G126" s="628"/>
      <c r="H126" s="628"/>
      <c r="I126" s="628"/>
      <c r="J126" s="629"/>
    </row>
    <row r="127" spans="1:10" x14ac:dyDescent="0.2">
      <c r="A127" s="118"/>
      <c r="B127" s="119"/>
      <c r="C127" s="119"/>
      <c r="D127" s="119"/>
      <c r="E127" s="133"/>
      <c r="F127" s="627"/>
      <c r="G127" s="628"/>
      <c r="H127" s="628"/>
      <c r="I127" s="628"/>
      <c r="J127" s="629"/>
    </row>
    <row r="128" spans="1:10" ht="13.5" thickBot="1" x14ac:dyDescent="0.25">
      <c r="A128" s="120"/>
      <c r="B128" s="121"/>
      <c r="C128" s="121"/>
      <c r="D128" s="121"/>
      <c r="E128" s="134"/>
      <c r="F128" s="630"/>
      <c r="G128" s="631"/>
      <c r="H128" s="631"/>
      <c r="I128" s="631"/>
      <c r="J128" s="632"/>
    </row>
    <row r="129" spans="1:10" ht="13.5" customHeight="1" thickTop="1" x14ac:dyDescent="0.2">
      <c r="A129" s="587" t="s">
        <v>284</v>
      </c>
      <c r="B129" s="588"/>
      <c r="C129" s="588"/>
      <c r="D129" s="588"/>
      <c r="E129" s="588"/>
      <c r="F129" s="588"/>
      <c r="G129" s="588"/>
      <c r="H129" s="588"/>
      <c r="I129" s="588"/>
      <c r="J129" s="589"/>
    </row>
    <row r="130" spans="1:10" ht="12.75" customHeight="1" x14ac:dyDescent="0.2">
      <c r="A130" s="590"/>
      <c r="B130" s="591"/>
      <c r="C130" s="591"/>
      <c r="D130" s="591"/>
      <c r="E130" s="591"/>
      <c r="F130" s="591"/>
      <c r="G130" s="591"/>
      <c r="H130" s="591"/>
      <c r="I130" s="591"/>
      <c r="J130" s="592"/>
    </row>
    <row r="131" spans="1:10" x14ac:dyDescent="0.2">
      <c r="A131" s="555" t="s">
        <v>377</v>
      </c>
      <c r="B131" s="556"/>
      <c r="C131" s="556"/>
      <c r="D131" s="556"/>
      <c r="E131" s="556"/>
      <c r="F131" s="556"/>
      <c r="G131" s="556"/>
      <c r="H131" s="556"/>
      <c r="I131" s="556"/>
      <c r="J131" s="557"/>
    </row>
    <row r="132" spans="1:10" x14ac:dyDescent="0.2">
      <c r="A132" s="586"/>
      <c r="B132" s="584"/>
      <c r="C132" s="584"/>
      <c r="D132" s="584"/>
      <c r="E132" s="584"/>
      <c r="F132" s="584"/>
      <c r="G132" s="584"/>
      <c r="H132" s="584"/>
      <c r="I132" s="584"/>
      <c r="J132" s="585"/>
    </row>
    <row r="133" spans="1:10" x14ac:dyDescent="0.2">
      <c r="A133" s="558"/>
      <c r="B133" s="559"/>
      <c r="C133" s="559"/>
      <c r="D133" s="559"/>
      <c r="E133" s="559"/>
      <c r="F133" s="559"/>
      <c r="G133" s="559"/>
      <c r="H133" s="559"/>
      <c r="I133" s="559"/>
      <c r="J133" s="560"/>
    </row>
    <row r="134" spans="1:10" x14ac:dyDescent="0.2">
      <c r="A134" s="561" t="s">
        <v>403</v>
      </c>
      <c r="B134" s="562"/>
      <c r="C134" s="562"/>
      <c r="D134" s="562"/>
      <c r="E134" s="562"/>
      <c r="F134" s="562"/>
      <c r="G134" s="562"/>
      <c r="H134" s="562"/>
      <c r="I134" s="562"/>
      <c r="J134" s="563"/>
    </row>
    <row r="135" spans="1:10" x14ac:dyDescent="0.2">
      <c r="A135" s="564"/>
      <c r="B135" s="565"/>
      <c r="C135" s="565"/>
      <c r="D135" s="565"/>
      <c r="E135" s="565"/>
      <c r="F135" s="565"/>
      <c r="G135" s="565"/>
      <c r="H135" s="565"/>
      <c r="I135" s="565"/>
      <c r="J135" s="566"/>
    </row>
    <row r="136" spans="1:10" x14ac:dyDescent="0.2">
      <c r="A136" s="564"/>
      <c r="B136" s="565"/>
      <c r="C136" s="565"/>
      <c r="D136" s="565"/>
      <c r="E136" s="565"/>
      <c r="F136" s="565"/>
      <c r="G136" s="565"/>
      <c r="H136" s="565"/>
      <c r="I136" s="565"/>
      <c r="J136" s="566"/>
    </row>
    <row r="137" spans="1:10" x14ac:dyDescent="0.2">
      <c r="A137" s="564"/>
      <c r="B137" s="565"/>
      <c r="C137" s="565"/>
      <c r="D137" s="565"/>
      <c r="E137" s="565"/>
      <c r="F137" s="565"/>
      <c r="G137" s="565"/>
      <c r="H137" s="565"/>
      <c r="I137" s="565"/>
      <c r="J137" s="566"/>
    </row>
    <row r="138" spans="1:10" x14ac:dyDescent="0.2">
      <c r="A138" s="564"/>
      <c r="B138" s="565"/>
      <c r="C138" s="565"/>
      <c r="D138" s="565"/>
      <c r="E138" s="565"/>
      <c r="F138" s="565"/>
      <c r="G138" s="565"/>
      <c r="H138" s="565"/>
      <c r="I138" s="565"/>
      <c r="J138" s="566"/>
    </row>
    <row r="139" spans="1:10" x14ac:dyDescent="0.2">
      <c r="A139" s="564"/>
      <c r="B139" s="565"/>
      <c r="C139" s="565"/>
      <c r="D139" s="565"/>
      <c r="E139" s="565"/>
      <c r="F139" s="565"/>
      <c r="G139" s="565"/>
      <c r="H139" s="565"/>
      <c r="I139" s="565"/>
      <c r="J139" s="566"/>
    </row>
    <row r="140" spans="1:10" x14ac:dyDescent="0.2">
      <c r="A140" s="564"/>
      <c r="B140" s="565"/>
      <c r="C140" s="565"/>
      <c r="D140" s="565"/>
      <c r="E140" s="565"/>
      <c r="F140" s="565"/>
      <c r="G140" s="565"/>
      <c r="H140" s="565"/>
      <c r="I140" s="565"/>
      <c r="J140" s="566"/>
    </row>
    <row r="141" spans="1:10" x14ac:dyDescent="0.2">
      <c r="A141" s="564"/>
      <c r="B141" s="565"/>
      <c r="C141" s="565"/>
      <c r="D141" s="565"/>
      <c r="E141" s="565"/>
      <c r="F141" s="565"/>
      <c r="G141" s="565"/>
      <c r="H141" s="565"/>
      <c r="I141" s="565"/>
      <c r="J141" s="566"/>
    </row>
    <row r="142" spans="1:10" x14ac:dyDescent="0.2">
      <c r="A142" s="564"/>
      <c r="B142" s="565"/>
      <c r="C142" s="565"/>
      <c r="D142" s="565"/>
      <c r="E142" s="565"/>
      <c r="F142" s="565"/>
      <c r="G142" s="565"/>
      <c r="H142" s="565"/>
      <c r="I142" s="565"/>
      <c r="J142" s="566"/>
    </row>
    <row r="143" spans="1:10" x14ac:dyDescent="0.2">
      <c r="A143" s="564"/>
      <c r="B143" s="565"/>
      <c r="C143" s="565"/>
      <c r="D143" s="565"/>
      <c r="E143" s="565"/>
      <c r="F143" s="565"/>
      <c r="G143" s="565"/>
      <c r="H143" s="565"/>
      <c r="I143" s="565"/>
      <c r="J143" s="566"/>
    </row>
    <row r="144" spans="1:10" x14ac:dyDescent="0.2">
      <c r="A144" s="564"/>
      <c r="B144" s="565"/>
      <c r="C144" s="565"/>
      <c r="D144" s="565"/>
      <c r="E144" s="565"/>
      <c r="F144" s="565"/>
      <c r="G144" s="565"/>
      <c r="H144" s="565"/>
      <c r="I144" s="565"/>
      <c r="J144" s="566"/>
    </row>
    <row r="145" spans="1:10" x14ac:dyDescent="0.2">
      <c r="A145" s="564"/>
      <c r="B145" s="565"/>
      <c r="C145" s="565"/>
      <c r="D145" s="565"/>
      <c r="E145" s="565"/>
      <c r="F145" s="565"/>
      <c r="G145" s="565"/>
      <c r="H145" s="565"/>
      <c r="I145" s="565"/>
      <c r="J145" s="566"/>
    </row>
    <row r="146" spans="1:10" x14ac:dyDescent="0.2">
      <c r="A146" s="564"/>
      <c r="B146" s="565"/>
      <c r="C146" s="565"/>
      <c r="D146" s="565"/>
      <c r="E146" s="565"/>
      <c r="F146" s="565"/>
      <c r="G146" s="565"/>
      <c r="H146" s="565"/>
      <c r="I146" s="565"/>
      <c r="J146" s="566"/>
    </row>
    <row r="147" spans="1:10" x14ac:dyDescent="0.2">
      <c r="A147" s="564"/>
      <c r="B147" s="565"/>
      <c r="C147" s="565"/>
      <c r="D147" s="565"/>
      <c r="E147" s="565"/>
      <c r="F147" s="565"/>
      <c r="G147" s="565"/>
      <c r="H147" s="565"/>
      <c r="I147" s="565"/>
      <c r="J147" s="566"/>
    </row>
    <row r="148" spans="1:10" ht="13.5" thickBot="1" x14ac:dyDescent="0.25">
      <c r="A148" s="567"/>
      <c r="B148" s="568"/>
      <c r="C148" s="568"/>
      <c r="D148" s="568"/>
      <c r="E148" s="568"/>
      <c r="F148" s="568"/>
      <c r="G148" s="568"/>
      <c r="H148" s="568"/>
      <c r="I148" s="568"/>
      <c r="J148" s="569"/>
    </row>
    <row r="149" spans="1:10" ht="13.5" customHeight="1" thickTop="1" x14ac:dyDescent="0.2">
      <c r="A149" s="587" t="s">
        <v>285</v>
      </c>
      <c r="B149" s="588"/>
      <c r="C149" s="588"/>
      <c r="D149" s="588"/>
      <c r="E149" s="588"/>
      <c r="F149" s="588"/>
      <c r="G149" s="588"/>
      <c r="H149" s="588"/>
      <c r="I149" s="588"/>
      <c r="J149" s="589"/>
    </row>
    <row r="150" spans="1:10" ht="12.75" customHeight="1" x14ac:dyDescent="0.2">
      <c r="A150" s="590"/>
      <c r="B150" s="591"/>
      <c r="C150" s="591"/>
      <c r="D150" s="591"/>
      <c r="E150" s="591"/>
      <c r="F150" s="591"/>
      <c r="G150" s="591"/>
      <c r="H150" s="591"/>
      <c r="I150" s="591"/>
      <c r="J150" s="592"/>
    </row>
    <row r="151" spans="1:10" x14ac:dyDescent="0.2">
      <c r="A151" s="555" t="s">
        <v>378</v>
      </c>
      <c r="B151" s="556"/>
      <c r="C151" s="556"/>
      <c r="D151" s="556"/>
      <c r="E151" s="556"/>
      <c r="F151" s="556"/>
      <c r="G151" s="556"/>
      <c r="H151" s="556"/>
      <c r="I151" s="556"/>
      <c r="J151" s="557"/>
    </row>
    <row r="152" spans="1:10" x14ac:dyDescent="0.2">
      <c r="A152" s="586"/>
      <c r="B152" s="584"/>
      <c r="C152" s="584"/>
      <c r="D152" s="584"/>
      <c r="E152" s="584"/>
      <c r="F152" s="584"/>
      <c r="G152" s="584"/>
      <c r="H152" s="584"/>
      <c r="I152" s="584"/>
      <c r="J152" s="585"/>
    </row>
    <row r="153" spans="1:10" x14ac:dyDescent="0.2">
      <c r="A153" s="558"/>
      <c r="B153" s="559"/>
      <c r="C153" s="559"/>
      <c r="D153" s="559"/>
      <c r="E153" s="559"/>
      <c r="F153" s="559"/>
      <c r="G153" s="559"/>
      <c r="H153" s="559"/>
      <c r="I153" s="559"/>
      <c r="J153" s="560"/>
    </row>
    <row r="154" spans="1:10" x14ac:dyDescent="0.2">
      <c r="A154" s="561" t="s">
        <v>404</v>
      </c>
      <c r="B154" s="562"/>
      <c r="C154" s="562"/>
      <c r="D154" s="562"/>
      <c r="E154" s="562"/>
      <c r="F154" s="562"/>
      <c r="G154" s="562"/>
      <c r="H154" s="562"/>
      <c r="I154" s="562"/>
      <c r="J154" s="563"/>
    </row>
    <row r="155" spans="1:10" x14ac:dyDescent="0.2">
      <c r="A155" s="564"/>
      <c r="B155" s="565"/>
      <c r="C155" s="565"/>
      <c r="D155" s="565"/>
      <c r="E155" s="565"/>
      <c r="F155" s="565"/>
      <c r="G155" s="565"/>
      <c r="H155" s="565"/>
      <c r="I155" s="565"/>
      <c r="J155" s="566"/>
    </row>
    <row r="156" spans="1:10" x14ac:dyDescent="0.2">
      <c r="A156" s="564"/>
      <c r="B156" s="565"/>
      <c r="C156" s="565"/>
      <c r="D156" s="565"/>
      <c r="E156" s="565"/>
      <c r="F156" s="565"/>
      <c r="G156" s="565"/>
      <c r="H156" s="565"/>
      <c r="I156" s="565"/>
      <c r="J156" s="566"/>
    </row>
    <row r="157" spans="1:10" x14ac:dyDescent="0.2">
      <c r="A157" s="564"/>
      <c r="B157" s="565"/>
      <c r="C157" s="565"/>
      <c r="D157" s="565"/>
      <c r="E157" s="565"/>
      <c r="F157" s="565"/>
      <c r="G157" s="565"/>
      <c r="H157" s="565"/>
      <c r="I157" s="565"/>
      <c r="J157" s="566"/>
    </row>
    <row r="158" spans="1:10" x14ac:dyDescent="0.2">
      <c r="A158" s="564"/>
      <c r="B158" s="565"/>
      <c r="C158" s="565"/>
      <c r="D158" s="565"/>
      <c r="E158" s="565"/>
      <c r="F158" s="565"/>
      <c r="G158" s="565"/>
      <c r="H158" s="565"/>
      <c r="I158" s="565"/>
      <c r="J158" s="566"/>
    </row>
    <row r="159" spans="1:10" x14ac:dyDescent="0.2">
      <c r="A159" s="564"/>
      <c r="B159" s="565"/>
      <c r="C159" s="565"/>
      <c r="D159" s="565"/>
      <c r="E159" s="565"/>
      <c r="F159" s="565"/>
      <c r="G159" s="565"/>
      <c r="H159" s="565"/>
      <c r="I159" s="565"/>
      <c r="J159" s="566"/>
    </row>
    <row r="160" spans="1:10" x14ac:dyDescent="0.2">
      <c r="A160" s="564"/>
      <c r="B160" s="565"/>
      <c r="C160" s="565"/>
      <c r="D160" s="565"/>
      <c r="E160" s="565"/>
      <c r="F160" s="565"/>
      <c r="G160" s="565"/>
      <c r="H160" s="565"/>
      <c r="I160" s="565"/>
      <c r="J160" s="566"/>
    </row>
    <row r="161" spans="1:10" x14ac:dyDescent="0.2">
      <c r="A161" s="564"/>
      <c r="B161" s="565"/>
      <c r="C161" s="565"/>
      <c r="D161" s="565"/>
      <c r="E161" s="565"/>
      <c r="F161" s="565"/>
      <c r="G161" s="565"/>
      <c r="H161" s="565"/>
      <c r="I161" s="565"/>
      <c r="J161" s="566"/>
    </row>
    <row r="162" spans="1:10" x14ac:dyDescent="0.2">
      <c r="A162" s="564"/>
      <c r="B162" s="565"/>
      <c r="C162" s="565"/>
      <c r="D162" s="565"/>
      <c r="E162" s="565"/>
      <c r="F162" s="565"/>
      <c r="G162" s="565"/>
      <c r="H162" s="565"/>
      <c r="I162" s="565"/>
      <c r="J162" s="566"/>
    </row>
    <row r="163" spans="1:10" x14ac:dyDescent="0.2">
      <c r="A163" s="564"/>
      <c r="B163" s="565"/>
      <c r="C163" s="565"/>
      <c r="D163" s="565"/>
      <c r="E163" s="565"/>
      <c r="F163" s="565"/>
      <c r="G163" s="565"/>
      <c r="H163" s="565"/>
      <c r="I163" s="565"/>
      <c r="J163" s="566"/>
    </row>
    <row r="164" spans="1:10" x14ac:dyDescent="0.2">
      <c r="A164" s="564"/>
      <c r="B164" s="565"/>
      <c r="C164" s="565"/>
      <c r="D164" s="565"/>
      <c r="E164" s="565"/>
      <c r="F164" s="565"/>
      <c r="G164" s="565"/>
      <c r="H164" s="565"/>
      <c r="I164" s="565"/>
      <c r="J164" s="566"/>
    </row>
    <row r="165" spans="1:10" x14ac:dyDescent="0.2">
      <c r="A165" s="564"/>
      <c r="B165" s="565"/>
      <c r="C165" s="565"/>
      <c r="D165" s="565"/>
      <c r="E165" s="565"/>
      <c r="F165" s="565"/>
      <c r="G165" s="565"/>
      <c r="H165" s="565"/>
      <c r="I165" s="565"/>
      <c r="J165" s="566"/>
    </row>
    <row r="166" spans="1:10" x14ac:dyDescent="0.2">
      <c r="A166" s="564"/>
      <c r="B166" s="565"/>
      <c r="C166" s="565"/>
      <c r="D166" s="565"/>
      <c r="E166" s="565"/>
      <c r="F166" s="565"/>
      <c r="G166" s="565"/>
      <c r="H166" s="565"/>
      <c r="I166" s="565"/>
      <c r="J166" s="566"/>
    </row>
    <row r="167" spans="1:10" x14ac:dyDescent="0.2">
      <c r="A167" s="564"/>
      <c r="B167" s="565"/>
      <c r="C167" s="565"/>
      <c r="D167" s="565"/>
      <c r="E167" s="565"/>
      <c r="F167" s="565"/>
      <c r="G167" s="565"/>
      <c r="H167" s="565"/>
      <c r="I167" s="565"/>
      <c r="J167" s="566"/>
    </row>
    <row r="168" spans="1:10" ht="13.5" thickBot="1" x14ac:dyDescent="0.25">
      <c r="A168" s="567"/>
      <c r="B168" s="568"/>
      <c r="C168" s="568"/>
      <c r="D168" s="568"/>
      <c r="E168" s="568"/>
      <c r="F168" s="568"/>
      <c r="G168" s="568"/>
      <c r="H168" s="568"/>
      <c r="I168" s="568"/>
      <c r="J168" s="569"/>
    </row>
    <row r="169" spans="1:10" ht="13.5" customHeight="1" thickTop="1" x14ac:dyDescent="0.2">
      <c r="A169" s="549" t="s">
        <v>286</v>
      </c>
      <c r="B169" s="588"/>
      <c r="C169" s="588"/>
      <c r="D169" s="588"/>
      <c r="E169" s="588"/>
      <c r="F169" s="588"/>
      <c r="G169" s="588"/>
      <c r="H169" s="588"/>
      <c r="I169" s="588"/>
      <c r="J169" s="589"/>
    </row>
    <row r="170" spans="1:10" ht="12.75" customHeight="1" x14ac:dyDescent="0.2">
      <c r="A170" s="590"/>
      <c r="B170" s="591"/>
      <c r="C170" s="591"/>
      <c r="D170" s="591"/>
      <c r="E170" s="591"/>
      <c r="F170" s="591"/>
      <c r="G170" s="591"/>
      <c r="H170" s="591"/>
      <c r="I170" s="591"/>
      <c r="J170" s="592"/>
    </row>
    <row r="171" spans="1:10" x14ac:dyDescent="0.2">
      <c r="A171" s="593" t="s">
        <v>287</v>
      </c>
      <c r="B171" s="556"/>
      <c r="C171" s="556"/>
      <c r="D171" s="556"/>
      <c r="E171" s="556"/>
      <c r="F171" s="556"/>
      <c r="G171" s="556"/>
      <c r="H171" s="556"/>
      <c r="I171" s="556"/>
      <c r="J171" s="557"/>
    </row>
    <row r="172" spans="1:10" x14ac:dyDescent="0.2">
      <c r="A172" s="558"/>
      <c r="B172" s="559"/>
      <c r="C172" s="559"/>
      <c r="D172" s="559"/>
      <c r="E172" s="559"/>
      <c r="F172" s="559"/>
      <c r="G172" s="559"/>
      <c r="H172" s="559"/>
      <c r="I172" s="559"/>
      <c r="J172" s="560"/>
    </row>
    <row r="173" spans="1:10" x14ac:dyDescent="0.2">
      <c r="A173" s="561" t="s">
        <v>398</v>
      </c>
      <c r="B173" s="562"/>
      <c r="C173" s="562"/>
      <c r="D173" s="562"/>
      <c r="E173" s="562"/>
      <c r="F173" s="562"/>
      <c r="G173" s="562"/>
      <c r="H173" s="562"/>
      <c r="I173" s="562"/>
      <c r="J173" s="563"/>
    </row>
    <row r="174" spans="1:10" x14ac:dyDescent="0.2">
      <c r="A174" s="564"/>
      <c r="B174" s="565"/>
      <c r="C174" s="565"/>
      <c r="D174" s="565"/>
      <c r="E174" s="565"/>
      <c r="F174" s="565"/>
      <c r="G174" s="565"/>
      <c r="H174" s="565"/>
      <c r="I174" s="565"/>
      <c r="J174" s="566"/>
    </row>
    <row r="175" spans="1:10" x14ac:dyDescent="0.2">
      <c r="A175" s="564"/>
      <c r="B175" s="565"/>
      <c r="C175" s="565"/>
      <c r="D175" s="565"/>
      <c r="E175" s="565"/>
      <c r="F175" s="565"/>
      <c r="G175" s="565"/>
      <c r="H175" s="565"/>
      <c r="I175" s="565"/>
      <c r="J175" s="566"/>
    </row>
    <row r="176" spans="1:10" x14ac:dyDescent="0.2">
      <c r="A176" s="564"/>
      <c r="B176" s="565"/>
      <c r="C176" s="565"/>
      <c r="D176" s="565"/>
      <c r="E176" s="565"/>
      <c r="F176" s="565"/>
      <c r="G176" s="565"/>
      <c r="H176" s="565"/>
      <c r="I176" s="565"/>
      <c r="J176" s="566"/>
    </row>
    <row r="177" spans="1:10" x14ac:dyDescent="0.2">
      <c r="A177" s="564"/>
      <c r="B177" s="565"/>
      <c r="C177" s="565"/>
      <c r="D177" s="565"/>
      <c r="E177" s="565"/>
      <c r="F177" s="565"/>
      <c r="G177" s="565"/>
      <c r="H177" s="565"/>
      <c r="I177" s="565"/>
      <c r="J177" s="566"/>
    </row>
    <row r="178" spans="1:10" x14ac:dyDescent="0.2">
      <c r="A178" s="564"/>
      <c r="B178" s="565"/>
      <c r="C178" s="565"/>
      <c r="D178" s="565"/>
      <c r="E178" s="565"/>
      <c r="F178" s="565"/>
      <c r="G178" s="565"/>
      <c r="H178" s="565"/>
      <c r="I178" s="565"/>
      <c r="J178" s="566"/>
    </row>
    <row r="179" spans="1:10" x14ac:dyDescent="0.2">
      <c r="A179" s="564"/>
      <c r="B179" s="565"/>
      <c r="C179" s="565"/>
      <c r="D179" s="565"/>
      <c r="E179" s="565"/>
      <c r="F179" s="565"/>
      <c r="G179" s="565"/>
      <c r="H179" s="565"/>
      <c r="I179" s="565"/>
      <c r="J179" s="566"/>
    </row>
    <row r="180" spans="1:10" x14ac:dyDescent="0.2">
      <c r="A180" s="564"/>
      <c r="B180" s="565"/>
      <c r="C180" s="565"/>
      <c r="D180" s="565"/>
      <c r="E180" s="565"/>
      <c r="F180" s="565"/>
      <c r="G180" s="565"/>
      <c r="H180" s="565"/>
      <c r="I180" s="565"/>
      <c r="J180" s="566"/>
    </row>
    <row r="181" spans="1:10" x14ac:dyDescent="0.2">
      <c r="A181" s="564"/>
      <c r="B181" s="565"/>
      <c r="C181" s="565"/>
      <c r="D181" s="565"/>
      <c r="E181" s="565"/>
      <c r="F181" s="565"/>
      <c r="G181" s="565"/>
      <c r="H181" s="565"/>
      <c r="I181" s="565"/>
      <c r="J181" s="566"/>
    </row>
    <row r="182" spans="1:10" x14ac:dyDescent="0.2">
      <c r="A182" s="564"/>
      <c r="B182" s="565"/>
      <c r="C182" s="565"/>
      <c r="D182" s="565"/>
      <c r="E182" s="565"/>
      <c r="F182" s="565"/>
      <c r="G182" s="565"/>
      <c r="H182" s="565"/>
      <c r="I182" s="565"/>
      <c r="J182" s="566"/>
    </row>
    <row r="183" spans="1:10" x14ac:dyDescent="0.2">
      <c r="A183" s="564"/>
      <c r="B183" s="565"/>
      <c r="C183" s="565"/>
      <c r="D183" s="565"/>
      <c r="E183" s="565"/>
      <c r="F183" s="565"/>
      <c r="G183" s="565"/>
      <c r="H183" s="565"/>
      <c r="I183" s="565"/>
      <c r="J183" s="566"/>
    </row>
    <row r="184" spans="1:10" x14ac:dyDescent="0.2">
      <c r="A184" s="564"/>
      <c r="B184" s="565"/>
      <c r="C184" s="565"/>
      <c r="D184" s="565"/>
      <c r="E184" s="565"/>
      <c r="F184" s="565"/>
      <c r="G184" s="565"/>
      <c r="H184" s="565"/>
      <c r="I184" s="565"/>
      <c r="J184" s="566"/>
    </row>
    <row r="185" spans="1:10" x14ac:dyDescent="0.2">
      <c r="A185" s="564"/>
      <c r="B185" s="565"/>
      <c r="C185" s="565"/>
      <c r="D185" s="565"/>
      <c r="E185" s="565"/>
      <c r="F185" s="565"/>
      <c r="G185" s="565"/>
      <c r="H185" s="565"/>
      <c r="I185" s="565"/>
      <c r="J185" s="566"/>
    </row>
    <row r="186" spans="1:10" x14ac:dyDescent="0.2">
      <c r="A186" s="564"/>
      <c r="B186" s="565"/>
      <c r="C186" s="565"/>
      <c r="D186" s="565"/>
      <c r="E186" s="565"/>
      <c r="F186" s="565"/>
      <c r="G186" s="565"/>
      <c r="H186" s="565"/>
      <c r="I186" s="565"/>
      <c r="J186" s="566"/>
    </row>
    <row r="187" spans="1:10" ht="13.5" thickBot="1" x14ac:dyDescent="0.25">
      <c r="A187" s="567"/>
      <c r="B187" s="568"/>
      <c r="C187" s="568"/>
      <c r="D187" s="568"/>
      <c r="E187" s="568"/>
      <c r="F187" s="568"/>
      <c r="G187" s="568"/>
      <c r="H187" s="568"/>
      <c r="I187" s="568"/>
      <c r="J187" s="569"/>
    </row>
    <row r="188" spans="1:10" ht="13.5" customHeight="1" thickTop="1" x14ac:dyDescent="0.2">
      <c r="A188" s="549" t="s">
        <v>288</v>
      </c>
      <c r="B188" s="588"/>
      <c r="C188" s="588"/>
      <c r="D188" s="588"/>
      <c r="E188" s="588"/>
      <c r="F188" s="588"/>
      <c r="G188" s="588"/>
      <c r="H188" s="588"/>
      <c r="I188" s="588"/>
      <c r="J188" s="589"/>
    </row>
    <row r="189" spans="1:10" ht="12.75" customHeight="1" x14ac:dyDescent="0.2">
      <c r="A189" s="590"/>
      <c r="B189" s="591"/>
      <c r="C189" s="591"/>
      <c r="D189" s="591"/>
      <c r="E189" s="591"/>
      <c r="F189" s="591"/>
      <c r="G189" s="591"/>
      <c r="H189" s="591"/>
      <c r="I189" s="591"/>
      <c r="J189" s="592"/>
    </row>
    <row r="190" spans="1:10" x14ac:dyDescent="0.2">
      <c r="A190" s="593" t="s">
        <v>289</v>
      </c>
      <c r="B190" s="556"/>
      <c r="C190" s="556"/>
      <c r="D190" s="556"/>
      <c r="E190" s="556"/>
      <c r="F190" s="556"/>
      <c r="G190" s="556"/>
      <c r="H190" s="556"/>
      <c r="I190" s="556"/>
      <c r="J190" s="557"/>
    </row>
    <row r="191" spans="1:10" x14ac:dyDescent="0.2">
      <c r="A191" s="558"/>
      <c r="B191" s="559"/>
      <c r="C191" s="559"/>
      <c r="D191" s="559"/>
      <c r="E191" s="559"/>
      <c r="F191" s="559"/>
      <c r="G191" s="559"/>
      <c r="H191" s="559"/>
      <c r="I191" s="559"/>
      <c r="J191" s="560"/>
    </row>
    <row r="192" spans="1:10" x14ac:dyDescent="0.2">
      <c r="A192" s="561" t="s">
        <v>409</v>
      </c>
      <c r="B192" s="562"/>
      <c r="C192" s="562"/>
      <c r="D192" s="562"/>
      <c r="E192" s="562"/>
      <c r="F192" s="562"/>
      <c r="G192" s="562"/>
      <c r="H192" s="562"/>
      <c r="I192" s="562"/>
      <c r="J192" s="563"/>
    </row>
    <row r="193" spans="1:10" x14ac:dyDescent="0.2">
      <c r="A193" s="564"/>
      <c r="B193" s="565"/>
      <c r="C193" s="565"/>
      <c r="D193" s="565"/>
      <c r="E193" s="565"/>
      <c r="F193" s="565"/>
      <c r="G193" s="565"/>
      <c r="H193" s="565"/>
      <c r="I193" s="565"/>
      <c r="J193" s="566"/>
    </row>
    <row r="194" spans="1:10" x14ac:dyDescent="0.2">
      <c r="A194" s="564"/>
      <c r="B194" s="565"/>
      <c r="C194" s="565"/>
      <c r="D194" s="565"/>
      <c r="E194" s="565"/>
      <c r="F194" s="565"/>
      <c r="G194" s="565"/>
      <c r="H194" s="565"/>
      <c r="I194" s="565"/>
      <c r="J194" s="566"/>
    </row>
    <row r="195" spans="1:10" x14ac:dyDescent="0.2">
      <c r="A195" s="564"/>
      <c r="B195" s="565"/>
      <c r="C195" s="565"/>
      <c r="D195" s="565"/>
      <c r="E195" s="565"/>
      <c r="F195" s="565"/>
      <c r="G195" s="565"/>
      <c r="H195" s="565"/>
      <c r="I195" s="565"/>
      <c r="J195" s="566"/>
    </row>
    <row r="196" spans="1:10" x14ac:dyDescent="0.2">
      <c r="A196" s="564"/>
      <c r="B196" s="565"/>
      <c r="C196" s="565"/>
      <c r="D196" s="565"/>
      <c r="E196" s="565"/>
      <c r="F196" s="565"/>
      <c r="G196" s="565"/>
      <c r="H196" s="565"/>
      <c r="I196" s="565"/>
      <c r="J196" s="566"/>
    </row>
    <row r="197" spans="1:10" x14ac:dyDescent="0.2">
      <c r="A197" s="564"/>
      <c r="B197" s="565"/>
      <c r="C197" s="565"/>
      <c r="D197" s="565"/>
      <c r="E197" s="565"/>
      <c r="F197" s="565"/>
      <c r="G197" s="565"/>
      <c r="H197" s="565"/>
      <c r="I197" s="565"/>
      <c r="J197" s="566"/>
    </row>
    <row r="198" spans="1:10" x14ac:dyDescent="0.2">
      <c r="A198" s="564"/>
      <c r="B198" s="565"/>
      <c r="C198" s="565"/>
      <c r="D198" s="565"/>
      <c r="E198" s="565"/>
      <c r="F198" s="565"/>
      <c r="G198" s="565"/>
      <c r="H198" s="565"/>
      <c r="I198" s="565"/>
      <c r="J198" s="566"/>
    </row>
    <row r="199" spans="1:10" x14ac:dyDescent="0.2">
      <c r="A199" s="564"/>
      <c r="B199" s="565"/>
      <c r="C199" s="565"/>
      <c r="D199" s="565"/>
      <c r="E199" s="565"/>
      <c r="F199" s="565"/>
      <c r="G199" s="565"/>
      <c r="H199" s="565"/>
      <c r="I199" s="565"/>
      <c r="J199" s="566"/>
    </row>
    <row r="200" spans="1:10" x14ac:dyDescent="0.2">
      <c r="A200" s="564"/>
      <c r="B200" s="565"/>
      <c r="C200" s="565"/>
      <c r="D200" s="565"/>
      <c r="E200" s="565"/>
      <c r="F200" s="565"/>
      <c r="G200" s="565"/>
      <c r="H200" s="565"/>
      <c r="I200" s="565"/>
      <c r="J200" s="566"/>
    </row>
    <row r="201" spans="1:10" x14ac:dyDescent="0.2">
      <c r="A201" s="564"/>
      <c r="B201" s="565"/>
      <c r="C201" s="565"/>
      <c r="D201" s="565"/>
      <c r="E201" s="565"/>
      <c r="F201" s="565"/>
      <c r="G201" s="565"/>
      <c r="H201" s="565"/>
      <c r="I201" s="565"/>
      <c r="J201" s="566"/>
    </row>
    <row r="202" spans="1:10" x14ac:dyDescent="0.2">
      <c r="A202" s="564"/>
      <c r="B202" s="565"/>
      <c r="C202" s="565"/>
      <c r="D202" s="565"/>
      <c r="E202" s="565"/>
      <c r="F202" s="565"/>
      <c r="G202" s="565"/>
      <c r="H202" s="565"/>
      <c r="I202" s="565"/>
      <c r="J202" s="566"/>
    </row>
    <row r="203" spans="1:10" x14ac:dyDescent="0.2">
      <c r="A203" s="564"/>
      <c r="B203" s="565"/>
      <c r="C203" s="565"/>
      <c r="D203" s="565"/>
      <c r="E203" s="565"/>
      <c r="F203" s="565"/>
      <c r="G203" s="565"/>
      <c r="H203" s="565"/>
      <c r="I203" s="565"/>
      <c r="J203" s="566"/>
    </row>
    <row r="204" spans="1:10" x14ac:dyDescent="0.2">
      <c r="A204" s="564"/>
      <c r="B204" s="565"/>
      <c r="C204" s="565"/>
      <c r="D204" s="565"/>
      <c r="E204" s="565"/>
      <c r="F204" s="565"/>
      <c r="G204" s="565"/>
      <c r="H204" s="565"/>
      <c r="I204" s="565"/>
      <c r="J204" s="566"/>
    </row>
    <row r="205" spans="1:10" x14ac:dyDescent="0.2">
      <c r="A205" s="564"/>
      <c r="B205" s="565"/>
      <c r="C205" s="565"/>
      <c r="D205" s="565"/>
      <c r="E205" s="565"/>
      <c r="F205" s="565"/>
      <c r="G205" s="565"/>
      <c r="H205" s="565"/>
      <c r="I205" s="565"/>
      <c r="J205" s="566"/>
    </row>
    <row r="206" spans="1:10" ht="13.5" thickBot="1" x14ac:dyDescent="0.25">
      <c r="A206" s="567"/>
      <c r="B206" s="568"/>
      <c r="C206" s="568"/>
      <c r="D206" s="568"/>
      <c r="E206" s="568"/>
      <c r="F206" s="568"/>
      <c r="G206" s="568"/>
      <c r="H206" s="568"/>
      <c r="I206" s="568"/>
      <c r="J206" s="569"/>
    </row>
    <row r="207" spans="1:10" ht="13.5" customHeight="1" thickTop="1" x14ac:dyDescent="0.2">
      <c r="A207" s="549" t="s">
        <v>271</v>
      </c>
      <c r="B207" s="588"/>
      <c r="C207" s="588"/>
      <c r="D207" s="588"/>
      <c r="E207" s="588"/>
      <c r="F207" s="588"/>
      <c r="G207" s="588"/>
      <c r="H207" s="588"/>
      <c r="I207" s="588"/>
      <c r="J207" s="589"/>
    </row>
    <row r="208" spans="1:10" ht="12.75" customHeight="1" x14ac:dyDescent="0.2">
      <c r="A208" s="590"/>
      <c r="B208" s="591"/>
      <c r="C208" s="591"/>
      <c r="D208" s="591"/>
      <c r="E208" s="591"/>
      <c r="F208" s="591"/>
      <c r="G208" s="591"/>
      <c r="H208" s="591"/>
      <c r="I208" s="591"/>
      <c r="J208" s="592"/>
    </row>
    <row r="209" spans="1:10" x14ac:dyDescent="0.2">
      <c r="A209" s="593" t="s">
        <v>290</v>
      </c>
      <c r="B209" s="556"/>
      <c r="C209" s="556"/>
      <c r="D209" s="556"/>
      <c r="E209" s="556"/>
      <c r="F209" s="556"/>
      <c r="G209" s="556"/>
      <c r="H209" s="556"/>
      <c r="I209" s="556"/>
      <c r="J209" s="557"/>
    </row>
    <row r="210" spans="1:10" x14ac:dyDescent="0.2">
      <c r="A210" s="558"/>
      <c r="B210" s="559"/>
      <c r="C210" s="559"/>
      <c r="D210" s="559"/>
      <c r="E210" s="559"/>
      <c r="F210" s="559"/>
      <c r="G210" s="559"/>
      <c r="H210" s="559"/>
      <c r="I210" s="559"/>
      <c r="J210" s="560"/>
    </row>
    <row r="211" spans="1:10" x14ac:dyDescent="0.2">
      <c r="A211" s="561" t="s">
        <v>405</v>
      </c>
      <c r="B211" s="562"/>
      <c r="C211" s="562"/>
      <c r="D211" s="562"/>
      <c r="E211" s="562"/>
      <c r="F211" s="562"/>
      <c r="G211" s="562"/>
      <c r="H211" s="562"/>
      <c r="I211" s="562"/>
      <c r="J211" s="563"/>
    </row>
    <row r="212" spans="1:10" x14ac:dyDescent="0.2">
      <c r="A212" s="564"/>
      <c r="B212" s="565"/>
      <c r="C212" s="565"/>
      <c r="D212" s="565"/>
      <c r="E212" s="565"/>
      <c r="F212" s="565"/>
      <c r="G212" s="565"/>
      <c r="H212" s="565"/>
      <c r="I212" s="565"/>
      <c r="J212" s="566"/>
    </row>
    <row r="213" spans="1:10" x14ac:dyDescent="0.2">
      <c r="A213" s="564"/>
      <c r="B213" s="565"/>
      <c r="C213" s="565"/>
      <c r="D213" s="565"/>
      <c r="E213" s="565"/>
      <c r="F213" s="565"/>
      <c r="G213" s="565"/>
      <c r="H213" s="565"/>
      <c r="I213" s="565"/>
      <c r="J213" s="566"/>
    </row>
    <row r="214" spans="1:10" x14ac:dyDescent="0.2">
      <c r="A214" s="564"/>
      <c r="B214" s="565"/>
      <c r="C214" s="565"/>
      <c r="D214" s="565"/>
      <c r="E214" s="565"/>
      <c r="F214" s="565"/>
      <c r="G214" s="565"/>
      <c r="H214" s="565"/>
      <c r="I214" s="565"/>
      <c r="J214" s="566"/>
    </row>
    <row r="215" spans="1:10" x14ac:dyDescent="0.2">
      <c r="A215" s="564"/>
      <c r="B215" s="565"/>
      <c r="C215" s="565"/>
      <c r="D215" s="565"/>
      <c r="E215" s="565"/>
      <c r="F215" s="565"/>
      <c r="G215" s="565"/>
      <c r="H215" s="565"/>
      <c r="I215" s="565"/>
      <c r="J215" s="566"/>
    </row>
    <row r="216" spans="1:10" x14ac:dyDescent="0.2">
      <c r="A216" s="564"/>
      <c r="B216" s="565"/>
      <c r="C216" s="565"/>
      <c r="D216" s="565"/>
      <c r="E216" s="565"/>
      <c r="F216" s="565"/>
      <c r="G216" s="565"/>
      <c r="H216" s="565"/>
      <c r="I216" s="565"/>
      <c r="J216" s="566"/>
    </row>
    <row r="217" spans="1:10" x14ac:dyDescent="0.2">
      <c r="A217" s="564"/>
      <c r="B217" s="565"/>
      <c r="C217" s="565"/>
      <c r="D217" s="565"/>
      <c r="E217" s="565"/>
      <c r="F217" s="565"/>
      <c r="G217" s="565"/>
      <c r="H217" s="565"/>
      <c r="I217" s="565"/>
      <c r="J217" s="566"/>
    </row>
    <row r="218" spans="1:10" x14ac:dyDescent="0.2">
      <c r="A218" s="564"/>
      <c r="B218" s="565"/>
      <c r="C218" s="565"/>
      <c r="D218" s="565"/>
      <c r="E218" s="565"/>
      <c r="F218" s="565"/>
      <c r="G218" s="565"/>
      <c r="H218" s="565"/>
      <c r="I218" s="565"/>
      <c r="J218" s="566"/>
    </row>
    <row r="219" spans="1:10" x14ac:dyDescent="0.2">
      <c r="A219" s="564"/>
      <c r="B219" s="565"/>
      <c r="C219" s="565"/>
      <c r="D219" s="565"/>
      <c r="E219" s="565"/>
      <c r="F219" s="565"/>
      <c r="G219" s="565"/>
      <c r="H219" s="565"/>
      <c r="I219" s="565"/>
      <c r="J219" s="566"/>
    </row>
    <row r="220" spans="1:10" x14ac:dyDescent="0.2">
      <c r="A220" s="564"/>
      <c r="B220" s="565"/>
      <c r="C220" s="565"/>
      <c r="D220" s="565"/>
      <c r="E220" s="565"/>
      <c r="F220" s="565"/>
      <c r="G220" s="565"/>
      <c r="H220" s="565"/>
      <c r="I220" s="565"/>
      <c r="J220" s="566"/>
    </row>
    <row r="221" spans="1:10" x14ac:dyDescent="0.2">
      <c r="A221" s="564"/>
      <c r="B221" s="565"/>
      <c r="C221" s="565"/>
      <c r="D221" s="565"/>
      <c r="E221" s="565"/>
      <c r="F221" s="565"/>
      <c r="G221" s="565"/>
      <c r="H221" s="565"/>
      <c r="I221" s="565"/>
      <c r="J221" s="566"/>
    </row>
    <row r="222" spans="1:10" x14ac:dyDescent="0.2">
      <c r="A222" s="564"/>
      <c r="B222" s="565"/>
      <c r="C222" s="565"/>
      <c r="D222" s="565"/>
      <c r="E222" s="565"/>
      <c r="F222" s="565"/>
      <c r="G222" s="565"/>
      <c r="H222" s="565"/>
      <c r="I222" s="565"/>
      <c r="J222" s="566"/>
    </row>
    <row r="223" spans="1:10" x14ac:dyDescent="0.2">
      <c r="A223" s="564"/>
      <c r="B223" s="565"/>
      <c r="C223" s="565"/>
      <c r="D223" s="565"/>
      <c r="E223" s="565"/>
      <c r="F223" s="565"/>
      <c r="G223" s="565"/>
      <c r="H223" s="565"/>
      <c r="I223" s="565"/>
      <c r="J223" s="566"/>
    </row>
    <row r="224" spans="1:10" x14ac:dyDescent="0.2">
      <c r="A224" s="564"/>
      <c r="B224" s="565"/>
      <c r="C224" s="565"/>
      <c r="D224" s="565"/>
      <c r="E224" s="565"/>
      <c r="F224" s="565"/>
      <c r="G224" s="565"/>
      <c r="H224" s="565"/>
      <c r="I224" s="565"/>
      <c r="J224" s="566"/>
    </row>
    <row r="225" spans="1:10" ht="13.5" thickBot="1" x14ac:dyDescent="0.25">
      <c r="A225" s="567"/>
      <c r="B225" s="568"/>
      <c r="C225" s="568"/>
      <c r="D225" s="568"/>
      <c r="E225" s="568"/>
      <c r="F225" s="568"/>
      <c r="G225" s="568"/>
      <c r="H225" s="568"/>
      <c r="I225" s="568"/>
      <c r="J225" s="569"/>
    </row>
    <row r="226" spans="1:10" ht="13.5" customHeight="1" thickTop="1" x14ac:dyDescent="0.2">
      <c r="A226" s="549" t="s">
        <v>291</v>
      </c>
      <c r="B226" s="588"/>
      <c r="C226" s="588"/>
      <c r="D226" s="588"/>
      <c r="E226" s="588"/>
      <c r="F226" s="588"/>
      <c r="G226" s="588"/>
      <c r="H226" s="588"/>
      <c r="I226" s="588"/>
      <c r="J226" s="589"/>
    </row>
    <row r="227" spans="1:10" ht="12.75" customHeight="1" x14ac:dyDescent="0.2">
      <c r="A227" s="590"/>
      <c r="B227" s="591"/>
      <c r="C227" s="591"/>
      <c r="D227" s="591"/>
      <c r="E227" s="591"/>
      <c r="F227" s="591"/>
      <c r="G227" s="591"/>
      <c r="H227" s="591"/>
      <c r="I227" s="591"/>
      <c r="J227" s="592"/>
    </row>
    <row r="228" spans="1:10" x14ac:dyDescent="0.2">
      <c r="A228" s="593" t="s">
        <v>292</v>
      </c>
      <c r="B228" s="556"/>
      <c r="C228" s="556"/>
      <c r="D228" s="556"/>
      <c r="E228" s="556"/>
      <c r="F228" s="556"/>
      <c r="G228" s="556"/>
      <c r="H228" s="556"/>
      <c r="I228" s="556"/>
      <c r="J228" s="557"/>
    </row>
    <row r="229" spans="1:10" x14ac:dyDescent="0.2">
      <c r="A229" s="558"/>
      <c r="B229" s="559"/>
      <c r="C229" s="559"/>
      <c r="D229" s="559"/>
      <c r="E229" s="559"/>
      <c r="F229" s="559"/>
      <c r="G229" s="559"/>
      <c r="H229" s="559"/>
      <c r="I229" s="559"/>
      <c r="J229" s="560"/>
    </row>
    <row r="230" spans="1:10" x14ac:dyDescent="0.2">
      <c r="A230" s="561" t="s">
        <v>399</v>
      </c>
      <c r="B230" s="562"/>
      <c r="C230" s="562"/>
      <c r="D230" s="562"/>
      <c r="E230" s="562"/>
      <c r="F230" s="562"/>
      <c r="G230" s="562"/>
      <c r="H230" s="562"/>
      <c r="I230" s="562"/>
      <c r="J230" s="563"/>
    </row>
    <row r="231" spans="1:10" x14ac:dyDescent="0.2">
      <c r="A231" s="564"/>
      <c r="B231" s="565"/>
      <c r="C231" s="565"/>
      <c r="D231" s="565"/>
      <c r="E231" s="565"/>
      <c r="F231" s="565"/>
      <c r="G231" s="565"/>
      <c r="H231" s="565"/>
      <c r="I231" s="565"/>
      <c r="J231" s="566"/>
    </row>
    <row r="232" spans="1:10" x14ac:dyDescent="0.2">
      <c r="A232" s="564"/>
      <c r="B232" s="565"/>
      <c r="C232" s="565"/>
      <c r="D232" s="565"/>
      <c r="E232" s="565"/>
      <c r="F232" s="565"/>
      <c r="G232" s="565"/>
      <c r="H232" s="565"/>
      <c r="I232" s="565"/>
      <c r="J232" s="566"/>
    </row>
    <row r="233" spans="1:10" x14ac:dyDescent="0.2">
      <c r="A233" s="564"/>
      <c r="B233" s="565"/>
      <c r="C233" s="565"/>
      <c r="D233" s="565"/>
      <c r="E233" s="565"/>
      <c r="F233" s="565"/>
      <c r="G233" s="565"/>
      <c r="H233" s="565"/>
      <c r="I233" s="565"/>
      <c r="J233" s="566"/>
    </row>
    <row r="234" spans="1:10" x14ac:dyDescent="0.2">
      <c r="A234" s="564"/>
      <c r="B234" s="565"/>
      <c r="C234" s="565"/>
      <c r="D234" s="565"/>
      <c r="E234" s="565"/>
      <c r="F234" s="565"/>
      <c r="G234" s="565"/>
      <c r="H234" s="565"/>
      <c r="I234" s="565"/>
      <c r="J234" s="566"/>
    </row>
    <row r="235" spans="1:10" x14ac:dyDescent="0.2">
      <c r="A235" s="564"/>
      <c r="B235" s="565"/>
      <c r="C235" s="565"/>
      <c r="D235" s="565"/>
      <c r="E235" s="565"/>
      <c r="F235" s="565"/>
      <c r="G235" s="565"/>
      <c r="H235" s="565"/>
      <c r="I235" s="565"/>
      <c r="J235" s="566"/>
    </row>
    <row r="236" spans="1:10" x14ac:dyDescent="0.2">
      <c r="A236" s="564"/>
      <c r="B236" s="565"/>
      <c r="C236" s="565"/>
      <c r="D236" s="565"/>
      <c r="E236" s="565"/>
      <c r="F236" s="565"/>
      <c r="G236" s="565"/>
      <c r="H236" s="565"/>
      <c r="I236" s="565"/>
      <c r="J236" s="566"/>
    </row>
    <row r="237" spans="1:10" x14ac:dyDescent="0.2">
      <c r="A237" s="564"/>
      <c r="B237" s="565"/>
      <c r="C237" s="565"/>
      <c r="D237" s="565"/>
      <c r="E237" s="565"/>
      <c r="F237" s="565"/>
      <c r="G237" s="565"/>
      <c r="H237" s="565"/>
      <c r="I237" s="565"/>
      <c r="J237" s="566"/>
    </row>
    <row r="238" spans="1:10" x14ac:dyDescent="0.2">
      <c r="A238" s="564"/>
      <c r="B238" s="565"/>
      <c r="C238" s="565"/>
      <c r="D238" s="565"/>
      <c r="E238" s="565"/>
      <c r="F238" s="565"/>
      <c r="G238" s="565"/>
      <c r="H238" s="565"/>
      <c r="I238" s="565"/>
      <c r="J238" s="566"/>
    </row>
    <row r="239" spans="1:10" x14ac:dyDescent="0.2">
      <c r="A239" s="564"/>
      <c r="B239" s="565"/>
      <c r="C239" s="565"/>
      <c r="D239" s="565"/>
      <c r="E239" s="565"/>
      <c r="F239" s="565"/>
      <c r="G239" s="565"/>
      <c r="H239" s="565"/>
      <c r="I239" s="565"/>
      <c r="J239" s="566"/>
    </row>
    <row r="240" spans="1:10" x14ac:dyDescent="0.2">
      <c r="A240" s="564"/>
      <c r="B240" s="565"/>
      <c r="C240" s="565"/>
      <c r="D240" s="565"/>
      <c r="E240" s="565"/>
      <c r="F240" s="565"/>
      <c r="G240" s="565"/>
      <c r="H240" s="565"/>
      <c r="I240" s="565"/>
      <c r="J240" s="566"/>
    </row>
    <row r="241" spans="1:10" x14ac:dyDescent="0.2">
      <c r="A241" s="564"/>
      <c r="B241" s="565"/>
      <c r="C241" s="565"/>
      <c r="D241" s="565"/>
      <c r="E241" s="565"/>
      <c r="F241" s="565"/>
      <c r="G241" s="565"/>
      <c r="H241" s="565"/>
      <c r="I241" s="565"/>
      <c r="J241" s="566"/>
    </row>
    <row r="242" spans="1:10" x14ac:dyDescent="0.2">
      <c r="A242" s="564"/>
      <c r="B242" s="565"/>
      <c r="C242" s="565"/>
      <c r="D242" s="565"/>
      <c r="E242" s="565"/>
      <c r="F242" s="565"/>
      <c r="G242" s="565"/>
      <c r="H242" s="565"/>
      <c r="I242" s="565"/>
      <c r="J242" s="566"/>
    </row>
    <row r="243" spans="1:10" x14ac:dyDescent="0.2">
      <c r="A243" s="564"/>
      <c r="B243" s="565"/>
      <c r="C243" s="565"/>
      <c r="D243" s="565"/>
      <c r="E243" s="565"/>
      <c r="F243" s="565"/>
      <c r="G243" s="565"/>
      <c r="H243" s="565"/>
      <c r="I243" s="565"/>
      <c r="J243" s="566"/>
    </row>
    <row r="244" spans="1:10" ht="13.5" thickBot="1" x14ac:dyDescent="0.25">
      <c r="A244" s="567"/>
      <c r="B244" s="568"/>
      <c r="C244" s="568"/>
      <c r="D244" s="568"/>
      <c r="E244" s="568"/>
      <c r="F244" s="568"/>
      <c r="G244" s="568"/>
      <c r="H244" s="568"/>
      <c r="I244" s="568"/>
      <c r="J244" s="569"/>
    </row>
    <row r="245" spans="1:10" ht="13.5" customHeight="1" thickTop="1" x14ac:dyDescent="0.2">
      <c r="A245" s="587" t="s">
        <v>293</v>
      </c>
      <c r="B245" s="588"/>
      <c r="C245" s="588"/>
      <c r="D245" s="588"/>
      <c r="E245" s="588"/>
      <c r="F245" s="588"/>
      <c r="G245" s="588"/>
      <c r="H245" s="588"/>
      <c r="I245" s="588"/>
      <c r="J245" s="589"/>
    </row>
    <row r="246" spans="1:10" ht="12.75" customHeight="1" x14ac:dyDescent="0.2">
      <c r="A246" s="590"/>
      <c r="B246" s="591"/>
      <c r="C246" s="591"/>
      <c r="D246" s="591"/>
      <c r="E246" s="591"/>
      <c r="F246" s="591"/>
      <c r="G246" s="591"/>
      <c r="H246" s="591"/>
      <c r="I246" s="591"/>
      <c r="J246" s="592"/>
    </row>
    <row r="247" spans="1:10" x14ac:dyDescent="0.2">
      <c r="A247" s="593" t="s">
        <v>294</v>
      </c>
      <c r="B247" s="556"/>
      <c r="C247" s="556"/>
      <c r="D247" s="556"/>
      <c r="E247" s="556"/>
      <c r="F247" s="556"/>
      <c r="G247" s="556"/>
      <c r="H247" s="556"/>
      <c r="I247" s="556"/>
      <c r="J247" s="557"/>
    </row>
    <row r="248" spans="1:10" x14ac:dyDescent="0.2">
      <c r="A248" s="586"/>
      <c r="B248" s="584"/>
      <c r="C248" s="584"/>
      <c r="D248" s="584"/>
      <c r="E248" s="584"/>
      <c r="F248" s="584"/>
      <c r="G248" s="584"/>
      <c r="H248" s="584"/>
      <c r="I248" s="584"/>
      <c r="J248" s="585"/>
    </row>
    <row r="249" spans="1:10" x14ac:dyDescent="0.2">
      <c r="A249" s="558"/>
      <c r="B249" s="559"/>
      <c r="C249" s="559"/>
      <c r="D249" s="559"/>
      <c r="E249" s="559"/>
      <c r="F249" s="559"/>
      <c r="G249" s="559"/>
      <c r="H249" s="559"/>
      <c r="I249" s="559"/>
      <c r="J249" s="560"/>
    </row>
    <row r="250" spans="1:10" x14ac:dyDescent="0.2">
      <c r="A250" s="128"/>
      <c r="B250" s="126"/>
      <c r="C250" s="126"/>
      <c r="D250" s="126"/>
      <c r="E250" s="129"/>
      <c r="F250" s="607" t="s">
        <v>280</v>
      </c>
      <c r="G250" s="608"/>
      <c r="H250" s="608"/>
      <c r="I250" s="608"/>
      <c r="J250" s="609"/>
    </row>
    <row r="251" spans="1:10" x14ac:dyDescent="0.2">
      <c r="A251" s="130"/>
      <c r="B251" s="127"/>
      <c r="C251" s="127"/>
      <c r="D251" s="127"/>
      <c r="E251" s="131"/>
      <c r="F251" s="610"/>
      <c r="G251" s="611"/>
      <c r="H251" s="611"/>
      <c r="I251" s="611"/>
      <c r="J251" s="612"/>
    </row>
    <row r="252" spans="1:10" ht="12.75" customHeight="1" x14ac:dyDescent="0.2">
      <c r="A252" s="116"/>
      <c r="B252" s="117"/>
      <c r="C252" s="117"/>
      <c r="D252" s="117"/>
      <c r="E252" s="132"/>
      <c r="F252" s="624" t="s">
        <v>408</v>
      </c>
      <c r="G252" s="625"/>
      <c r="H252" s="625"/>
      <c r="I252" s="625"/>
      <c r="J252" s="626"/>
    </row>
    <row r="253" spans="1:10" x14ac:dyDescent="0.2">
      <c r="A253" s="616" t="s">
        <v>295</v>
      </c>
      <c r="B253" s="577"/>
      <c r="C253" s="577"/>
      <c r="D253" s="577"/>
      <c r="E253" s="617"/>
      <c r="F253" s="627"/>
      <c r="G253" s="628"/>
      <c r="H253" s="628"/>
      <c r="I253" s="628"/>
      <c r="J253" s="629"/>
    </row>
    <row r="254" spans="1:10" ht="12.75" customHeight="1" x14ac:dyDescent="0.2">
      <c r="A254" s="616"/>
      <c r="B254" s="577"/>
      <c r="C254" s="577"/>
      <c r="D254" s="577"/>
      <c r="E254" s="617"/>
      <c r="F254" s="627"/>
      <c r="G254" s="628"/>
      <c r="H254" s="628"/>
      <c r="I254" s="628"/>
      <c r="J254" s="629"/>
    </row>
    <row r="255" spans="1:10" x14ac:dyDescent="0.2">
      <c r="A255" s="616"/>
      <c r="B255" s="577"/>
      <c r="C255" s="577"/>
      <c r="D255" s="577"/>
      <c r="E255" s="617"/>
      <c r="F255" s="627"/>
      <c r="G255" s="628"/>
      <c r="H255" s="628"/>
      <c r="I255" s="628"/>
      <c r="J255" s="629"/>
    </row>
    <row r="256" spans="1:10" x14ac:dyDescent="0.2">
      <c r="A256" s="616"/>
      <c r="B256" s="577"/>
      <c r="C256" s="577"/>
      <c r="D256" s="577"/>
      <c r="E256" s="617"/>
      <c r="F256" s="627"/>
      <c r="G256" s="628"/>
      <c r="H256" s="628"/>
      <c r="I256" s="628"/>
      <c r="J256" s="629"/>
    </row>
    <row r="257" spans="1:10" x14ac:dyDescent="0.2">
      <c r="A257" s="616"/>
      <c r="B257" s="577"/>
      <c r="C257" s="577"/>
      <c r="D257" s="577"/>
      <c r="E257" s="617"/>
      <c r="F257" s="627"/>
      <c r="G257" s="628"/>
      <c r="H257" s="628"/>
      <c r="I257" s="628"/>
      <c r="J257" s="629"/>
    </row>
    <row r="258" spans="1:10" x14ac:dyDescent="0.2">
      <c r="A258" s="616"/>
      <c r="B258" s="577"/>
      <c r="C258" s="577"/>
      <c r="D258" s="577"/>
      <c r="E258" s="617"/>
      <c r="F258" s="627"/>
      <c r="G258" s="628"/>
      <c r="H258" s="628"/>
      <c r="I258" s="628"/>
      <c r="J258" s="629"/>
    </row>
    <row r="259" spans="1:10" x14ac:dyDescent="0.2">
      <c r="A259" s="118"/>
      <c r="B259" s="119"/>
      <c r="C259" s="119"/>
      <c r="D259" s="119"/>
      <c r="E259" s="133"/>
      <c r="F259" s="627"/>
      <c r="G259" s="628"/>
      <c r="H259" s="628"/>
      <c r="I259" s="628"/>
      <c r="J259" s="629"/>
    </row>
    <row r="260" spans="1:10" x14ac:dyDescent="0.2">
      <c r="A260" s="120"/>
      <c r="B260" s="121"/>
      <c r="C260" s="121"/>
      <c r="D260" s="121"/>
      <c r="E260" s="134"/>
      <c r="F260" s="630"/>
      <c r="G260" s="631"/>
      <c r="H260" s="631"/>
      <c r="I260" s="631"/>
      <c r="J260" s="632"/>
    </row>
    <row r="261" spans="1:10" ht="12.75" customHeight="1" x14ac:dyDescent="0.2">
      <c r="A261" s="116"/>
      <c r="B261" s="117"/>
      <c r="C261" s="117"/>
      <c r="D261" s="117"/>
      <c r="E261" s="132"/>
      <c r="F261" s="624" t="s">
        <v>400</v>
      </c>
      <c r="G261" s="625"/>
      <c r="H261" s="625"/>
      <c r="I261" s="625"/>
      <c r="J261" s="626"/>
    </row>
    <row r="262" spans="1:10" x14ac:dyDescent="0.2">
      <c r="A262" s="616" t="s">
        <v>296</v>
      </c>
      <c r="B262" s="577"/>
      <c r="C262" s="577"/>
      <c r="D262" s="577"/>
      <c r="E262" s="617"/>
      <c r="F262" s="627"/>
      <c r="G262" s="628"/>
      <c r="H262" s="628"/>
      <c r="I262" s="628"/>
      <c r="J262" s="629"/>
    </row>
    <row r="263" spans="1:10" ht="12.75" customHeight="1" x14ac:dyDescent="0.2">
      <c r="A263" s="616"/>
      <c r="B263" s="577"/>
      <c r="C263" s="577"/>
      <c r="D263" s="577"/>
      <c r="E263" s="617"/>
      <c r="F263" s="627"/>
      <c r="G263" s="628"/>
      <c r="H263" s="628"/>
      <c r="I263" s="628"/>
      <c r="J263" s="629"/>
    </row>
    <row r="264" spans="1:10" x14ac:dyDescent="0.2">
      <c r="A264" s="616"/>
      <c r="B264" s="577"/>
      <c r="C264" s="577"/>
      <c r="D264" s="577"/>
      <c r="E264" s="617"/>
      <c r="F264" s="627"/>
      <c r="G264" s="628"/>
      <c r="H264" s="628"/>
      <c r="I264" s="628"/>
      <c r="J264" s="629"/>
    </row>
    <row r="265" spans="1:10" x14ac:dyDescent="0.2">
      <c r="A265" s="616"/>
      <c r="B265" s="577"/>
      <c r="C265" s="577"/>
      <c r="D265" s="577"/>
      <c r="E265" s="617"/>
      <c r="F265" s="627"/>
      <c r="G265" s="628"/>
      <c r="H265" s="628"/>
      <c r="I265" s="628"/>
      <c r="J265" s="629"/>
    </row>
    <row r="266" spans="1:10" x14ac:dyDescent="0.2">
      <c r="A266" s="616"/>
      <c r="B266" s="577"/>
      <c r="C266" s="577"/>
      <c r="D266" s="577"/>
      <c r="E266" s="617"/>
      <c r="F266" s="627"/>
      <c r="G266" s="628"/>
      <c r="H266" s="628"/>
      <c r="I266" s="628"/>
      <c r="J266" s="629"/>
    </row>
    <row r="267" spans="1:10" x14ac:dyDescent="0.2">
      <c r="A267" s="616"/>
      <c r="B267" s="577"/>
      <c r="C267" s="577"/>
      <c r="D267" s="577"/>
      <c r="E267" s="617"/>
      <c r="F267" s="627"/>
      <c r="G267" s="628"/>
      <c r="H267" s="628"/>
      <c r="I267" s="628"/>
      <c r="J267" s="629"/>
    </row>
    <row r="268" spans="1:10" x14ac:dyDescent="0.2">
      <c r="A268" s="118"/>
      <c r="B268" s="119"/>
      <c r="C268" s="119"/>
      <c r="D268" s="119"/>
      <c r="E268" s="133"/>
      <c r="F268" s="627"/>
      <c r="G268" s="628"/>
      <c r="H268" s="628"/>
      <c r="I268" s="628"/>
      <c r="J268" s="629"/>
    </row>
    <row r="269" spans="1:10" ht="13.5" thickBot="1" x14ac:dyDescent="0.25">
      <c r="A269" s="120"/>
      <c r="B269" s="121"/>
      <c r="C269" s="121"/>
      <c r="D269" s="121"/>
      <c r="E269" s="134"/>
      <c r="F269" s="630"/>
      <c r="G269" s="631"/>
      <c r="H269" s="631"/>
      <c r="I269" s="631"/>
      <c r="J269" s="632"/>
    </row>
    <row r="270" spans="1:10" ht="13.5" customHeight="1" thickTop="1" x14ac:dyDescent="0.2">
      <c r="A270" s="587" t="s">
        <v>297</v>
      </c>
      <c r="B270" s="588"/>
      <c r="C270" s="588"/>
      <c r="D270" s="588"/>
      <c r="E270" s="588"/>
      <c r="F270" s="588"/>
      <c r="G270" s="588"/>
      <c r="H270" s="588"/>
      <c r="I270" s="588"/>
      <c r="J270" s="589"/>
    </row>
    <row r="271" spans="1:10" ht="12.75" customHeight="1" x14ac:dyDescent="0.2">
      <c r="A271" s="590"/>
      <c r="B271" s="591"/>
      <c r="C271" s="591"/>
      <c r="D271" s="591"/>
      <c r="E271" s="591"/>
      <c r="F271" s="591"/>
      <c r="G271" s="591"/>
      <c r="H271" s="591"/>
      <c r="I271" s="591"/>
      <c r="J271" s="592"/>
    </row>
    <row r="272" spans="1:10" x14ac:dyDescent="0.2">
      <c r="A272" s="593" t="s">
        <v>298</v>
      </c>
      <c r="B272" s="556"/>
      <c r="C272" s="556"/>
      <c r="D272" s="556"/>
      <c r="E272" s="556"/>
      <c r="F272" s="556"/>
      <c r="G272" s="556"/>
      <c r="H272" s="556"/>
      <c r="I272" s="556"/>
      <c r="J272" s="557"/>
    </row>
    <row r="273" spans="1:10" x14ac:dyDescent="0.2">
      <c r="A273" s="586"/>
      <c r="B273" s="584"/>
      <c r="C273" s="584"/>
      <c r="D273" s="584"/>
      <c r="E273" s="584"/>
      <c r="F273" s="584"/>
      <c r="G273" s="584"/>
      <c r="H273" s="584"/>
      <c r="I273" s="584"/>
      <c r="J273" s="585"/>
    </row>
    <row r="274" spans="1:10" x14ac:dyDescent="0.2">
      <c r="A274" s="586"/>
      <c r="B274" s="584"/>
      <c r="C274" s="584"/>
      <c r="D274" s="584"/>
      <c r="E274" s="584"/>
      <c r="F274" s="584"/>
      <c r="G274" s="584"/>
      <c r="H274" s="584"/>
      <c r="I274" s="584"/>
      <c r="J274" s="585"/>
    </row>
    <row r="275" spans="1:10" x14ac:dyDescent="0.2">
      <c r="A275" s="558"/>
      <c r="B275" s="559"/>
      <c r="C275" s="559"/>
      <c r="D275" s="559"/>
      <c r="E275" s="559"/>
      <c r="F275" s="559"/>
      <c r="G275" s="559"/>
      <c r="H275" s="559"/>
      <c r="I275" s="559"/>
      <c r="J275" s="560"/>
    </row>
    <row r="276" spans="1:10" x14ac:dyDescent="0.2">
      <c r="A276" s="128"/>
      <c r="B276" s="126"/>
      <c r="C276" s="126"/>
      <c r="D276" s="126"/>
      <c r="E276" s="129"/>
      <c r="F276" s="607" t="s">
        <v>280</v>
      </c>
      <c r="G276" s="608"/>
      <c r="H276" s="608"/>
      <c r="I276" s="608"/>
      <c r="J276" s="609"/>
    </row>
    <row r="277" spans="1:10" x14ac:dyDescent="0.2">
      <c r="A277" s="130"/>
      <c r="B277" s="127"/>
      <c r="C277" s="127"/>
      <c r="D277" s="127"/>
      <c r="E277" s="131"/>
      <c r="F277" s="610"/>
      <c r="G277" s="611"/>
      <c r="H277" s="611"/>
      <c r="I277" s="611"/>
      <c r="J277" s="612"/>
    </row>
    <row r="278" spans="1:10" ht="12.75" customHeight="1" x14ac:dyDescent="0.2">
      <c r="A278" s="116"/>
      <c r="B278" s="117"/>
      <c r="C278" s="117"/>
      <c r="D278" s="117"/>
      <c r="E278" s="132"/>
      <c r="F278" s="624" t="s">
        <v>401</v>
      </c>
      <c r="G278" s="625"/>
      <c r="H278" s="625"/>
      <c r="I278" s="625"/>
      <c r="J278" s="626"/>
    </row>
    <row r="279" spans="1:10" x14ac:dyDescent="0.2">
      <c r="A279" s="616" t="s">
        <v>299</v>
      </c>
      <c r="B279" s="577"/>
      <c r="C279" s="577"/>
      <c r="D279" s="577"/>
      <c r="E279" s="617"/>
      <c r="F279" s="627"/>
      <c r="G279" s="628"/>
      <c r="H279" s="628"/>
      <c r="I279" s="628"/>
      <c r="J279" s="629"/>
    </row>
    <row r="280" spans="1:10" ht="12.75" customHeight="1" x14ac:dyDescent="0.2">
      <c r="A280" s="616"/>
      <c r="B280" s="577"/>
      <c r="C280" s="577"/>
      <c r="D280" s="577"/>
      <c r="E280" s="617"/>
      <c r="F280" s="627"/>
      <c r="G280" s="628"/>
      <c r="H280" s="628"/>
      <c r="I280" s="628"/>
      <c r="J280" s="629"/>
    </row>
    <row r="281" spans="1:10" x14ac:dyDescent="0.2">
      <c r="A281" s="616"/>
      <c r="B281" s="577"/>
      <c r="C281" s="577"/>
      <c r="D281" s="577"/>
      <c r="E281" s="617"/>
      <c r="F281" s="627"/>
      <c r="G281" s="628"/>
      <c r="H281" s="628"/>
      <c r="I281" s="628"/>
      <c r="J281" s="629"/>
    </row>
    <row r="282" spans="1:10" x14ac:dyDescent="0.2">
      <c r="A282" s="616"/>
      <c r="B282" s="577"/>
      <c r="C282" s="577"/>
      <c r="D282" s="577"/>
      <c r="E282" s="617"/>
      <c r="F282" s="627"/>
      <c r="G282" s="628"/>
      <c r="H282" s="628"/>
      <c r="I282" s="628"/>
      <c r="J282" s="629"/>
    </row>
    <row r="283" spans="1:10" x14ac:dyDescent="0.2">
      <c r="A283" s="616"/>
      <c r="B283" s="577"/>
      <c r="C283" s="577"/>
      <c r="D283" s="577"/>
      <c r="E283" s="617"/>
      <c r="F283" s="627"/>
      <c r="G283" s="628"/>
      <c r="H283" s="628"/>
      <c r="I283" s="628"/>
      <c r="J283" s="629"/>
    </row>
    <row r="284" spans="1:10" x14ac:dyDescent="0.2">
      <c r="A284" s="616"/>
      <c r="B284" s="577"/>
      <c r="C284" s="577"/>
      <c r="D284" s="577"/>
      <c r="E284" s="617"/>
      <c r="F284" s="627"/>
      <c r="G284" s="628"/>
      <c r="H284" s="628"/>
      <c r="I284" s="628"/>
      <c r="J284" s="629"/>
    </row>
    <row r="285" spans="1:10" x14ac:dyDescent="0.2">
      <c r="A285" s="118"/>
      <c r="B285" s="119"/>
      <c r="C285" s="119"/>
      <c r="D285" s="119"/>
      <c r="E285" s="133"/>
      <c r="F285" s="627"/>
      <c r="G285" s="628"/>
      <c r="H285" s="628"/>
      <c r="I285" s="628"/>
      <c r="J285" s="629"/>
    </row>
    <row r="286" spans="1:10" ht="13.5" thickBot="1" x14ac:dyDescent="0.25">
      <c r="A286" s="120"/>
      <c r="B286" s="121"/>
      <c r="C286" s="121"/>
      <c r="D286" s="121"/>
      <c r="E286" s="134"/>
      <c r="F286" s="630"/>
      <c r="G286" s="631"/>
      <c r="H286" s="631"/>
      <c r="I286" s="631"/>
      <c r="J286" s="632"/>
    </row>
    <row r="287" spans="1:10" ht="13.5" customHeight="1" thickTop="1" x14ac:dyDescent="0.2">
      <c r="A287" s="549" t="s">
        <v>300</v>
      </c>
      <c r="B287" s="550"/>
      <c r="C287" s="550"/>
      <c r="D287" s="550"/>
      <c r="E287" s="550"/>
      <c r="F287" s="550"/>
      <c r="G287" s="550"/>
      <c r="H287" s="550"/>
      <c r="I287" s="550"/>
      <c r="J287" s="551"/>
    </row>
    <row r="288" spans="1:10" ht="12.75" customHeight="1" x14ac:dyDescent="0.2">
      <c r="A288" s="552"/>
      <c r="B288" s="553"/>
      <c r="C288" s="553"/>
      <c r="D288" s="553"/>
      <c r="E288" s="553"/>
      <c r="F288" s="553"/>
      <c r="G288" s="553"/>
      <c r="H288" s="553"/>
      <c r="I288" s="553"/>
      <c r="J288" s="554"/>
    </row>
    <row r="289" spans="1:10" ht="12.75" customHeight="1" x14ac:dyDescent="0.2">
      <c r="A289" s="555" t="s">
        <v>379</v>
      </c>
      <c r="B289" s="556"/>
      <c r="C289" s="556"/>
      <c r="D289" s="556"/>
      <c r="E289" s="556"/>
      <c r="F289" s="556"/>
      <c r="G289" s="556"/>
      <c r="H289" s="556"/>
      <c r="I289" s="556"/>
      <c r="J289" s="557"/>
    </row>
    <row r="290" spans="1:10" x14ac:dyDescent="0.2">
      <c r="A290" s="558"/>
      <c r="B290" s="559"/>
      <c r="C290" s="559"/>
      <c r="D290" s="559"/>
      <c r="E290" s="559"/>
      <c r="F290" s="559"/>
      <c r="G290" s="559"/>
      <c r="H290" s="559"/>
      <c r="I290" s="559"/>
      <c r="J290" s="560"/>
    </row>
    <row r="291" spans="1:10" x14ac:dyDescent="0.2">
      <c r="A291" s="561" t="s">
        <v>406</v>
      </c>
      <c r="B291" s="562"/>
      <c r="C291" s="562"/>
      <c r="D291" s="562"/>
      <c r="E291" s="562"/>
      <c r="F291" s="562"/>
      <c r="G291" s="562"/>
      <c r="H291" s="562"/>
      <c r="I291" s="562"/>
      <c r="J291" s="563"/>
    </row>
    <row r="292" spans="1:10" x14ac:dyDescent="0.2">
      <c r="A292" s="564"/>
      <c r="B292" s="565"/>
      <c r="C292" s="565"/>
      <c r="D292" s="565"/>
      <c r="E292" s="565"/>
      <c r="F292" s="565"/>
      <c r="G292" s="565"/>
      <c r="H292" s="565"/>
      <c r="I292" s="565"/>
      <c r="J292" s="566"/>
    </row>
    <row r="293" spans="1:10" x14ac:dyDescent="0.2">
      <c r="A293" s="564"/>
      <c r="B293" s="565"/>
      <c r="C293" s="565"/>
      <c r="D293" s="565"/>
      <c r="E293" s="565"/>
      <c r="F293" s="565"/>
      <c r="G293" s="565"/>
      <c r="H293" s="565"/>
      <c r="I293" s="565"/>
      <c r="J293" s="566"/>
    </row>
    <row r="294" spans="1:10" x14ac:dyDescent="0.2">
      <c r="A294" s="564"/>
      <c r="B294" s="565"/>
      <c r="C294" s="565"/>
      <c r="D294" s="565"/>
      <c r="E294" s="565"/>
      <c r="F294" s="565"/>
      <c r="G294" s="565"/>
      <c r="H294" s="565"/>
      <c r="I294" s="565"/>
      <c r="J294" s="566"/>
    </row>
    <row r="295" spans="1:10" x14ac:dyDescent="0.2">
      <c r="A295" s="564"/>
      <c r="B295" s="565"/>
      <c r="C295" s="565"/>
      <c r="D295" s="565"/>
      <c r="E295" s="565"/>
      <c r="F295" s="565"/>
      <c r="G295" s="565"/>
      <c r="H295" s="565"/>
      <c r="I295" s="565"/>
      <c r="J295" s="566"/>
    </row>
    <row r="296" spans="1:10" x14ac:dyDescent="0.2">
      <c r="A296" s="564"/>
      <c r="B296" s="565"/>
      <c r="C296" s="565"/>
      <c r="D296" s="565"/>
      <c r="E296" s="565"/>
      <c r="F296" s="565"/>
      <c r="G296" s="565"/>
      <c r="H296" s="565"/>
      <c r="I296" s="565"/>
      <c r="J296" s="566"/>
    </row>
    <row r="297" spans="1:10" x14ac:dyDescent="0.2">
      <c r="A297" s="564"/>
      <c r="B297" s="565"/>
      <c r="C297" s="565"/>
      <c r="D297" s="565"/>
      <c r="E297" s="565"/>
      <c r="F297" s="565"/>
      <c r="G297" s="565"/>
      <c r="H297" s="565"/>
      <c r="I297" s="565"/>
      <c r="J297" s="566"/>
    </row>
    <row r="298" spans="1:10" x14ac:dyDescent="0.2">
      <c r="A298" s="564"/>
      <c r="B298" s="565"/>
      <c r="C298" s="565"/>
      <c r="D298" s="565"/>
      <c r="E298" s="565"/>
      <c r="F298" s="565"/>
      <c r="G298" s="565"/>
      <c r="H298" s="565"/>
      <c r="I298" s="565"/>
      <c r="J298" s="566"/>
    </row>
    <row r="299" spans="1:10" x14ac:dyDescent="0.2">
      <c r="A299" s="564"/>
      <c r="B299" s="565"/>
      <c r="C299" s="565"/>
      <c r="D299" s="565"/>
      <c r="E299" s="565"/>
      <c r="F299" s="565"/>
      <c r="G299" s="565"/>
      <c r="H299" s="565"/>
      <c r="I299" s="565"/>
      <c r="J299" s="566"/>
    </row>
    <row r="300" spans="1:10" x14ac:dyDescent="0.2">
      <c r="A300" s="564"/>
      <c r="B300" s="565"/>
      <c r="C300" s="565"/>
      <c r="D300" s="565"/>
      <c r="E300" s="565"/>
      <c r="F300" s="565"/>
      <c r="G300" s="565"/>
      <c r="H300" s="565"/>
      <c r="I300" s="565"/>
      <c r="J300" s="566"/>
    </row>
    <row r="301" spans="1:10" x14ac:dyDescent="0.2">
      <c r="A301" s="564"/>
      <c r="B301" s="565"/>
      <c r="C301" s="565"/>
      <c r="D301" s="565"/>
      <c r="E301" s="565"/>
      <c r="F301" s="565"/>
      <c r="G301" s="565"/>
      <c r="H301" s="565"/>
      <c r="I301" s="565"/>
      <c r="J301" s="566"/>
    </row>
    <row r="302" spans="1:10" x14ac:dyDescent="0.2">
      <c r="A302" s="564"/>
      <c r="B302" s="565"/>
      <c r="C302" s="565"/>
      <c r="D302" s="565"/>
      <c r="E302" s="565"/>
      <c r="F302" s="565"/>
      <c r="G302" s="565"/>
      <c r="H302" s="565"/>
      <c r="I302" s="565"/>
      <c r="J302" s="566"/>
    </row>
    <row r="303" spans="1:10" x14ac:dyDescent="0.2">
      <c r="A303" s="564"/>
      <c r="B303" s="565"/>
      <c r="C303" s="565"/>
      <c r="D303" s="565"/>
      <c r="E303" s="565"/>
      <c r="F303" s="565"/>
      <c r="G303" s="565"/>
      <c r="H303" s="565"/>
      <c r="I303" s="565"/>
      <c r="J303" s="566"/>
    </row>
    <row r="304" spans="1:10" x14ac:dyDescent="0.2">
      <c r="A304" s="564"/>
      <c r="B304" s="565"/>
      <c r="C304" s="565"/>
      <c r="D304" s="565"/>
      <c r="E304" s="565"/>
      <c r="F304" s="565"/>
      <c r="G304" s="565"/>
      <c r="H304" s="565"/>
      <c r="I304" s="565"/>
      <c r="J304" s="566"/>
    </row>
    <row r="305" spans="1:10" ht="13.5" thickBot="1" x14ac:dyDescent="0.25">
      <c r="A305" s="567"/>
      <c r="B305" s="568"/>
      <c r="C305" s="568"/>
      <c r="D305" s="568"/>
      <c r="E305" s="568"/>
      <c r="F305" s="568"/>
      <c r="G305" s="568"/>
      <c r="H305" s="568"/>
      <c r="I305" s="568"/>
      <c r="J305" s="569"/>
    </row>
    <row r="306" spans="1:10" ht="13.5" customHeight="1" thickTop="1" x14ac:dyDescent="0.2">
      <c r="A306" s="549" t="s">
        <v>371</v>
      </c>
      <c r="B306" s="550"/>
      <c r="C306" s="550"/>
      <c r="D306" s="550"/>
      <c r="E306" s="550"/>
      <c r="F306" s="550"/>
      <c r="G306" s="550"/>
      <c r="H306" s="550"/>
      <c r="I306" s="550"/>
      <c r="J306" s="551"/>
    </row>
    <row r="307" spans="1:10" ht="12.75" customHeight="1" x14ac:dyDescent="0.2">
      <c r="A307" s="552"/>
      <c r="B307" s="553"/>
      <c r="C307" s="553"/>
      <c r="D307" s="553"/>
      <c r="E307" s="553"/>
      <c r="F307" s="553"/>
      <c r="G307" s="553"/>
      <c r="H307" s="553"/>
      <c r="I307" s="553"/>
      <c r="J307" s="554"/>
    </row>
    <row r="308" spans="1:10" ht="12.75" customHeight="1" x14ac:dyDescent="0.2">
      <c r="A308" s="555" t="s">
        <v>372</v>
      </c>
      <c r="B308" s="556"/>
      <c r="C308" s="556"/>
      <c r="D308" s="556"/>
      <c r="E308" s="556"/>
      <c r="F308" s="556"/>
      <c r="G308" s="556"/>
      <c r="H308" s="556"/>
      <c r="I308" s="556"/>
      <c r="J308" s="557"/>
    </row>
    <row r="309" spans="1:10" x14ac:dyDescent="0.2">
      <c r="A309" s="558"/>
      <c r="B309" s="559"/>
      <c r="C309" s="559"/>
      <c r="D309" s="559"/>
      <c r="E309" s="559"/>
      <c r="F309" s="559"/>
      <c r="G309" s="559"/>
      <c r="H309" s="559"/>
      <c r="I309" s="559"/>
      <c r="J309" s="560"/>
    </row>
    <row r="310" spans="1:10" x14ac:dyDescent="0.2">
      <c r="A310" s="561"/>
      <c r="B310" s="562"/>
      <c r="C310" s="562"/>
      <c r="D310" s="562"/>
      <c r="E310" s="562"/>
      <c r="F310" s="562"/>
      <c r="G310" s="562"/>
      <c r="H310" s="562"/>
      <c r="I310" s="562"/>
      <c r="J310" s="563"/>
    </row>
    <row r="311" spans="1:10" x14ac:dyDescent="0.2">
      <c r="A311" s="564"/>
      <c r="B311" s="565"/>
      <c r="C311" s="565"/>
      <c r="D311" s="565"/>
      <c r="E311" s="565"/>
      <c r="F311" s="565"/>
      <c r="G311" s="565"/>
      <c r="H311" s="565"/>
      <c r="I311" s="565"/>
      <c r="J311" s="566"/>
    </row>
    <row r="312" spans="1:10" x14ac:dyDescent="0.2">
      <c r="A312" s="564"/>
      <c r="B312" s="565"/>
      <c r="C312" s="565"/>
      <c r="D312" s="565"/>
      <c r="E312" s="565"/>
      <c r="F312" s="565"/>
      <c r="G312" s="565"/>
      <c r="H312" s="565"/>
      <c r="I312" s="565"/>
      <c r="J312" s="566"/>
    </row>
    <row r="313" spans="1:10" x14ac:dyDescent="0.2">
      <c r="A313" s="564"/>
      <c r="B313" s="565"/>
      <c r="C313" s="565"/>
      <c r="D313" s="565"/>
      <c r="E313" s="565"/>
      <c r="F313" s="565"/>
      <c r="G313" s="565"/>
      <c r="H313" s="565"/>
      <c r="I313" s="565"/>
      <c r="J313" s="566"/>
    </row>
    <row r="314" spans="1:10" x14ac:dyDescent="0.2">
      <c r="A314" s="564"/>
      <c r="B314" s="565"/>
      <c r="C314" s="565"/>
      <c r="D314" s="565"/>
      <c r="E314" s="565"/>
      <c r="F314" s="565"/>
      <c r="G314" s="565"/>
      <c r="H314" s="565"/>
      <c r="I314" s="565"/>
      <c r="J314" s="566"/>
    </row>
    <row r="315" spans="1:10" x14ac:dyDescent="0.2">
      <c r="A315" s="564"/>
      <c r="B315" s="565"/>
      <c r="C315" s="565"/>
      <c r="D315" s="565"/>
      <c r="E315" s="565"/>
      <c r="F315" s="565"/>
      <c r="G315" s="565"/>
      <c r="H315" s="565"/>
      <c r="I315" s="565"/>
      <c r="J315" s="566"/>
    </row>
    <row r="316" spans="1:10" x14ac:dyDescent="0.2">
      <c r="A316" s="564"/>
      <c r="B316" s="565"/>
      <c r="C316" s="565"/>
      <c r="D316" s="565"/>
      <c r="E316" s="565"/>
      <c r="F316" s="565"/>
      <c r="G316" s="565"/>
      <c r="H316" s="565"/>
      <c r="I316" s="565"/>
      <c r="J316" s="566"/>
    </row>
    <row r="317" spans="1:10" x14ac:dyDescent="0.2">
      <c r="A317" s="564"/>
      <c r="B317" s="565"/>
      <c r="C317" s="565"/>
      <c r="D317" s="565"/>
      <c r="E317" s="565"/>
      <c r="F317" s="565"/>
      <c r="G317" s="565"/>
      <c r="H317" s="565"/>
      <c r="I317" s="565"/>
      <c r="J317" s="566"/>
    </row>
    <row r="318" spans="1:10" x14ac:dyDescent="0.2">
      <c r="A318" s="564"/>
      <c r="B318" s="565"/>
      <c r="C318" s="565"/>
      <c r="D318" s="565"/>
      <c r="E318" s="565"/>
      <c r="F318" s="565"/>
      <c r="G318" s="565"/>
      <c r="H318" s="565"/>
      <c r="I318" s="565"/>
      <c r="J318" s="566"/>
    </row>
    <row r="319" spans="1:10" x14ac:dyDescent="0.2">
      <c r="A319" s="564"/>
      <c r="B319" s="565"/>
      <c r="C319" s="565"/>
      <c r="D319" s="565"/>
      <c r="E319" s="565"/>
      <c r="F319" s="565"/>
      <c r="G319" s="565"/>
      <c r="H319" s="565"/>
      <c r="I319" s="565"/>
      <c r="J319" s="566"/>
    </row>
    <row r="320" spans="1:10" x14ac:dyDescent="0.2">
      <c r="A320" s="564"/>
      <c r="B320" s="565"/>
      <c r="C320" s="565"/>
      <c r="D320" s="565"/>
      <c r="E320" s="565"/>
      <c r="F320" s="565"/>
      <c r="G320" s="565"/>
      <c r="H320" s="565"/>
      <c r="I320" s="565"/>
      <c r="J320" s="566"/>
    </row>
    <row r="321" spans="1:10" x14ac:dyDescent="0.2">
      <c r="A321" s="564"/>
      <c r="B321" s="565"/>
      <c r="C321" s="565"/>
      <c r="D321" s="565"/>
      <c r="E321" s="565"/>
      <c r="F321" s="565"/>
      <c r="G321" s="565"/>
      <c r="H321" s="565"/>
      <c r="I321" s="565"/>
      <c r="J321" s="566"/>
    </row>
    <row r="322" spans="1:10" x14ac:dyDescent="0.2">
      <c r="A322" s="564"/>
      <c r="B322" s="565"/>
      <c r="C322" s="565"/>
      <c r="D322" s="565"/>
      <c r="E322" s="565"/>
      <c r="F322" s="565"/>
      <c r="G322" s="565"/>
      <c r="H322" s="565"/>
      <c r="I322" s="565"/>
      <c r="J322" s="566"/>
    </row>
    <row r="323" spans="1:10" x14ac:dyDescent="0.2">
      <c r="A323" s="564"/>
      <c r="B323" s="565"/>
      <c r="C323" s="565"/>
      <c r="D323" s="565"/>
      <c r="E323" s="565"/>
      <c r="F323" s="565"/>
      <c r="G323" s="565"/>
      <c r="H323" s="565"/>
      <c r="I323" s="565"/>
      <c r="J323" s="566"/>
    </row>
    <row r="324" spans="1:10" x14ac:dyDescent="0.2">
      <c r="A324" s="567"/>
      <c r="B324" s="568"/>
      <c r="C324" s="568"/>
      <c r="D324" s="568"/>
      <c r="E324" s="568"/>
      <c r="F324" s="568"/>
      <c r="G324" s="568"/>
      <c r="H324" s="568"/>
      <c r="I324" s="568"/>
      <c r="J324" s="569"/>
    </row>
  </sheetData>
  <sheetProtection password="CAF7" sheet="1" objects="1" scenarios="1" selectLockedCells="1"/>
  <mergeCells count="60">
    <mergeCell ref="A291:J305"/>
    <mergeCell ref="A228:J229"/>
    <mergeCell ref="A230:J244"/>
    <mergeCell ref="A245:J246"/>
    <mergeCell ref="A247:J249"/>
    <mergeCell ref="F250:J251"/>
    <mergeCell ref="F252:J260"/>
    <mergeCell ref="A253:E258"/>
    <mergeCell ref="F276:J277"/>
    <mergeCell ref="F278:J286"/>
    <mergeCell ref="A279:E284"/>
    <mergeCell ref="A287:J288"/>
    <mergeCell ref="A289:J290"/>
    <mergeCell ref="A270:J271"/>
    <mergeCell ref="A272:J275"/>
    <mergeCell ref="F261:J269"/>
    <mergeCell ref="A112:E117"/>
    <mergeCell ref="A121:E126"/>
    <mergeCell ref="A129:J130"/>
    <mergeCell ref="A131:J133"/>
    <mergeCell ref="A134:J148"/>
    <mergeCell ref="F111:J119"/>
    <mergeCell ref="F120:J128"/>
    <mergeCell ref="A149:J150"/>
    <mergeCell ref="A151:J153"/>
    <mergeCell ref="A104:E110"/>
    <mergeCell ref="A262:E267"/>
    <mergeCell ref="A207:J208"/>
    <mergeCell ref="A209:J210"/>
    <mergeCell ref="A211:J225"/>
    <mergeCell ref="A226:J227"/>
    <mergeCell ref="A173:J187"/>
    <mergeCell ref="A188:J189"/>
    <mergeCell ref="A190:J191"/>
    <mergeCell ref="A192:J206"/>
    <mergeCell ref="A169:J170"/>
    <mergeCell ref="A171:J172"/>
    <mergeCell ref="A154:J168"/>
    <mergeCell ref="F102:J110"/>
    <mergeCell ref="A56:J57"/>
    <mergeCell ref="F100:J101"/>
    <mergeCell ref="A95:J96"/>
    <mergeCell ref="A97:J99"/>
    <mergeCell ref="A102:E103"/>
    <mergeCell ref="A306:J307"/>
    <mergeCell ref="A308:J309"/>
    <mergeCell ref="A310:J324"/>
    <mergeCell ref="A1:J3"/>
    <mergeCell ref="A6:J17"/>
    <mergeCell ref="A76:J94"/>
    <mergeCell ref="A72:J74"/>
    <mergeCell ref="A18:J19"/>
    <mergeCell ref="A20:J22"/>
    <mergeCell ref="A23:J37"/>
    <mergeCell ref="A58:J59"/>
    <mergeCell ref="A60:J71"/>
    <mergeCell ref="A4:J5"/>
    <mergeCell ref="A38:J39"/>
    <mergeCell ref="A40:J40"/>
    <mergeCell ref="A41:J5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65"/>
  <sheetViews>
    <sheetView workbookViewId="0">
      <selection activeCell="A8" sqref="A8:J8"/>
    </sheetView>
  </sheetViews>
  <sheetFormatPr defaultColWidth="9.140625" defaultRowHeight="12.75" x14ac:dyDescent="0.2"/>
  <cols>
    <col min="1" max="2" width="15.7109375" style="10" customWidth="1"/>
    <col min="3" max="3" width="28.85546875" style="10" customWidth="1"/>
    <col min="4" max="4" width="15.7109375" style="11" customWidth="1"/>
    <col min="5" max="5" width="15.7109375" style="10" customWidth="1"/>
    <col min="6" max="6" width="15.7109375" style="8" customWidth="1"/>
    <col min="7" max="7" width="15.7109375" style="9" customWidth="1"/>
    <col min="8" max="9" width="15.7109375" style="10" customWidth="1"/>
    <col min="10" max="10" width="15.85546875" style="10" customWidth="1"/>
    <col min="11" max="11" width="9.140625" style="10" hidden="1" customWidth="1"/>
    <col min="12" max="12" width="9.140625" style="10"/>
    <col min="13" max="13" width="0" style="10" hidden="1" customWidth="1"/>
    <col min="14" max="16384" width="9.140625" style="10"/>
  </cols>
  <sheetData>
    <row r="1" spans="1:12" ht="30" customHeight="1" x14ac:dyDescent="0.2">
      <c r="A1" s="525" t="s">
        <v>117</v>
      </c>
      <c r="B1" s="526"/>
      <c r="C1" s="526"/>
      <c r="D1" s="526"/>
      <c r="E1" s="526"/>
      <c r="F1" s="526"/>
      <c r="G1" s="526"/>
      <c r="H1" s="526"/>
      <c r="I1" s="526"/>
      <c r="J1" s="526"/>
    </row>
    <row r="2" spans="1:12" s="115" customFormat="1" ht="12.75" customHeight="1" x14ac:dyDescent="0.2">
      <c r="A2" s="637" t="s">
        <v>268</v>
      </c>
      <c r="B2" s="638"/>
      <c r="C2" s="638"/>
      <c r="D2" s="638"/>
      <c r="E2" s="638"/>
      <c r="F2" s="638"/>
      <c r="G2" s="638"/>
      <c r="H2" s="638"/>
      <c r="I2" s="638"/>
      <c r="J2" s="639"/>
    </row>
    <row r="3" spans="1:12" s="115" customFormat="1" ht="12.75" customHeight="1" x14ac:dyDescent="0.2">
      <c r="A3" s="640"/>
      <c r="B3" s="641"/>
      <c r="C3" s="641"/>
      <c r="D3" s="641"/>
      <c r="E3" s="641"/>
      <c r="F3" s="641"/>
      <c r="G3" s="641"/>
      <c r="H3" s="641"/>
      <c r="I3" s="641"/>
      <c r="J3" s="642"/>
    </row>
    <row r="4" spans="1:12" s="115" customFormat="1" ht="12.75" customHeight="1" x14ac:dyDescent="0.2">
      <c r="A4" s="640"/>
      <c r="B4" s="641"/>
      <c r="C4" s="641"/>
      <c r="D4" s="641"/>
      <c r="E4" s="641"/>
      <c r="F4" s="641"/>
      <c r="G4" s="641"/>
      <c r="H4" s="641"/>
      <c r="I4" s="641"/>
      <c r="J4" s="642"/>
    </row>
    <row r="5" spans="1:12" s="115" customFormat="1" ht="13.5" thickBot="1" x14ac:dyDescent="0.25">
      <c r="A5" s="643"/>
      <c r="B5" s="644"/>
      <c r="C5" s="644"/>
      <c r="D5" s="644"/>
      <c r="E5" s="644"/>
      <c r="F5" s="644"/>
      <c r="G5" s="644"/>
      <c r="H5" s="644"/>
      <c r="I5" s="644"/>
      <c r="J5" s="645"/>
    </row>
    <row r="6" spans="1:12" ht="24.75" customHeight="1" thickTop="1" x14ac:dyDescent="0.2">
      <c r="A6" s="541" t="s">
        <v>81</v>
      </c>
      <c r="B6" s="542"/>
      <c r="C6" s="542"/>
      <c r="D6" s="542"/>
      <c r="E6" s="542"/>
      <c r="F6" s="542"/>
      <c r="G6" s="542"/>
      <c r="H6" s="542"/>
      <c r="I6" s="542"/>
      <c r="J6" s="542"/>
      <c r="L6" s="115"/>
    </row>
    <row r="7" spans="1:12" ht="50.1" customHeight="1" thickBot="1" x14ac:dyDescent="0.25">
      <c r="A7" s="537" t="str">
        <f>IF(M65=45,"Validation Successful: You may now submit the Title I LEA Plan to OSSE.","Validation Failed: You are not ready to submit the Title I LEA Plan to OSSE.  See below for details.")</f>
        <v>Validation Failed: You are not ready to submit the Title I LEA Plan to OSSE.  See below for details.</v>
      </c>
      <c r="B7" s="538"/>
      <c r="C7" s="538"/>
      <c r="D7" s="538"/>
      <c r="E7" s="538"/>
      <c r="F7" s="538"/>
      <c r="G7" s="538"/>
      <c r="H7" s="538"/>
      <c r="I7" s="538"/>
      <c r="J7" s="538"/>
    </row>
    <row r="8" spans="1:12" ht="24.75" customHeight="1" thickTop="1" x14ac:dyDescent="0.2">
      <c r="A8" s="541" t="s">
        <v>82</v>
      </c>
      <c r="B8" s="543"/>
      <c r="C8" s="543"/>
      <c r="D8" s="543"/>
      <c r="E8" s="543"/>
      <c r="F8" s="543"/>
      <c r="G8" s="543"/>
      <c r="H8" s="543"/>
      <c r="I8" s="543"/>
      <c r="J8" s="543"/>
    </row>
    <row r="9" spans="1:12" ht="15" customHeight="1" x14ac:dyDescent="0.2">
      <c r="A9" s="527" t="s">
        <v>114</v>
      </c>
      <c r="B9" s="528"/>
      <c r="C9" s="529"/>
      <c r="D9" s="539" t="s">
        <v>113</v>
      </c>
      <c r="E9" s="533" t="s">
        <v>115</v>
      </c>
      <c r="F9" s="528"/>
      <c r="G9" s="528"/>
      <c r="H9" s="528"/>
      <c r="I9" s="528"/>
      <c r="J9" s="529"/>
    </row>
    <row r="10" spans="1:12" ht="15" customHeight="1" thickBot="1" x14ac:dyDescent="0.25">
      <c r="A10" s="530"/>
      <c r="B10" s="531"/>
      <c r="C10" s="532"/>
      <c r="D10" s="540"/>
      <c r="E10" s="534"/>
      <c r="F10" s="531"/>
      <c r="G10" s="531"/>
      <c r="H10" s="531"/>
      <c r="I10" s="531"/>
      <c r="J10" s="532"/>
    </row>
    <row r="11" spans="1:12" ht="24.75" customHeight="1" thickTop="1" x14ac:dyDescent="0.2">
      <c r="A11" s="535" t="s">
        <v>323</v>
      </c>
      <c r="B11" s="536"/>
      <c r="C11" s="536"/>
      <c r="D11" s="536"/>
      <c r="E11" s="536"/>
      <c r="F11" s="536"/>
      <c r="G11" s="536"/>
      <c r="H11" s="536"/>
      <c r="I11" s="536"/>
      <c r="J11" s="536"/>
    </row>
    <row r="12" spans="1:12" ht="15" customHeight="1" x14ac:dyDescent="0.2">
      <c r="A12" s="634" t="s">
        <v>103</v>
      </c>
      <c r="B12" s="634"/>
      <c r="C12" s="634"/>
      <c r="D12" s="12" t="str">
        <f>IF(('Information and Certification'!A6)&gt;7,"Yes","No")</f>
        <v>Yes</v>
      </c>
      <c r="E12" s="635" t="str">
        <f>IF(D12="No","Input the full legal name of the local educational agency (LEA).","")</f>
        <v/>
      </c>
      <c r="F12" s="635"/>
      <c r="G12" s="635"/>
      <c r="H12" s="635"/>
      <c r="I12" s="635"/>
      <c r="J12" s="635"/>
      <c r="K12" s="10">
        <f>IF(D12="Yes",1,0)</f>
        <v>1</v>
      </c>
    </row>
    <row r="13" spans="1:12" ht="15" customHeight="1" x14ac:dyDescent="0.2">
      <c r="A13" s="636" t="s">
        <v>313</v>
      </c>
      <c r="B13" s="636"/>
      <c r="C13" s="636"/>
      <c r="D13" s="12" t="str">
        <f>IF(('Information and Certification'!A8)&gt;7,"Yes","No")</f>
        <v>Yes</v>
      </c>
      <c r="E13" s="635" t="str">
        <f>IF(D13="No","Input the full mailing address of LEA.","")</f>
        <v/>
      </c>
      <c r="F13" s="635"/>
      <c r="G13" s="635"/>
      <c r="H13" s="635"/>
      <c r="I13" s="635"/>
      <c r="J13" s="635"/>
      <c r="K13" s="10">
        <f t="shared" ref="K13:K41" si="0">IF(D13="Yes",1,0)</f>
        <v>1</v>
      </c>
    </row>
    <row r="14" spans="1:12" ht="15" customHeight="1" x14ac:dyDescent="0.2">
      <c r="A14" s="636" t="s">
        <v>105</v>
      </c>
      <c r="B14" s="636"/>
      <c r="C14" s="636"/>
      <c r="D14" s="12" t="str">
        <f>IF(('Information and Certification'!A10)&gt;7,"Yes","No")</f>
        <v>Yes</v>
      </c>
      <c r="E14" s="635" t="str">
        <f>IF(D14="No","Input the main telephone number of LEA.","")</f>
        <v/>
      </c>
      <c r="F14" s="635"/>
      <c r="G14" s="635"/>
      <c r="H14" s="635"/>
      <c r="I14" s="635"/>
      <c r="J14" s="635"/>
      <c r="K14" s="10">
        <f t="shared" ref="K14:K16" si="1">IF(D14="Yes",1,0)</f>
        <v>1</v>
      </c>
    </row>
    <row r="15" spans="1:12" ht="15" customHeight="1" x14ac:dyDescent="0.2">
      <c r="A15" s="636" t="s">
        <v>314</v>
      </c>
      <c r="B15" s="636"/>
      <c r="C15" s="636"/>
      <c r="D15" s="12" t="str">
        <f>IF(('Information and Certification'!A12)&gt;7,"Yes","No")</f>
        <v>Yes</v>
      </c>
      <c r="E15" s="635" t="str">
        <f>IF(D15="No","Input the name of primary LEA contact.","")</f>
        <v/>
      </c>
      <c r="F15" s="635"/>
      <c r="G15" s="635"/>
      <c r="H15" s="635"/>
      <c r="I15" s="635"/>
      <c r="J15" s="635"/>
      <c r="K15" s="10">
        <f t="shared" si="1"/>
        <v>1</v>
      </c>
    </row>
    <row r="16" spans="1:12" ht="15" customHeight="1" x14ac:dyDescent="0.2">
      <c r="A16" s="636" t="s">
        <v>315</v>
      </c>
      <c r="B16" s="636"/>
      <c r="C16" s="636"/>
      <c r="D16" s="12" t="str">
        <f>IF(('Information and Certification'!A14)&gt;7,"Yes","No")</f>
        <v>Yes</v>
      </c>
      <c r="E16" s="635" t="str">
        <f>IF(D16="No","Input the position title of primary LEA contact.","")</f>
        <v/>
      </c>
      <c r="F16" s="635"/>
      <c r="G16" s="635"/>
      <c r="H16" s="635"/>
      <c r="I16" s="635"/>
      <c r="J16" s="635"/>
      <c r="K16" s="10">
        <f t="shared" si="1"/>
        <v>1</v>
      </c>
    </row>
    <row r="17" spans="1:11" ht="15" customHeight="1" x14ac:dyDescent="0.2">
      <c r="A17" s="636" t="s">
        <v>316</v>
      </c>
      <c r="B17" s="636"/>
      <c r="C17" s="636"/>
      <c r="D17" s="12" t="str">
        <f>IF(('Information and Certification'!A16)&gt;7,"Yes","No")</f>
        <v>Yes</v>
      </c>
      <c r="E17" s="635" t="str">
        <f>IF(D17="No","Input the email address of primary LEA contact.","")</f>
        <v/>
      </c>
      <c r="F17" s="635"/>
      <c r="G17" s="635"/>
      <c r="H17" s="635"/>
      <c r="I17" s="635"/>
      <c r="J17" s="635"/>
      <c r="K17" s="10">
        <f t="shared" si="0"/>
        <v>1</v>
      </c>
    </row>
    <row r="18" spans="1:11" ht="15" customHeight="1" x14ac:dyDescent="0.2">
      <c r="A18" s="634" t="s">
        <v>270</v>
      </c>
      <c r="B18" s="634"/>
      <c r="C18" s="634"/>
      <c r="D18" s="12" t="str">
        <f>IF(('Information and Certification'!A18)&gt;7,"Yes","No")</f>
        <v>Yes</v>
      </c>
      <c r="E18" s="635" t="str">
        <f>IF(D18="No","Input the telephone number of primary contact.","")</f>
        <v/>
      </c>
      <c r="F18" s="635"/>
      <c r="G18" s="635"/>
      <c r="H18" s="635"/>
      <c r="I18" s="635"/>
      <c r="J18" s="635"/>
      <c r="K18" s="10">
        <f>IF(D18="Yes",1,0)</f>
        <v>1</v>
      </c>
    </row>
    <row r="19" spans="1:11" ht="15" customHeight="1" x14ac:dyDescent="0.2">
      <c r="A19" s="634" t="s">
        <v>317</v>
      </c>
      <c r="B19" s="634"/>
      <c r="C19" s="634"/>
      <c r="D19" s="12" t="str">
        <f>IF(('Information and Certification'!F6)&gt;7,"Yes","No")</f>
        <v>Yes</v>
      </c>
      <c r="E19" s="635" t="str">
        <f>IF(D19="No","Input the name of LEA Executive Director.","")</f>
        <v/>
      </c>
      <c r="F19" s="635"/>
      <c r="G19" s="635"/>
      <c r="H19" s="635"/>
      <c r="I19" s="635"/>
      <c r="J19" s="635"/>
      <c r="K19" s="10">
        <f>IF(D19="Yes",1,0)</f>
        <v>1</v>
      </c>
    </row>
    <row r="20" spans="1:11" ht="15" customHeight="1" x14ac:dyDescent="0.2">
      <c r="A20" s="636" t="s">
        <v>318</v>
      </c>
      <c r="B20" s="636"/>
      <c r="C20" s="636"/>
      <c r="D20" s="12" t="str">
        <f>IF(('Information and Certification'!F8)&gt;7,"Yes","No")</f>
        <v>Yes</v>
      </c>
      <c r="E20" s="635" t="str">
        <f>IF(D20="No","Input the email address of LEA Executive Director.","")</f>
        <v/>
      </c>
      <c r="F20" s="635"/>
      <c r="G20" s="635"/>
      <c r="H20" s="635"/>
      <c r="I20" s="635"/>
      <c r="J20" s="635"/>
      <c r="K20" s="10">
        <f t="shared" ref="K20" si="2">IF(D20="Yes",1,0)</f>
        <v>1</v>
      </c>
    </row>
    <row r="21" spans="1:11" ht="15" customHeight="1" x14ac:dyDescent="0.2">
      <c r="A21" s="636" t="s">
        <v>322</v>
      </c>
      <c r="B21" s="636"/>
      <c r="C21" s="636"/>
      <c r="D21" s="12" t="str">
        <f>IF(('Information and Certification'!F10)&gt;7,"Yes","No")</f>
        <v>Yes</v>
      </c>
      <c r="E21" s="635" t="str">
        <f>IF(D21="No","Input the telephone number of LEA Executive Director.","")</f>
        <v/>
      </c>
      <c r="F21" s="635"/>
      <c r="G21" s="635"/>
      <c r="H21" s="635"/>
      <c r="I21" s="635"/>
      <c r="J21" s="635"/>
      <c r="K21" s="10">
        <f t="shared" si="0"/>
        <v>1</v>
      </c>
    </row>
    <row r="22" spans="1:11" ht="15" customHeight="1" x14ac:dyDescent="0.2">
      <c r="A22" s="636" t="s">
        <v>319</v>
      </c>
      <c r="B22" s="636"/>
      <c r="C22" s="636"/>
      <c r="D22" s="12" t="str">
        <f>IF(('Information and Certification'!F12)&gt;7,"Yes","No")</f>
        <v>Yes</v>
      </c>
      <c r="E22" s="635" t="str">
        <f>IF(D22="No","Input the name of additional LEA contact.","")</f>
        <v/>
      </c>
      <c r="F22" s="635"/>
      <c r="G22" s="635"/>
      <c r="H22" s="635"/>
      <c r="I22" s="635"/>
      <c r="J22" s="635"/>
      <c r="K22" s="10">
        <f t="shared" si="0"/>
        <v>1</v>
      </c>
    </row>
    <row r="23" spans="1:11" x14ac:dyDescent="0.2">
      <c r="A23" s="646" t="s">
        <v>320</v>
      </c>
      <c r="B23" s="647"/>
      <c r="C23" s="648"/>
      <c r="D23" s="12" t="str">
        <f>IF(('Information and Certification'!F14)&gt;7,"Yes","No")</f>
        <v>Yes</v>
      </c>
      <c r="E23" s="635" t="str">
        <f>IF(D23="No","Input the position title of additional LEA contact.","")</f>
        <v/>
      </c>
      <c r="F23" s="635"/>
      <c r="G23" s="635"/>
      <c r="H23" s="635"/>
      <c r="I23" s="635"/>
      <c r="J23" s="635"/>
      <c r="K23" s="10">
        <f t="shared" si="0"/>
        <v>1</v>
      </c>
    </row>
    <row r="24" spans="1:11" x14ac:dyDescent="0.2">
      <c r="A24" s="646" t="s">
        <v>269</v>
      </c>
      <c r="B24" s="647"/>
      <c r="C24" s="648"/>
      <c r="D24" s="12" t="str">
        <f>IF(('Information and Certification'!F16)&gt;7,"Yes","No")</f>
        <v>Yes</v>
      </c>
      <c r="E24" s="635" t="str">
        <f>IF(D24="No","Input the email address of primary contact.","")</f>
        <v/>
      </c>
      <c r="F24" s="635"/>
      <c r="G24" s="635"/>
      <c r="H24" s="635"/>
      <c r="I24" s="635"/>
      <c r="J24" s="635"/>
      <c r="K24" s="10">
        <f t="shared" si="0"/>
        <v>1</v>
      </c>
    </row>
    <row r="25" spans="1:11" x14ac:dyDescent="0.2">
      <c r="A25" s="646" t="s">
        <v>321</v>
      </c>
      <c r="B25" s="647"/>
      <c r="C25" s="648"/>
      <c r="D25" s="12" t="str">
        <f>IF(('Information and Certification'!F18)&gt;7,"Yes","No")</f>
        <v>Yes</v>
      </c>
      <c r="E25" s="635" t="str">
        <f>IF(D25="No","Input the telephone number of additional contact.","")</f>
        <v/>
      </c>
      <c r="F25" s="635"/>
      <c r="G25" s="635"/>
      <c r="H25" s="635"/>
      <c r="I25" s="635"/>
      <c r="J25" s="635"/>
      <c r="K25" s="10">
        <f t="shared" si="0"/>
        <v>1</v>
      </c>
    </row>
    <row r="26" spans="1:11" ht="15.75" x14ac:dyDescent="0.2">
      <c r="A26" s="546" t="s">
        <v>324</v>
      </c>
      <c r="B26" s="547"/>
      <c r="C26" s="547"/>
      <c r="D26" s="547"/>
      <c r="E26" s="547"/>
      <c r="F26" s="547"/>
      <c r="G26" s="547"/>
      <c r="H26" s="547"/>
      <c r="I26" s="547"/>
      <c r="J26" s="548"/>
    </row>
    <row r="27" spans="1:11" x14ac:dyDescent="0.2">
      <c r="A27" s="634" t="s">
        <v>325</v>
      </c>
      <c r="B27" s="634"/>
      <c r="C27" s="634"/>
      <c r="D27" s="12" t="str">
        <f>IF((Assurances!B10)&gt;1,"Yes","No")</f>
        <v>Yes</v>
      </c>
      <c r="E27" s="635" t="str">
        <f>IF(D27="No","Select X to indicate compliance with Assurance 1.","")</f>
        <v/>
      </c>
      <c r="F27" s="635"/>
      <c r="G27" s="635"/>
      <c r="H27" s="635"/>
      <c r="I27" s="635"/>
      <c r="J27" s="635"/>
      <c r="K27" s="10">
        <f t="shared" si="0"/>
        <v>1</v>
      </c>
    </row>
    <row r="28" spans="1:11" x14ac:dyDescent="0.2">
      <c r="A28" s="636" t="s">
        <v>326</v>
      </c>
      <c r="B28" s="636"/>
      <c r="C28" s="636"/>
      <c r="D28" s="12" t="str">
        <f>IF((Assurances!B13)&gt;1,"Yes","No")</f>
        <v>Yes</v>
      </c>
      <c r="E28" s="635" t="str">
        <f>IF(D28="No","Select X to indicate compliance with Assurance 2.","")</f>
        <v/>
      </c>
      <c r="F28" s="635"/>
      <c r="G28" s="635"/>
      <c r="H28" s="635"/>
      <c r="I28" s="635"/>
      <c r="J28" s="635"/>
      <c r="K28" s="10">
        <f t="shared" si="0"/>
        <v>1</v>
      </c>
    </row>
    <row r="29" spans="1:11" x14ac:dyDescent="0.2">
      <c r="A29" s="634" t="s">
        <v>327</v>
      </c>
      <c r="B29" s="634"/>
      <c r="C29" s="634"/>
      <c r="D29" s="12" t="str">
        <f>IF((Assurances!B16)&gt;1,"Yes","No")</f>
        <v>Yes</v>
      </c>
      <c r="E29" s="635" t="str">
        <f>IF(D29="No","Select X to indicate compliance with Assurance 3.","")</f>
        <v/>
      </c>
      <c r="F29" s="635"/>
      <c r="G29" s="635"/>
      <c r="H29" s="635"/>
      <c r="I29" s="635"/>
      <c r="J29" s="635"/>
      <c r="K29" s="10">
        <f t="shared" si="0"/>
        <v>1</v>
      </c>
    </row>
    <row r="30" spans="1:11" x14ac:dyDescent="0.2">
      <c r="A30" s="634" t="s">
        <v>328</v>
      </c>
      <c r="B30" s="634"/>
      <c r="C30" s="634"/>
      <c r="D30" s="12" t="str">
        <f>IF((Assurances!B21)&gt;1,"Yes","No")</f>
        <v>Yes</v>
      </c>
      <c r="E30" s="635" t="str">
        <f>IF(D30="No","Select X to indicate compliance with Assurance 4.","")</f>
        <v/>
      </c>
      <c r="F30" s="635"/>
      <c r="G30" s="635"/>
      <c r="H30" s="635"/>
      <c r="I30" s="635"/>
      <c r="J30" s="635"/>
      <c r="K30" s="10">
        <f t="shared" si="0"/>
        <v>1</v>
      </c>
    </row>
    <row r="31" spans="1:11" x14ac:dyDescent="0.2">
      <c r="A31" s="636" t="s">
        <v>329</v>
      </c>
      <c r="B31" s="636"/>
      <c r="C31" s="636"/>
      <c r="D31" s="12" t="str">
        <f>IF((Assurances!B24)&gt;1,"Yes","No")</f>
        <v>Yes</v>
      </c>
      <c r="E31" s="635" t="str">
        <f>IF(D31="No","Select X to indicate compliance with Assurance 5.","")</f>
        <v/>
      </c>
      <c r="F31" s="635"/>
      <c r="G31" s="635"/>
      <c r="H31" s="635"/>
      <c r="I31" s="635"/>
      <c r="J31" s="635"/>
      <c r="K31" s="10">
        <f t="shared" si="0"/>
        <v>1</v>
      </c>
    </row>
    <row r="32" spans="1:11" x14ac:dyDescent="0.2">
      <c r="A32" s="634" t="s">
        <v>330</v>
      </c>
      <c r="B32" s="634"/>
      <c r="C32" s="634"/>
      <c r="D32" s="12" t="str">
        <f>IF((Assurances!B27)&gt;1,"Yes","No")</f>
        <v>Yes</v>
      </c>
      <c r="E32" s="635" t="str">
        <f>IF(D32="No","Select X to indicate compliance with Assurance 6.","")</f>
        <v/>
      </c>
      <c r="F32" s="635"/>
      <c r="G32" s="635"/>
      <c r="H32" s="635"/>
      <c r="I32" s="635"/>
      <c r="J32" s="635"/>
      <c r="K32" s="10">
        <f t="shared" si="0"/>
        <v>1</v>
      </c>
    </row>
    <row r="33" spans="1:11" x14ac:dyDescent="0.2">
      <c r="A33" s="634" t="s">
        <v>331</v>
      </c>
      <c r="B33" s="634"/>
      <c r="C33" s="634"/>
      <c r="D33" s="12" t="str">
        <f>IF((Assurances!B31)&gt;1,"Yes","No")</f>
        <v>Yes</v>
      </c>
      <c r="E33" s="635" t="str">
        <f>IF(D33="No","Select X to indicate compliance with Assurance 7.","")</f>
        <v/>
      </c>
      <c r="F33" s="635"/>
      <c r="G33" s="635"/>
      <c r="H33" s="635"/>
      <c r="I33" s="635"/>
      <c r="J33" s="635"/>
      <c r="K33" s="10">
        <f t="shared" ref="K33:K36" si="3">IF(D33="Yes",1,0)</f>
        <v>1</v>
      </c>
    </row>
    <row r="34" spans="1:11" x14ac:dyDescent="0.2">
      <c r="A34" s="636" t="s">
        <v>332</v>
      </c>
      <c r="B34" s="636"/>
      <c r="C34" s="636"/>
      <c r="D34" s="12" t="str">
        <f>IF((Assurances!B37)&gt;1,"Yes","No")</f>
        <v>Yes</v>
      </c>
      <c r="E34" s="635" t="str">
        <f>IF(D34="No","Select X to indicate compliance with Assurance 8.","")</f>
        <v/>
      </c>
      <c r="F34" s="635"/>
      <c r="G34" s="635"/>
      <c r="H34" s="635"/>
      <c r="I34" s="635"/>
      <c r="J34" s="635"/>
      <c r="K34" s="10">
        <f t="shared" si="3"/>
        <v>1</v>
      </c>
    </row>
    <row r="35" spans="1:11" x14ac:dyDescent="0.2">
      <c r="A35" s="634" t="s">
        <v>333</v>
      </c>
      <c r="B35" s="634"/>
      <c r="C35" s="634"/>
      <c r="D35" s="12" t="str">
        <f>IF((Assurances!B40)&gt;1,"Yes","No")</f>
        <v>Yes</v>
      </c>
      <c r="E35" s="635" t="str">
        <f>IF(D35="No","Select X to indicate compliance with Assurance 9.","")</f>
        <v/>
      </c>
      <c r="F35" s="635"/>
      <c r="G35" s="635"/>
      <c r="H35" s="635"/>
      <c r="I35" s="635"/>
      <c r="J35" s="635"/>
      <c r="K35" s="10">
        <f t="shared" si="3"/>
        <v>1</v>
      </c>
    </row>
    <row r="36" spans="1:11" x14ac:dyDescent="0.2">
      <c r="A36" s="634" t="s">
        <v>334</v>
      </c>
      <c r="B36" s="634"/>
      <c r="C36" s="634"/>
      <c r="D36" s="12" t="str">
        <f>IF((Assurances!B44)&gt;1,"Yes","No")</f>
        <v>Yes</v>
      </c>
      <c r="E36" s="635" t="str">
        <f>IF(D36="No","Select X to indicate compliance with Assurance 10.","")</f>
        <v/>
      </c>
      <c r="F36" s="635"/>
      <c r="G36" s="635"/>
      <c r="H36" s="635"/>
      <c r="I36" s="635"/>
      <c r="J36" s="635"/>
      <c r="K36" s="10">
        <f t="shared" si="3"/>
        <v>1</v>
      </c>
    </row>
    <row r="37" spans="1:11" x14ac:dyDescent="0.2">
      <c r="A37" s="636" t="s">
        <v>335</v>
      </c>
      <c r="B37" s="636"/>
      <c r="C37" s="636"/>
      <c r="D37" s="12" t="str">
        <f>IF((Assurances!B47)&gt;1,"Yes","No")</f>
        <v>Yes</v>
      </c>
      <c r="E37" s="635" t="str">
        <f>IF(D37="No","Select X to indicate compliance with Assurance 11.","")</f>
        <v/>
      </c>
      <c r="F37" s="635"/>
      <c r="G37" s="635"/>
      <c r="H37" s="635"/>
      <c r="I37" s="635"/>
      <c r="J37" s="635"/>
      <c r="K37" s="10">
        <f t="shared" si="0"/>
        <v>1</v>
      </c>
    </row>
    <row r="38" spans="1:11" x14ac:dyDescent="0.2">
      <c r="A38" s="634" t="s">
        <v>336</v>
      </c>
      <c r="B38" s="634"/>
      <c r="C38" s="634"/>
      <c r="D38" s="12" t="str">
        <f>IF((Assurances!B51)&gt;1,"Yes","No")</f>
        <v>Yes</v>
      </c>
      <c r="E38" s="635" t="str">
        <f>IF(D38="No","Select X to indicate compliance with Assurance 12.","")</f>
        <v/>
      </c>
      <c r="F38" s="635"/>
      <c r="G38" s="635"/>
      <c r="H38" s="635"/>
      <c r="I38" s="635"/>
      <c r="J38" s="635"/>
      <c r="K38" s="10">
        <f t="shared" si="0"/>
        <v>1</v>
      </c>
    </row>
    <row r="39" spans="1:11" x14ac:dyDescent="0.2">
      <c r="A39" s="634" t="s">
        <v>337</v>
      </c>
      <c r="B39" s="634"/>
      <c r="C39" s="634"/>
      <c r="D39" s="12" t="str">
        <f>IF((Assurances!B55)&gt;1,"Yes","No")</f>
        <v>Yes</v>
      </c>
      <c r="E39" s="635" t="str">
        <f>IF(D39="No","Select X to indicate compliance with Assurance 13.","")</f>
        <v/>
      </c>
      <c r="F39" s="635"/>
      <c r="G39" s="635"/>
      <c r="H39" s="635"/>
      <c r="I39" s="635"/>
      <c r="J39" s="635"/>
      <c r="K39" s="10">
        <f t="shared" si="0"/>
        <v>1</v>
      </c>
    </row>
    <row r="40" spans="1:11" x14ac:dyDescent="0.2">
      <c r="A40" s="636" t="s">
        <v>338</v>
      </c>
      <c r="B40" s="636"/>
      <c r="C40" s="636"/>
      <c r="D40" s="12" t="str">
        <f>IF((Assurances!B59)&gt;1,"Yes","No")</f>
        <v>Yes</v>
      </c>
      <c r="E40" s="635" t="str">
        <f>IF(D40="No","Select X to indicate compliance with Assurance 14.","")</f>
        <v/>
      </c>
      <c r="F40" s="635"/>
      <c r="G40" s="635"/>
      <c r="H40" s="635"/>
      <c r="I40" s="635"/>
      <c r="J40" s="635"/>
      <c r="K40" s="10">
        <f t="shared" si="0"/>
        <v>1</v>
      </c>
    </row>
    <row r="41" spans="1:11" x14ac:dyDescent="0.2">
      <c r="A41" s="634" t="s">
        <v>339</v>
      </c>
      <c r="B41" s="634"/>
      <c r="C41" s="634"/>
      <c r="D41" s="12" t="str">
        <f>IF((Assurances!B62)&gt;1,"Yes","No")</f>
        <v>No</v>
      </c>
      <c r="E41" s="635" t="str">
        <f>IF(D41="No","Select X to indicate compliance with Assurance 15.","")</f>
        <v>Select X to indicate compliance with Assurance 15.</v>
      </c>
      <c r="F41" s="635"/>
      <c r="G41" s="635"/>
      <c r="H41" s="635"/>
      <c r="I41" s="635"/>
      <c r="J41" s="635"/>
      <c r="K41" s="10">
        <f t="shared" si="0"/>
        <v>0</v>
      </c>
    </row>
    <row r="42" spans="1:11" ht="15.75" x14ac:dyDescent="0.2">
      <c r="A42" s="546" t="s">
        <v>340</v>
      </c>
      <c r="B42" s="547"/>
      <c r="C42" s="547"/>
      <c r="D42" s="547"/>
      <c r="E42" s="547"/>
      <c r="F42" s="547"/>
      <c r="G42" s="547"/>
      <c r="H42" s="547"/>
      <c r="I42" s="547"/>
      <c r="J42" s="548"/>
    </row>
    <row r="43" spans="1:11" ht="42" customHeight="1" x14ac:dyDescent="0.2">
      <c r="A43" s="652" t="s">
        <v>342</v>
      </c>
      <c r="B43" s="652"/>
      <c r="C43" s="652"/>
      <c r="D43" s="140" t="str">
        <f>IF(('LEA Plan'!A23)&gt;100,"Yes","No")</f>
        <v>Yes</v>
      </c>
      <c r="E43" s="635" t="str">
        <f>IF(D43="No","Please complete your description. There is a 100-word minimum requirement per description entry.","")</f>
        <v/>
      </c>
      <c r="F43" s="635"/>
      <c r="G43" s="635"/>
      <c r="H43" s="635"/>
      <c r="I43" s="635"/>
      <c r="J43" s="635"/>
      <c r="K43" s="10">
        <f t="shared" ref="K43" si="4">IF(D43="Yes",1,0)</f>
        <v>1</v>
      </c>
    </row>
    <row r="44" spans="1:11" ht="42" customHeight="1" x14ac:dyDescent="0.2">
      <c r="A44" s="659" t="s">
        <v>343</v>
      </c>
      <c r="B44" s="660"/>
      <c r="C44" s="661"/>
      <c r="D44" s="140" t="str">
        <f>IF(('LEA Plan'!A41)&gt;100,"Yes","No")</f>
        <v>Yes</v>
      </c>
      <c r="E44" s="635" t="str">
        <f t="shared" ref="E44:E60" si="5">IF(D44="No","Please complete your description. There is a 100-word minimum requirement per description entry.","")</f>
        <v/>
      </c>
      <c r="F44" s="635"/>
      <c r="G44" s="635"/>
      <c r="H44" s="635"/>
      <c r="I44" s="635"/>
      <c r="J44" s="635"/>
      <c r="K44" s="10">
        <f t="shared" ref="K44:K45" si="6">IF(D44="Yes",1,0)</f>
        <v>1</v>
      </c>
    </row>
    <row r="45" spans="1:11" ht="42" customHeight="1" x14ac:dyDescent="0.2">
      <c r="A45" s="659" t="s">
        <v>344</v>
      </c>
      <c r="B45" s="660"/>
      <c r="C45" s="661"/>
      <c r="D45" s="140" t="str">
        <f>IF(('LEA Plan'!A76)&gt;100,"Yes","No")</f>
        <v>Yes</v>
      </c>
      <c r="E45" s="635" t="str">
        <f t="shared" si="5"/>
        <v/>
      </c>
      <c r="F45" s="635"/>
      <c r="G45" s="635"/>
      <c r="H45" s="635"/>
      <c r="I45" s="635"/>
      <c r="J45" s="635"/>
      <c r="K45" s="10">
        <f t="shared" si="6"/>
        <v>1</v>
      </c>
    </row>
    <row r="46" spans="1:11" ht="42" customHeight="1" x14ac:dyDescent="0.2">
      <c r="A46" s="653" t="s">
        <v>279</v>
      </c>
      <c r="B46" s="654"/>
      <c r="C46" s="655"/>
      <c r="D46" s="140"/>
      <c r="E46" s="635"/>
      <c r="F46" s="635"/>
      <c r="G46" s="635"/>
      <c r="H46" s="635"/>
      <c r="I46" s="635"/>
      <c r="J46" s="635"/>
      <c r="K46" s="10">
        <f>IF(D46="Yes",1,0)</f>
        <v>0</v>
      </c>
    </row>
    <row r="47" spans="1:11" ht="42" customHeight="1" x14ac:dyDescent="0.2">
      <c r="A47" s="649" t="s">
        <v>341</v>
      </c>
      <c r="B47" s="650"/>
      <c r="C47" s="651"/>
      <c r="D47" s="140" t="str">
        <f>IF(('LEA Plan'!F102)&gt;100,"Yes","No")</f>
        <v>Yes</v>
      </c>
      <c r="E47" s="635" t="str">
        <f t="shared" si="5"/>
        <v/>
      </c>
      <c r="F47" s="635"/>
      <c r="G47" s="635"/>
      <c r="H47" s="635"/>
      <c r="I47" s="635"/>
      <c r="J47" s="635"/>
      <c r="K47" s="10">
        <f>IF(D47="Yes",1,0)</f>
        <v>1</v>
      </c>
    </row>
    <row r="48" spans="1:11" ht="42" customHeight="1" x14ac:dyDescent="0.2">
      <c r="A48" s="649" t="s">
        <v>351</v>
      </c>
      <c r="B48" s="650"/>
      <c r="C48" s="651"/>
      <c r="D48" s="140" t="str">
        <f>IF(('LEA Plan'!F111)&gt;100,"Yes","No")</f>
        <v>Yes</v>
      </c>
      <c r="E48" s="635" t="str">
        <f t="shared" si="5"/>
        <v/>
      </c>
      <c r="F48" s="635"/>
      <c r="G48" s="635"/>
      <c r="H48" s="635"/>
      <c r="I48" s="635"/>
      <c r="J48" s="635"/>
      <c r="K48" s="10">
        <f>IF(D48="Yes",1,0)</f>
        <v>1</v>
      </c>
    </row>
    <row r="49" spans="1:13" ht="42" customHeight="1" x14ac:dyDescent="0.2">
      <c r="A49" s="649" t="s">
        <v>352</v>
      </c>
      <c r="B49" s="650"/>
      <c r="C49" s="651"/>
      <c r="D49" s="140" t="str">
        <f>IF(('LEA Plan'!F120)&gt;100,"Yes","No")</f>
        <v>Yes</v>
      </c>
      <c r="E49" s="635" t="str">
        <f t="shared" si="5"/>
        <v/>
      </c>
      <c r="F49" s="635"/>
      <c r="G49" s="635"/>
      <c r="H49" s="635"/>
      <c r="I49" s="635"/>
      <c r="J49" s="635"/>
      <c r="K49" s="10">
        <f>IF(D49="Yes",1,0)</f>
        <v>1</v>
      </c>
    </row>
    <row r="50" spans="1:13" ht="42" customHeight="1" x14ac:dyDescent="0.2">
      <c r="A50" s="656" t="s">
        <v>345</v>
      </c>
      <c r="B50" s="657"/>
      <c r="C50" s="658"/>
      <c r="D50" s="140" t="str">
        <f>IF(('LEA Plan'!A134)&gt;100,"Yes","No")</f>
        <v>Yes</v>
      </c>
      <c r="E50" s="635" t="str">
        <f t="shared" si="5"/>
        <v/>
      </c>
      <c r="F50" s="635"/>
      <c r="G50" s="635"/>
      <c r="H50" s="635"/>
      <c r="I50" s="635"/>
      <c r="J50" s="635"/>
      <c r="K50" s="10">
        <f t="shared" ref="K50:K58" si="7">IF(D50="Yes",1,0)</f>
        <v>1</v>
      </c>
    </row>
    <row r="51" spans="1:13" ht="42" customHeight="1" x14ac:dyDescent="0.2">
      <c r="A51" s="652" t="s">
        <v>346</v>
      </c>
      <c r="B51" s="652"/>
      <c r="C51" s="652"/>
      <c r="D51" s="140" t="str">
        <f>IF(('LEA Plan'!A154)&gt;100,"Yes","No")</f>
        <v>Yes</v>
      </c>
      <c r="E51" s="635" t="str">
        <f t="shared" si="5"/>
        <v/>
      </c>
      <c r="F51" s="635"/>
      <c r="G51" s="635"/>
      <c r="H51" s="635"/>
      <c r="I51" s="635"/>
      <c r="J51" s="635"/>
      <c r="K51" s="10">
        <f t="shared" si="7"/>
        <v>1</v>
      </c>
    </row>
    <row r="52" spans="1:13" ht="42" customHeight="1" x14ac:dyDescent="0.2">
      <c r="A52" s="656" t="s">
        <v>348</v>
      </c>
      <c r="B52" s="657"/>
      <c r="C52" s="658"/>
      <c r="D52" s="140" t="str">
        <f>IF(('LEA Plan'!A173)&gt;100,"Yes","No")</f>
        <v>Yes</v>
      </c>
      <c r="E52" s="635" t="str">
        <f t="shared" si="5"/>
        <v/>
      </c>
      <c r="F52" s="635"/>
      <c r="G52" s="635"/>
      <c r="H52" s="635"/>
      <c r="I52" s="635"/>
      <c r="J52" s="635"/>
      <c r="K52" s="10">
        <f t="shared" si="7"/>
        <v>1</v>
      </c>
    </row>
    <row r="53" spans="1:13" ht="42" customHeight="1" x14ac:dyDescent="0.2">
      <c r="A53" s="656" t="s">
        <v>347</v>
      </c>
      <c r="B53" s="657"/>
      <c r="C53" s="658"/>
      <c r="D53" s="140" t="str">
        <f>IF(('LEA Plan'!A192)&gt;100,"Yes","No")</f>
        <v>Yes</v>
      </c>
      <c r="E53" s="635" t="str">
        <f t="shared" si="5"/>
        <v/>
      </c>
      <c r="F53" s="635"/>
      <c r="G53" s="635"/>
      <c r="H53" s="635"/>
      <c r="I53" s="635"/>
      <c r="J53" s="635"/>
      <c r="K53" s="10">
        <f t="shared" si="7"/>
        <v>1</v>
      </c>
    </row>
    <row r="54" spans="1:13" ht="42" customHeight="1" x14ac:dyDescent="0.2">
      <c r="A54" s="659" t="s">
        <v>349</v>
      </c>
      <c r="B54" s="660"/>
      <c r="C54" s="661"/>
      <c r="D54" s="140" t="str">
        <f>IF(('LEA Plan'!A211)&gt;100,"Yes","No")</f>
        <v>Yes</v>
      </c>
      <c r="E54" s="635" t="str">
        <f t="shared" si="5"/>
        <v/>
      </c>
      <c r="F54" s="635"/>
      <c r="G54" s="635"/>
      <c r="H54" s="635"/>
      <c r="I54" s="635"/>
      <c r="J54" s="635"/>
      <c r="K54" s="10">
        <f t="shared" si="7"/>
        <v>1</v>
      </c>
    </row>
    <row r="55" spans="1:13" ht="42" customHeight="1" x14ac:dyDescent="0.2">
      <c r="A55" s="659" t="s">
        <v>350</v>
      </c>
      <c r="B55" s="660"/>
      <c r="C55" s="661"/>
      <c r="D55" s="140" t="str">
        <f>IF(('LEA Plan'!A230)&gt;100,"Yes","No")</f>
        <v>Yes</v>
      </c>
      <c r="E55" s="635" t="str">
        <f t="shared" si="5"/>
        <v/>
      </c>
      <c r="F55" s="635"/>
      <c r="G55" s="635"/>
      <c r="H55" s="635"/>
      <c r="I55" s="635"/>
      <c r="J55" s="635"/>
      <c r="K55" s="10">
        <f t="shared" si="7"/>
        <v>1</v>
      </c>
    </row>
    <row r="56" spans="1:13" ht="42" customHeight="1" x14ac:dyDescent="0.2">
      <c r="A56" s="652" t="s">
        <v>293</v>
      </c>
      <c r="B56" s="652"/>
      <c r="C56" s="652"/>
      <c r="D56" s="140"/>
      <c r="E56" s="635"/>
      <c r="F56" s="635"/>
      <c r="G56" s="635"/>
      <c r="H56" s="635"/>
      <c r="I56" s="635"/>
      <c r="J56" s="635"/>
      <c r="K56" s="10">
        <f t="shared" si="7"/>
        <v>0</v>
      </c>
    </row>
    <row r="57" spans="1:13" ht="42" customHeight="1" x14ac:dyDescent="0.2">
      <c r="A57" s="649" t="s">
        <v>353</v>
      </c>
      <c r="B57" s="650"/>
      <c r="C57" s="651"/>
      <c r="D57" s="140" t="str">
        <f>IF(('LEA Plan'!F252)&gt;100,"Yes","No")</f>
        <v>Yes</v>
      </c>
      <c r="E57" s="635" t="str">
        <f t="shared" si="5"/>
        <v/>
      </c>
      <c r="F57" s="635"/>
      <c r="G57" s="635"/>
      <c r="H57" s="635"/>
      <c r="I57" s="635"/>
      <c r="J57" s="635"/>
      <c r="K57" s="10">
        <f t="shared" si="7"/>
        <v>1</v>
      </c>
    </row>
    <row r="58" spans="1:13" ht="42" customHeight="1" x14ac:dyDescent="0.2">
      <c r="A58" s="649" t="s">
        <v>354</v>
      </c>
      <c r="B58" s="650"/>
      <c r="C58" s="651"/>
      <c r="D58" s="140" t="str">
        <f>IF(('LEA Plan'!F261)&gt;100,"Yes","No")</f>
        <v>Yes</v>
      </c>
      <c r="E58" s="635" t="str">
        <f t="shared" si="5"/>
        <v/>
      </c>
      <c r="F58" s="635"/>
      <c r="G58" s="635"/>
      <c r="H58" s="635"/>
      <c r="I58" s="635"/>
      <c r="J58" s="635"/>
      <c r="K58" s="10">
        <f t="shared" si="7"/>
        <v>1</v>
      </c>
    </row>
    <row r="59" spans="1:13" ht="42" customHeight="1" x14ac:dyDescent="0.2">
      <c r="A59" s="659" t="s">
        <v>355</v>
      </c>
      <c r="B59" s="660"/>
      <c r="C59" s="661"/>
      <c r="D59" s="140" t="str">
        <f>IF(('LEA Plan'!F278)&gt;100,"Yes","No")</f>
        <v>Yes</v>
      </c>
      <c r="E59" s="635" t="str">
        <f t="shared" si="5"/>
        <v/>
      </c>
      <c r="F59" s="635"/>
      <c r="G59" s="635"/>
      <c r="H59" s="635"/>
      <c r="I59" s="635"/>
      <c r="J59" s="635"/>
    </row>
    <row r="60" spans="1:13" ht="42" customHeight="1" x14ac:dyDescent="0.2">
      <c r="A60" s="656" t="s">
        <v>356</v>
      </c>
      <c r="B60" s="657"/>
      <c r="C60" s="658"/>
      <c r="D60" s="140" t="str">
        <f>IF(('LEA Plan'!A291)&gt;100,"Yes","No")</f>
        <v>Yes</v>
      </c>
      <c r="E60" s="635" t="str">
        <f t="shared" si="5"/>
        <v/>
      </c>
      <c r="F60" s="635"/>
      <c r="G60" s="635"/>
      <c r="H60" s="635"/>
      <c r="I60" s="635"/>
      <c r="J60" s="635"/>
    </row>
    <row r="62" spans="1:13" x14ac:dyDescent="0.2">
      <c r="M62" s="11">
        <f>COUNTIF(D43:D60, "Yes")</f>
        <v>16</v>
      </c>
    </row>
    <row r="63" spans="1:13" x14ac:dyDescent="0.2">
      <c r="M63" s="11">
        <f>COUNTIF(D27:D41, "Yes")</f>
        <v>14</v>
      </c>
    </row>
    <row r="64" spans="1:13" x14ac:dyDescent="0.2">
      <c r="M64" s="11">
        <f>COUNTIF(D12:D25, "Yes")</f>
        <v>14</v>
      </c>
    </row>
    <row r="65" spans="13:13" x14ac:dyDescent="0.2">
      <c r="M65" s="10">
        <f>SUM(M62:M64)</f>
        <v>44</v>
      </c>
    </row>
  </sheetData>
  <sheetProtection password="CAF7" sheet="1" objects="1" scenarios="1" selectLockedCells="1"/>
  <mergeCells count="105">
    <mergeCell ref="A34:C34"/>
    <mergeCell ref="E34:J34"/>
    <mergeCell ref="A35:C35"/>
    <mergeCell ref="E35:J35"/>
    <mergeCell ref="A36:C36"/>
    <mergeCell ref="E36:J36"/>
    <mergeCell ref="A44:C44"/>
    <mergeCell ref="E44:J44"/>
    <mergeCell ref="A45:C45"/>
    <mergeCell ref="E45:J45"/>
    <mergeCell ref="A40:C40"/>
    <mergeCell ref="E40:J40"/>
    <mergeCell ref="A41:C41"/>
    <mergeCell ref="E41:J41"/>
    <mergeCell ref="A37:C37"/>
    <mergeCell ref="E37:J37"/>
    <mergeCell ref="A38:C38"/>
    <mergeCell ref="E38:J38"/>
    <mergeCell ref="A39:C39"/>
    <mergeCell ref="E39:J39"/>
    <mergeCell ref="A20:C20"/>
    <mergeCell ref="E20:J20"/>
    <mergeCell ref="A14:C14"/>
    <mergeCell ref="E14:J14"/>
    <mergeCell ref="A15:C15"/>
    <mergeCell ref="E15:J15"/>
    <mergeCell ref="A16:C16"/>
    <mergeCell ref="E16:J16"/>
    <mergeCell ref="A18:C18"/>
    <mergeCell ref="E18:J18"/>
    <mergeCell ref="A19:C19"/>
    <mergeCell ref="E19:J19"/>
    <mergeCell ref="A50:C50"/>
    <mergeCell ref="E50:J50"/>
    <mergeCell ref="A51:C51"/>
    <mergeCell ref="E51:J51"/>
    <mergeCell ref="A53:C53"/>
    <mergeCell ref="E53:J53"/>
    <mergeCell ref="A52:C52"/>
    <mergeCell ref="E52:J52"/>
    <mergeCell ref="A60:C60"/>
    <mergeCell ref="E60:J60"/>
    <mergeCell ref="A57:C57"/>
    <mergeCell ref="E57:J57"/>
    <mergeCell ref="A58:C58"/>
    <mergeCell ref="E58:J58"/>
    <mergeCell ref="A59:C59"/>
    <mergeCell ref="E59:J59"/>
    <mergeCell ref="A54:C54"/>
    <mergeCell ref="E54:J54"/>
    <mergeCell ref="A55:C55"/>
    <mergeCell ref="E55:J55"/>
    <mergeCell ref="A56:C56"/>
    <mergeCell ref="E56:J56"/>
    <mergeCell ref="A47:C47"/>
    <mergeCell ref="E48:J48"/>
    <mergeCell ref="A49:C49"/>
    <mergeCell ref="E49:J49"/>
    <mergeCell ref="A42:J42"/>
    <mergeCell ref="A43:C43"/>
    <mergeCell ref="E43:J43"/>
    <mergeCell ref="A46:C46"/>
    <mergeCell ref="E47:J47"/>
    <mergeCell ref="A48:C48"/>
    <mergeCell ref="E46:J46"/>
    <mergeCell ref="A31:C31"/>
    <mergeCell ref="E31:J31"/>
    <mergeCell ref="A32:C32"/>
    <mergeCell ref="E32:J32"/>
    <mergeCell ref="A33:C33"/>
    <mergeCell ref="E33:J33"/>
    <mergeCell ref="A28:C28"/>
    <mergeCell ref="E28:J28"/>
    <mergeCell ref="A29:C29"/>
    <mergeCell ref="E29:J29"/>
    <mergeCell ref="A30:C30"/>
    <mergeCell ref="E30:J30"/>
    <mergeCell ref="A24:C24"/>
    <mergeCell ref="E24:J24"/>
    <mergeCell ref="A25:C25"/>
    <mergeCell ref="E25:J25"/>
    <mergeCell ref="A26:J26"/>
    <mergeCell ref="A27:C27"/>
    <mergeCell ref="E27:J27"/>
    <mergeCell ref="A21:C21"/>
    <mergeCell ref="E21:J21"/>
    <mergeCell ref="A22:C22"/>
    <mergeCell ref="E22:J22"/>
    <mergeCell ref="A23:C23"/>
    <mergeCell ref="E23:J23"/>
    <mergeCell ref="A11:J11"/>
    <mergeCell ref="A12:C12"/>
    <mergeCell ref="E12:J12"/>
    <mergeCell ref="A13:C13"/>
    <mergeCell ref="E13:J13"/>
    <mergeCell ref="A17:C17"/>
    <mergeCell ref="E17:J17"/>
    <mergeCell ref="A1:J1"/>
    <mergeCell ref="A2:J5"/>
    <mergeCell ref="A6:J6"/>
    <mergeCell ref="A7:J7"/>
    <mergeCell ref="A8:J8"/>
    <mergeCell ref="A9:C10"/>
    <mergeCell ref="D9:D10"/>
    <mergeCell ref="E9:J10"/>
  </mergeCells>
  <conditionalFormatting sqref="D12:D13 D22 D17">
    <cfRule type="cellIs" dxfId="61" priority="313" stopIfTrue="1" operator="equal">
      <formula>"No"</formula>
    </cfRule>
  </conditionalFormatting>
  <conditionalFormatting sqref="D12:D13 D22 D17">
    <cfRule type="cellIs" dxfId="60" priority="312" stopIfTrue="1" operator="equal">
      <formula>"N/A"</formula>
    </cfRule>
  </conditionalFormatting>
  <conditionalFormatting sqref="D12:D13 D22 D17">
    <cfRule type="cellIs" dxfId="59" priority="311" stopIfTrue="1" operator="equal">
      <formula>"No"</formula>
    </cfRule>
  </conditionalFormatting>
  <conditionalFormatting sqref="A7">
    <cfRule type="containsText" dxfId="58" priority="309" stopIfTrue="1" operator="containsText" text="Successful">
      <formula>NOT(ISERROR(SEARCH("Successful",A7)))</formula>
    </cfRule>
    <cfRule type="containsText" dxfId="57" priority="310" stopIfTrue="1" operator="containsText" text="Failed">
      <formula>NOT(ISERROR(SEARCH("Failed",A7)))</formula>
    </cfRule>
  </conditionalFormatting>
  <conditionalFormatting sqref="D16">
    <cfRule type="cellIs" dxfId="56" priority="263" stopIfTrue="1" operator="equal">
      <formula>"No"</formula>
    </cfRule>
  </conditionalFormatting>
  <conditionalFormatting sqref="D16">
    <cfRule type="cellIs" dxfId="55" priority="262" stopIfTrue="1" operator="equal">
      <formula>"N/A"</formula>
    </cfRule>
  </conditionalFormatting>
  <conditionalFormatting sqref="D16">
    <cfRule type="cellIs" dxfId="54" priority="261" stopIfTrue="1" operator="equal">
      <formula>"No"</formula>
    </cfRule>
  </conditionalFormatting>
  <conditionalFormatting sqref="D16">
    <cfRule type="cellIs" dxfId="53" priority="264" stopIfTrue="1" operator="equal">
      <formula>"""No"""</formula>
    </cfRule>
    <cfRule type="colorScale" priority="265">
      <colorScale>
        <cfvo type="min"/>
        <cfvo type="percentile" val="50"/>
        <cfvo type="max"/>
        <color rgb="FFF8696B"/>
        <color rgb="FFFFEB84"/>
        <color rgb="FF63BE7B"/>
      </colorScale>
    </cfRule>
  </conditionalFormatting>
  <conditionalFormatting sqref="D15">
    <cfRule type="cellIs" dxfId="52" priority="258" stopIfTrue="1" operator="equal">
      <formula>"No"</formula>
    </cfRule>
  </conditionalFormatting>
  <conditionalFormatting sqref="D15">
    <cfRule type="cellIs" dxfId="51" priority="257" stopIfTrue="1" operator="equal">
      <formula>"N/A"</formula>
    </cfRule>
  </conditionalFormatting>
  <conditionalFormatting sqref="D15">
    <cfRule type="cellIs" dxfId="50" priority="256" stopIfTrue="1" operator="equal">
      <formula>"No"</formula>
    </cfRule>
  </conditionalFormatting>
  <conditionalFormatting sqref="D15">
    <cfRule type="cellIs" dxfId="49" priority="259" stopIfTrue="1" operator="equal">
      <formula>"""No"""</formula>
    </cfRule>
    <cfRule type="colorScale" priority="260">
      <colorScale>
        <cfvo type="min"/>
        <cfvo type="percentile" val="50"/>
        <cfvo type="max"/>
        <color rgb="FFF8696B"/>
        <color rgb="FFFFEB84"/>
        <color rgb="FF63BE7B"/>
      </colorScale>
    </cfRule>
  </conditionalFormatting>
  <conditionalFormatting sqref="D18">
    <cfRule type="cellIs" dxfId="48" priority="253" stopIfTrue="1" operator="equal">
      <formula>"No"</formula>
    </cfRule>
  </conditionalFormatting>
  <conditionalFormatting sqref="D18">
    <cfRule type="cellIs" dxfId="47" priority="252" stopIfTrue="1" operator="equal">
      <formula>"N/A"</formula>
    </cfRule>
  </conditionalFormatting>
  <conditionalFormatting sqref="D18">
    <cfRule type="cellIs" dxfId="46" priority="251" stopIfTrue="1" operator="equal">
      <formula>"No"</formula>
    </cfRule>
  </conditionalFormatting>
  <conditionalFormatting sqref="D18">
    <cfRule type="cellIs" dxfId="45" priority="254" stopIfTrue="1" operator="equal">
      <formula>"""No"""</formula>
    </cfRule>
    <cfRule type="colorScale" priority="255">
      <colorScale>
        <cfvo type="min"/>
        <cfvo type="percentile" val="50"/>
        <cfvo type="max"/>
        <color rgb="FFF8696B"/>
        <color rgb="FFFFEB84"/>
        <color rgb="FF63BE7B"/>
      </colorScale>
    </cfRule>
  </conditionalFormatting>
  <conditionalFormatting sqref="D14">
    <cfRule type="cellIs" dxfId="44" priority="243" stopIfTrue="1" operator="equal">
      <formula>"No"</formula>
    </cfRule>
  </conditionalFormatting>
  <conditionalFormatting sqref="D14">
    <cfRule type="cellIs" dxfId="43" priority="242" stopIfTrue="1" operator="equal">
      <formula>"N/A"</formula>
    </cfRule>
  </conditionalFormatting>
  <conditionalFormatting sqref="D14">
    <cfRule type="cellIs" dxfId="42" priority="241" stopIfTrue="1" operator="equal">
      <formula>"No"</formula>
    </cfRule>
  </conditionalFormatting>
  <conditionalFormatting sqref="D14">
    <cfRule type="cellIs" dxfId="41" priority="244" stopIfTrue="1" operator="equal">
      <formula>"""No"""</formula>
    </cfRule>
    <cfRule type="colorScale" priority="245">
      <colorScale>
        <cfvo type="min"/>
        <cfvo type="percentile" val="50"/>
        <cfvo type="max"/>
        <color rgb="FFF8696B"/>
        <color rgb="FFFFEB84"/>
        <color rgb="FF63BE7B"/>
      </colorScale>
    </cfRule>
  </conditionalFormatting>
  <conditionalFormatting sqref="D25">
    <cfRule type="cellIs" dxfId="40" priority="153" stopIfTrue="1" operator="equal">
      <formula>"No"</formula>
    </cfRule>
  </conditionalFormatting>
  <conditionalFormatting sqref="D25">
    <cfRule type="cellIs" dxfId="39" priority="152" stopIfTrue="1" operator="equal">
      <formula>"N/A"</formula>
    </cfRule>
  </conditionalFormatting>
  <conditionalFormatting sqref="D25">
    <cfRule type="cellIs" dxfId="38" priority="151" stopIfTrue="1" operator="equal">
      <formula>"No"</formula>
    </cfRule>
  </conditionalFormatting>
  <conditionalFormatting sqref="D19">
    <cfRule type="cellIs" dxfId="37" priority="233" stopIfTrue="1" operator="equal">
      <formula>"No"</formula>
    </cfRule>
  </conditionalFormatting>
  <conditionalFormatting sqref="D19">
    <cfRule type="cellIs" dxfId="36" priority="232" stopIfTrue="1" operator="equal">
      <formula>"N/A"</formula>
    </cfRule>
  </conditionalFormatting>
  <conditionalFormatting sqref="D19">
    <cfRule type="cellIs" dxfId="35" priority="231" stopIfTrue="1" operator="equal">
      <formula>"No"</formula>
    </cfRule>
  </conditionalFormatting>
  <conditionalFormatting sqref="D19">
    <cfRule type="cellIs" dxfId="34" priority="234" stopIfTrue="1" operator="equal">
      <formula>"""No"""</formula>
    </cfRule>
    <cfRule type="colorScale" priority="235">
      <colorScale>
        <cfvo type="min"/>
        <cfvo type="percentile" val="50"/>
        <cfvo type="max"/>
        <color rgb="FFF8696B"/>
        <color rgb="FFFFEB84"/>
        <color rgb="FF63BE7B"/>
      </colorScale>
    </cfRule>
  </conditionalFormatting>
  <conditionalFormatting sqref="D20">
    <cfRule type="cellIs" dxfId="33" priority="218" stopIfTrue="1" operator="equal">
      <formula>"No"</formula>
    </cfRule>
  </conditionalFormatting>
  <conditionalFormatting sqref="D20">
    <cfRule type="cellIs" dxfId="32" priority="217" stopIfTrue="1" operator="equal">
      <formula>"N/A"</formula>
    </cfRule>
  </conditionalFormatting>
  <conditionalFormatting sqref="D20">
    <cfRule type="cellIs" dxfId="31" priority="216" stopIfTrue="1" operator="equal">
      <formula>"No"</formula>
    </cfRule>
  </conditionalFormatting>
  <conditionalFormatting sqref="D20">
    <cfRule type="cellIs" dxfId="30" priority="219" stopIfTrue="1" operator="equal">
      <formula>"""No"""</formula>
    </cfRule>
    <cfRule type="colorScale" priority="220">
      <colorScale>
        <cfvo type="min"/>
        <cfvo type="percentile" val="50"/>
        <cfvo type="max"/>
        <color rgb="FFF8696B"/>
        <color rgb="FFFFEB84"/>
        <color rgb="FF63BE7B"/>
      </colorScale>
    </cfRule>
  </conditionalFormatting>
  <conditionalFormatting sqref="D21">
    <cfRule type="cellIs" dxfId="29" priority="213" stopIfTrue="1" operator="equal">
      <formula>"No"</formula>
    </cfRule>
  </conditionalFormatting>
  <conditionalFormatting sqref="D21">
    <cfRule type="cellIs" dxfId="28" priority="212" stopIfTrue="1" operator="equal">
      <formula>"N/A"</formula>
    </cfRule>
  </conditionalFormatting>
  <conditionalFormatting sqref="D21">
    <cfRule type="cellIs" dxfId="27" priority="211" stopIfTrue="1" operator="equal">
      <formula>"No"</formula>
    </cfRule>
  </conditionalFormatting>
  <conditionalFormatting sqref="D21">
    <cfRule type="cellIs" dxfId="26" priority="214" stopIfTrue="1" operator="equal">
      <formula>"""No"""</formula>
    </cfRule>
    <cfRule type="colorScale" priority="215">
      <colorScale>
        <cfvo type="min"/>
        <cfvo type="percentile" val="50"/>
        <cfvo type="max"/>
        <color rgb="FFF8696B"/>
        <color rgb="FFFFEB84"/>
        <color rgb="FF63BE7B"/>
      </colorScale>
    </cfRule>
  </conditionalFormatting>
  <conditionalFormatting sqref="D24">
    <cfRule type="cellIs" dxfId="25" priority="168" stopIfTrue="1" operator="equal">
      <formula>"No"</formula>
    </cfRule>
  </conditionalFormatting>
  <conditionalFormatting sqref="D24">
    <cfRule type="cellIs" dxfId="24" priority="167" stopIfTrue="1" operator="equal">
      <formula>"N/A"</formula>
    </cfRule>
  </conditionalFormatting>
  <conditionalFormatting sqref="D24">
    <cfRule type="cellIs" dxfId="23" priority="166" stopIfTrue="1" operator="equal">
      <formula>"No"</formula>
    </cfRule>
  </conditionalFormatting>
  <conditionalFormatting sqref="D24">
    <cfRule type="cellIs" dxfId="22" priority="169" stopIfTrue="1" operator="equal">
      <formula>"""No"""</formula>
    </cfRule>
    <cfRule type="colorScale" priority="170">
      <colorScale>
        <cfvo type="min"/>
        <cfvo type="percentile" val="50"/>
        <cfvo type="max"/>
        <color rgb="FFF8696B"/>
        <color rgb="FFFFEB84"/>
        <color rgb="FF63BE7B"/>
      </colorScale>
    </cfRule>
  </conditionalFormatting>
  <conditionalFormatting sqref="D23">
    <cfRule type="cellIs" dxfId="21" priority="178" stopIfTrue="1" operator="equal">
      <formula>"No"</formula>
    </cfRule>
  </conditionalFormatting>
  <conditionalFormatting sqref="D23">
    <cfRule type="cellIs" dxfId="20" priority="177" stopIfTrue="1" operator="equal">
      <formula>"N/A"</formula>
    </cfRule>
  </conditionalFormatting>
  <conditionalFormatting sqref="D23">
    <cfRule type="cellIs" dxfId="19" priority="176" stopIfTrue="1" operator="equal">
      <formula>"No"</formula>
    </cfRule>
  </conditionalFormatting>
  <conditionalFormatting sqref="D23">
    <cfRule type="cellIs" dxfId="18" priority="179" stopIfTrue="1" operator="equal">
      <formula>"""No"""</formula>
    </cfRule>
    <cfRule type="colorScale" priority="180">
      <colorScale>
        <cfvo type="min"/>
        <cfvo type="percentile" val="50"/>
        <cfvo type="max"/>
        <color rgb="FFF8696B"/>
        <color rgb="FFFFEB84"/>
        <color rgb="FF63BE7B"/>
      </colorScale>
    </cfRule>
  </conditionalFormatting>
  <conditionalFormatting sqref="D25">
    <cfRule type="cellIs" dxfId="17" priority="154" stopIfTrue="1" operator="equal">
      <formula>"""No"""</formula>
    </cfRule>
    <cfRule type="colorScale" priority="155">
      <colorScale>
        <cfvo type="min"/>
        <cfvo type="percentile" val="50"/>
        <cfvo type="max"/>
        <color rgb="FFF8696B"/>
        <color rgb="FFFFEB84"/>
        <color rgb="FF63BE7B"/>
      </colorScale>
    </cfRule>
  </conditionalFormatting>
  <conditionalFormatting sqref="D27">
    <cfRule type="cellIs" dxfId="16" priority="133" stopIfTrue="1" operator="equal">
      <formula>"No"</formula>
    </cfRule>
  </conditionalFormatting>
  <conditionalFormatting sqref="D27">
    <cfRule type="cellIs" dxfId="15" priority="132" stopIfTrue="1" operator="equal">
      <formula>"N/A"</formula>
    </cfRule>
  </conditionalFormatting>
  <conditionalFormatting sqref="D27">
    <cfRule type="cellIs" dxfId="14" priority="131" stopIfTrue="1" operator="equal">
      <formula>"No"</formula>
    </cfRule>
  </conditionalFormatting>
  <conditionalFormatting sqref="D27">
    <cfRule type="cellIs" dxfId="13" priority="134" stopIfTrue="1" operator="equal">
      <formula>"""No"""</formula>
    </cfRule>
    <cfRule type="colorScale" priority="135">
      <colorScale>
        <cfvo type="min"/>
        <cfvo type="percentile" val="50"/>
        <cfvo type="max"/>
        <color rgb="FFF8696B"/>
        <color rgb="FFFFEB84"/>
        <color rgb="FF63BE7B"/>
      </colorScale>
    </cfRule>
  </conditionalFormatting>
  <conditionalFormatting sqref="D28:D41">
    <cfRule type="cellIs" dxfId="12" priority="128" stopIfTrue="1" operator="equal">
      <formula>"No"</formula>
    </cfRule>
  </conditionalFormatting>
  <conditionalFormatting sqref="D28:D41">
    <cfRule type="cellIs" dxfId="11" priority="127" stopIfTrue="1" operator="equal">
      <formula>"N/A"</formula>
    </cfRule>
  </conditionalFormatting>
  <conditionalFormatting sqref="D28:D41">
    <cfRule type="cellIs" dxfId="10" priority="126" stopIfTrue="1" operator="equal">
      <formula>"No"</formula>
    </cfRule>
  </conditionalFormatting>
  <conditionalFormatting sqref="D28:D41">
    <cfRule type="cellIs" dxfId="9" priority="129" stopIfTrue="1" operator="equal">
      <formula>"""No"""</formula>
    </cfRule>
    <cfRule type="colorScale" priority="130">
      <colorScale>
        <cfvo type="min"/>
        <cfvo type="percentile" val="50"/>
        <cfvo type="max"/>
        <color rgb="FFF8696B"/>
        <color rgb="FFFFEB84"/>
        <color rgb="FF63BE7B"/>
      </colorScale>
    </cfRule>
  </conditionalFormatting>
  <conditionalFormatting sqref="D12:D13 D22 D17">
    <cfRule type="cellIs" dxfId="8" priority="679" stopIfTrue="1" operator="equal">
      <formula>"""No"""</formula>
    </cfRule>
    <cfRule type="colorScale" priority="680">
      <colorScale>
        <cfvo type="min"/>
        <cfvo type="percentile" val="50"/>
        <cfvo type="max"/>
        <color rgb="FFF8696B"/>
        <color rgb="FFFFEB84"/>
        <color rgb="FF63BE7B"/>
      </colorScale>
    </cfRule>
  </conditionalFormatting>
  <conditionalFormatting sqref="D44:D60">
    <cfRule type="cellIs" dxfId="7" priority="3" stopIfTrue="1" operator="equal">
      <formula>"No"</formula>
    </cfRule>
  </conditionalFormatting>
  <conditionalFormatting sqref="D44:D60">
    <cfRule type="cellIs" dxfId="6" priority="2" stopIfTrue="1" operator="equal">
      <formula>"N/A"</formula>
    </cfRule>
  </conditionalFormatting>
  <conditionalFormatting sqref="D44:D60">
    <cfRule type="cellIs" dxfId="5" priority="1" stopIfTrue="1" operator="equal">
      <formula>"No"</formula>
    </cfRule>
  </conditionalFormatting>
  <conditionalFormatting sqref="D43">
    <cfRule type="cellIs" dxfId="4" priority="108" stopIfTrue="1" operator="equal">
      <formula>"No"</formula>
    </cfRule>
  </conditionalFormatting>
  <conditionalFormatting sqref="D43">
    <cfRule type="cellIs" dxfId="3" priority="107" stopIfTrue="1" operator="equal">
      <formula>"N/A"</formula>
    </cfRule>
  </conditionalFormatting>
  <conditionalFormatting sqref="D43">
    <cfRule type="cellIs" dxfId="2" priority="106" stopIfTrue="1" operator="equal">
      <formula>"No"</formula>
    </cfRule>
  </conditionalFormatting>
  <conditionalFormatting sqref="D43">
    <cfRule type="cellIs" dxfId="1" priority="109" stopIfTrue="1" operator="equal">
      <formula>"""No"""</formula>
    </cfRule>
    <cfRule type="colorScale" priority="110">
      <colorScale>
        <cfvo type="min"/>
        <cfvo type="percentile" val="50"/>
        <cfvo type="max"/>
        <color rgb="FFF8696B"/>
        <color rgb="FFFFEB84"/>
        <color rgb="FF63BE7B"/>
      </colorScale>
    </cfRule>
  </conditionalFormatting>
  <conditionalFormatting sqref="D44:D60">
    <cfRule type="cellIs" dxfId="0" priority="681" stopIfTrue="1" operator="equal">
      <formula>"""No"""</formula>
    </cfRule>
    <cfRule type="colorScale" priority="682">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82"/>
  <sheetViews>
    <sheetView topLeftCell="A33" workbookViewId="0">
      <selection activeCell="A49" sqref="A49:J62"/>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142" t="s">
        <v>10</v>
      </c>
      <c r="B1" s="143"/>
      <c r="C1" s="143"/>
      <c r="D1" s="143"/>
      <c r="E1" s="143"/>
      <c r="F1" s="143"/>
      <c r="G1" s="143"/>
      <c r="H1" s="143"/>
      <c r="I1" s="143"/>
      <c r="J1" s="144"/>
    </row>
    <row r="2" spans="1:10" ht="15" customHeight="1" x14ac:dyDescent="0.2">
      <c r="A2" s="145"/>
      <c r="B2" s="146"/>
      <c r="C2" s="146"/>
      <c r="D2" s="146"/>
      <c r="E2" s="146"/>
      <c r="F2" s="146"/>
      <c r="G2" s="146"/>
      <c r="H2" s="146"/>
      <c r="I2" s="146"/>
      <c r="J2" s="147"/>
    </row>
    <row r="3" spans="1:10" ht="12.75" customHeight="1" x14ac:dyDescent="0.2">
      <c r="A3" s="179" t="s">
        <v>92</v>
      </c>
      <c r="B3" s="180"/>
      <c r="C3" s="180"/>
      <c r="D3" s="180"/>
      <c r="E3" s="180"/>
      <c r="F3" s="180"/>
      <c r="G3" s="180"/>
      <c r="H3" s="180"/>
      <c r="I3" s="180"/>
      <c r="J3" s="181"/>
    </row>
    <row r="4" spans="1:10" x14ac:dyDescent="0.2">
      <c r="A4" s="182"/>
      <c r="B4" s="183"/>
      <c r="C4" s="183"/>
      <c r="D4" s="183"/>
      <c r="E4" s="183"/>
      <c r="F4" s="183"/>
      <c r="G4" s="183"/>
      <c r="H4" s="183"/>
      <c r="I4" s="183"/>
      <c r="J4" s="184"/>
    </row>
    <row r="5" spans="1:10" x14ac:dyDescent="0.2">
      <c r="A5" s="16"/>
      <c r="B5" s="17"/>
      <c r="C5" s="17"/>
      <c r="D5" s="17"/>
      <c r="E5" s="17"/>
      <c r="F5" s="17"/>
      <c r="G5" s="17"/>
      <c r="H5" s="17"/>
      <c r="I5" s="17"/>
      <c r="J5" s="18"/>
    </row>
    <row r="6" spans="1:10" x14ac:dyDescent="0.2">
      <c r="A6" s="19"/>
      <c r="B6" s="25"/>
      <c r="C6" s="25"/>
      <c r="D6" s="25"/>
      <c r="E6" s="25"/>
      <c r="F6" s="25"/>
      <c r="G6" s="25"/>
      <c r="H6" s="25"/>
      <c r="I6" s="25"/>
      <c r="J6" s="28"/>
    </row>
    <row r="7" spans="1:10" ht="12.75" customHeight="1" x14ac:dyDescent="0.25">
      <c r="A7" s="19"/>
      <c r="C7" s="21"/>
      <c r="D7" s="165" t="s">
        <v>56</v>
      </c>
      <c r="E7" s="165"/>
      <c r="F7" s="165"/>
      <c r="G7" s="165"/>
      <c r="H7" s="165"/>
      <c r="I7" s="165"/>
      <c r="J7" s="166"/>
    </row>
    <row r="8" spans="1:10" ht="13.5" thickBot="1" x14ac:dyDescent="0.25">
      <c r="A8" s="19"/>
      <c r="B8" s="51"/>
      <c r="C8" s="25"/>
      <c r="D8" s="25"/>
      <c r="E8" s="25"/>
      <c r="F8" s="25"/>
      <c r="G8" s="25"/>
      <c r="H8" s="25"/>
      <c r="I8" s="25"/>
      <c r="J8" s="28"/>
    </row>
    <row r="9" spans="1:10" ht="13.5" thickBot="1" x14ac:dyDescent="0.25">
      <c r="A9" s="24" t="s">
        <v>93</v>
      </c>
      <c r="B9" s="62" t="s">
        <v>34</v>
      </c>
      <c r="C9" s="25"/>
      <c r="D9" s="154" t="s">
        <v>153</v>
      </c>
      <c r="E9" s="159"/>
      <c r="F9" s="159"/>
      <c r="G9" s="159"/>
      <c r="H9" s="159"/>
      <c r="I9" s="159"/>
      <c r="J9" s="160"/>
    </row>
    <row r="10" spans="1:10" x14ac:dyDescent="0.2">
      <c r="A10" s="24"/>
      <c r="B10" s="52"/>
      <c r="C10" s="25"/>
      <c r="D10" s="159"/>
      <c r="E10" s="159"/>
      <c r="F10" s="159"/>
      <c r="G10" s="159"/>
      <c r="H10" s="159"/>
      <c r="I10" s="159"/>
      <c r="J10" s="160"/>
    </row>
    <row r="11" spans="1:10" ht="13.5" thickBot="1" x14ac:dyDescent="0.25">
      <c r="A11" s="24"/>
      <c r="B11" s="27"/>
      <c r="C11" s="25"/>
      <c r="D11" s="25"/>
      <c r="E11" s="25"/>
      <c r="F11" s="25"/>
      <c r="G11" s="25"/>
      <c r="H11" s="25"/>
      <c r="I11" s="25"/>
      <c r="J11" s="28"/>
    </row>
    <row r="12" spans="1:10" ht="13.5" customHeight="1" thickBot="1" x14ac:dyDescent="0.25">
      <c r="A12" s="24" t="s">
        <v>94</v>
      </c>
      <c r="B12" s="62" t="s">
        <v>34</v>
      </c>
      <c r="C12" s="25"/>
      <c r="D12" s="154" t="s">
        <v>141</v>
      </c>
      <c r="E12" s="159"/>
      <c r="F12" s="159"/>
      <c r="G12" s="159"/>
      <c r="H12" s="159"/>
      <c r="I12" s="159"/>
      <c r="J12" s="160"/>
    </row>
    <row r="13" spans="1:10" x14ac:dyDescent="0.2">
      <c r="A13" s="24"/>
      <c r="B13" s="52"/>
      <c r="C13" s="25"/>
      <c r="D13" s="159"/>
      <c r="E13" s="159"/>
      <c r="F13" s="159"/>
      <c r="G13" s="159"/>
      <c r="H13" s="159"/>
      <c r="I13" s="159"/>
      <c r="J13" s="160"/>
    </row>
    <row r="14" spans="1:10" ht="13.5" thickBot="1" x14ac:dyDescent="0.25">
      <c r="A14" s="24"/>
      <c r="B14" s="27"/>
      <c r="C14" s="25"/>
      <c r="D14" s="25"/>
      <c r="E14" s="25"/>
      <c r="F14" s="25"/>
      <c r="G14" s="25"/>
      <c r="H14" s="25"/>
      <c r="I14" s="25"/>
      <c r="J14" s="28"/>
    </row>
    <row r="15" spans="1:10" ht="12.75" customHeight="1" thickBot="1" x14ac:dyDescent="0.25">
      <c r="A15" s="24" t="s">
        <v>96</v>
      </c>
      <c r="B15" s="62" t="s">
        <v>34</v>
      </c>
      <c r="C15" s="25"/>
      <c r="D15" s="154" t="s">
        <v>142</v>
      </c>
      <c r="E15" s="159"/>
      <c r="F15" s="159"/>
      <c r="G15" s="159"/>
      <c r="H15" s="159"/>
      <c r="I15" s="159"/>
      <c r="J15" s="160"/>
    </row>
    <row r="16" spans="1:10" x14ac:dyDescent="0.2">
      <c r="A16" s="24"/>
      <c r="B16" s="52"/>
      <c r="C16" s="25"/>
      <c r="D16" s="159"/>
      <c r="E16" s="159"/>
      <c r="F16" s="159"/>
      <c r="G16" s="159"/>
      <c r="H16" s="159"/>
      <c r="I16" s="159"/>
      <c r="J16" s="160"/>
    </row>
    <row r="17" spans="1:10" ht="13.5" thickBot="1" x14ac:dyDescent="0.25">
      <c r="A17" s="24"/>
      <c r="B17" s="27"/>
      <c r="C17" s="25"/>
      <c r="D17" s="25"/>
      <c r="E17" s="25"/>
      <c r="F17" s="25"/>
      <c r="G17" s="25"/>
      <c r="H17" s="25"/>
      <c r="I17" s="25"/>
      <c r="J17" s="28"/>
    </row>
    <row r="18" spans="1:10" ht="13.5" customHeight="1" thickBot="1" x14ac:dyDescent="0.25">
      <c r="A18" s="24" t="s">
        <v>95</v>
      </c>
      <c r="B18" s="62" t="s">
        <v>34</v>
      </c>
      <c r="C18" s="25"/>
      <c r="D18" s="185" t="s">
        <v>143</v>
      </c>
      <c r="E18" s="186"/>
      <c r="F18" s="186"/>
      <c r="G18" s="186"/>
      <c r="H18" s="186"/>
      <c r="I18" s="186"/>
      <c r="J18" s="187"/>
    </row>
    <row r="19" spans="1:10" ht="12.75" customHeight="1" x14ac:dyDescent="0.2">
      <c r="A19" s="24"/>
      <c r="B19" s="52"/>
      <c r="C19" s="25"/>
      <c r="D19" s="186"/>
      <c r="E19" s="186"/>
      <c r="F19" s="186"/>
      <c r="G19" s="186"/>
      <c r="H19" s="186"/>
      <c r="I19" s="186"/>
      <c r="J19" s="187"/>
    </row>
    <row r="20" spans="1:10" ht="13.5" thickBot="1" x14ac:dyDescent="0.25">
      <c r="A20" s="24"/>
      <c r="B20" s="27"/>
      <c r="C20" s="25"/>
      <c r="D20" s="25"/>
      <c r="E20" s="25"/>
      <c r="F20" s="25"/>
      <c r="G20" s="25"/>
      <c r="H20" s="25"/>
      <c r="I20" s="25"/>
      <c r="J20" s="28"/>
    </row>
    <row r="21" spans="1:10" ht="13.5" thickBot="1" x14ac:dyDescent="0.25">
      <c r="A21" s="24" t="s">
        <v>97</v>
      </c>
      <c r="B21" s="63" t="s">
        <v>34</v>
      </c>
      <c r="C21" s="25"/>
      <c r="D21" s="154" t="s">
        <v>144</v>
      </c>
      <c r="E21" s="159"/>
      <c r="F21" s="159"/>
      <c r="G21" s="159"/>
      <c r="H21" s="159"/>
      <c r="I21" s="159"/>
      <c r="J21" s="160"/>
    </row>
    <row r="22" spans="1:10" x14ac:dyDescent="0.2">
      <c r="A22" s="24"/>
      <c r="B22" s="27"/>
      <c r="C22" s="25"/>
      <c r="D22" s="159"/>
      <c r="E22" s="159"/>
      <c r="F22" s="159"/>
      <c r="G22" s="159"/>
      <c r="H22" s="159"/>
      <c r="I22" s="159"/>
      <c r="J22" s="160"/>
    </row>
    <row r="23" spans="1:10" ht="13.5" thickBot="1" x14ac:dyDescent="0.25">
      <c r="A23" s="24"/>
      <c r="B23" s="27"/>
      <c r="C23" s="25"/>
      <c r="D23" s="33"/>
      <c r="E23" s="25"/>
      <c r="F23" s="25"/>
      <c r="G23" s="25"/>
      <c r="H23" s="25"/>
      <c r="I23" s="25"/>
      <c r="J23" s="28"/>
    </row>
    <row r="24" spans="1:10" ht="13.5" thickBot="1" x14ac:dyDescent="0.25">
      <c r="A24" s="24" t="s">
        <v>98</v>
      </c>
      <c r="B24" s="63" t="s">
        <v>34</v>
      </c>
      <c r="C24" s="25"/>
      <c r="D24" s="154" t="s">
        <v>145</v>
      </c>
      <c r="E24" s="163"/>
      <c r="F24" s="163"/>
      <c r="G24" s="163"/>
      <c r="H24" s="163"/>
      <c r="I24" s="163"/>
      <c r="J24" s="164"/>
    </row>
    <row r="25" spans="1:10" x14ac:dyDescent="0.2">
      <c r="A25" s="24"/>
      <c r="B25" s="27"/>
      <c r="C25" s="25"/>
      <c r="D25" s="163"/>
      <c r="E25" s="163"/>
      <c r="F25" s="163"/>
      <c r="G25" s="163"/>
      <c r="H25" s="163"/>
      <c r="I25" s="163"/>
      <c r="J25" s="164"/>
    </row>
    <row r="26" spans="1:10" ht="13.5" thickBot="1" x14ac:dyDescent="0.25">
      <c r="A26" s="24"/>
      <c r="B26" s="27"/>
      <c r="C26" s="25"/>
      <c r="D26" s="25"/>
      <c r="E26" s="25"/>
      <c r="F26" s="25"/>
      <c r="G26" s="25"/>
      <c r="H26" s="25"/>
      <c r="I26" s="25"/>
      <c r="J26" s="28"/>
    </row>
    <row r="27" spans="1:10" ht="13.5" thickBot="1" x14ac:dyDescent="0.25">
      <c r="A27" s="24" t="s">
        <v>99</v>
      </c>
      <c r="B27" s="63" t="s">
        <v>34</v>
      </c>
      <c r="C27" s="25"/>
      <c r="D27" s="193" t="s">
        <v>146</v>
      </c>
      <c r="E27" s="194"/>
      <c r="F27" s="194"/>
      <c r="G27" s="194"/>
      <c r="H27" s="194"/>
      <c r="I27" s="194"/>
      <c r="J27" s="195"/>
    </row>
    <row r="28" spans="1:10" x14ac:dyDescent="0.2">
      <c r="A28" s="24"/>
      <c r="B28" s="29"/>
      <c r="C28" s="25"/>
      <c r="D28" s="190" t="s">
        <v>58</v>
      </c>
      <c r="E28" s="191"/>
      <c r="F28" s="191"/>
      <c r="G28" s="191"/>
      <c r="H28" s="191"/>
      <c r="I28" s="191"/>
      <c r="J28" s="192"/>
    </row>
    <row r="29" spans="1:10" x14ac:dyDescent="0.2">
      <c r="A29" s="24"/>
      <c r="B29" s="29"/>
      <c r="C29" s="25"/>
      <c r="D29" s="188" t="s">
        <v>12</v>
      </c>
      <c r="E29" s="188"/>
      <c r="F29" s="188"/>
      <c r="G29" s="188"/>
      <c r="H29" s="188"/>
      <c r="I29" s="188"/>
      <c r="J29" s="189"/>
    </row>
    <row r="30" spans="1:10" x14ac:dyDescent="0.2">
      <c r="A30" s="24"/>
      <c r="B30" s="29"/>
      <c r="C30" s="25"/>
      <c r="D30" s="188"/>
      <c r="E30" s="188"/>
      <c r="F30" s="188"/>
      <c r="G30" s="188"/>
      <c r="H30" s="188"/>
      <c r="I30" s="188"/>
      <c r="J30" s="189"/>
    </row>
    <row r="31" spans="1:10" x14ac:dyDescent="0.2">
      <c r="A31" s="24"/>
      <c r="B31" s="29"/>
      <c r="C31" s="25"/>
      <c r="D31" s="188"/>
      <c r="E31" s="188"/>
      <c r="F31" s="188"/>
      <c r="G31" s="188"/>
      <c r="H31" s="188"/>
      <c r="I31" s="188"/>
      <c r="J31" s="189"/>
    </row>
    <row r="32" spans="1:10" ht="13.5" thickBot="1" x14ac:dyDescent="0.25">
      <c r="A32" s="24"/>
      <c r="B32" s="29"/>
      <c r="C32" s="25"/>
      <c r="D32" s="25"/>
      <c r="E32" s="25"/>
      <c r="F32" s="25"/>
      <c r="G32" s="25"/>
      <c r="H32" s="25"/>
      <c r="I32" s="25"/>
      <c r="J32" s="28"/>
    </row>
    <row r="33" spans="1:10" ht="13.5" thickBot="1" x14ac:dyDescent="0.25">
      <c r="A33" s="24" t="s">
        <v>100</v>
      </c>
      <c r="B33" s="63" t="s">
        <v>34</v>
      </c>
      <c r="C33" s="25"/>
      <c r="D33" s="154" t="s">
        <v>158</v>
      </c>
      <c r="E33" s="163"/>
      <c r="F33" s="163"/>
      <c r="G33" s="163"/>
      <c r="H33" s="163"/>
      <c r="I33" s="163"/>
      <c r="J33" s="164"/>
    </row>
    <row r="34" spans="1:10" x14ac:dyDescent="0.2">
      <c r="A34" s="24"/>
      <c r="B34" s="29"/>
      <c r="C34" s="25"/>
      <c r="D34" s="163"/>
      <c r="E34" s="163"/>
      <c r="F34" s="163"/>
      <c r="G34" s="163"/>
      <c r="H34" s="163"/>
      <c r="I34" s="163"/>
      <c r="J34" s="164"/>
    </row>
    <row r="35" spans="1:10" s="54" customFormat="1" x14ac:dyDescent="0.2">
      <c r="A35" s="24"/>
      <c r="B35" s="53"/>
      <c r="C35" s="25"/>
      <c r="D35" s="163"/>
      <c r="E35" s="163"/>
      <c r="F35" s="163"/>
      <c r="G35" s="163"/>
      <c r="H35" s="163"/>
      <c r="I35" s="163"/>
      <c r="J35" s="164"/>
    </row>
    <row r="36" spans="1:10" ht="13.5" thickBot="1" x14ac:dyDescent="0.25">
      <c r="A36" s="24"/>
      <c r="B36" s="27"/>
      <c r="C36" s="25"/>
      <c r="D36" s="25"/>
      <c r="E36" s="25"/>
      <c r="F36" s="25"/>
      <c r="G36" s="25"/>
      <c r="H36" s="25"/>
      <c r="I36" s="25"/>
      <c r="J36" s="28"/>
    </row>
    <row r="37" spans="1:10" ht="13.5" thickBot="1" x14ac:dyDescent="0.25">
      <c r="A37" s="24" t="s">
        <v>101</v>
      </c>
      <c r="B37" s="63" t="s">
        <v>34</v>
      </c>
      <c r="C37" s="25"/>
      <c r="D37" s="154" t="s">
        <v>149</v>
      </c>
      <c r="E37" s="159"/>
      <c r="F37" s="159"/>
      <c r="G37" s="159"/>
      <c r="H37" s="159"/>
      <c r="I37" s="159"/>
      <c r="J37" s="160"/>
    </row>
    <row r="38" spans="1:10" x14ac:dyDescent="0.2">
      <c r="A38" s="24"/>
      <c r="B38" s="29"/>
      <c r="C38" s="25"/>
      <c r="D38" s="159"/>
      <c r="E38" s="159"/>
      <c r="F38" s="159"/>
      <c r="G38" s="159"/>
      <c r="H38" s="159"/>
      <c r="I38" s="159"/>
      <c r="J38" s="160"/>
    </row>
    <row r="39" spans="1:10" x14ac:dyDescent="0.2">
      <c r="A39" s="24"/>
      <c r="B39" s="29"/>
      <c r="C39" s="25"/>
      <c r="D39" s="159"/>
      <c r="E39" s="159"/>
      <c r="F39" s="159"/>
      <c r="G39" s="159"/>
      <c r="H39" s="159"/>
      <c r="I39" s="159"/>
      <c r="J39" s="160"/>
    </row>
    <row r="40" spans="1:10" ht="13.5" thickBot="1" x14ac:dyDescent="0.25">
      <c r="A40" s="24"/>
      <c r="B40" s="27"/>
      <c r="C40" s="25"/>
      <c r="D40" s="25"/>
      <c r="E40" s="25"/>
      <c r="F40" s="25"/>
      <c r="G40" s="25"/>
      <c r="H40" s="25"/>
      <c r="I40" s="25"/>
      <c r="J40" s="28"/>
    </row>
    <row r="41" spans="1:10" ht="13.5" thickBot="1" x14ac:dyDescent="0.25">
      <c r="A41" s="24" t="s">
        <v>13</v>
      </c>
      <c r="B41" s="63" t="s">
        <v>34</v>
      </c>
      <c r="C41" s="25"/>
      <c r="D41" s="154" t="s">
        <v>150</v>
      </c>
      <c r="E41" s="159"/>
      <c r="F41" s="159"/>
      <c r="G41" s="159"/>
      <c r="H41" s="159"/>
      <c r="I41" s="159"/>
      <c r="J41" s="160"/>
    </row>
    <row r="42" spans="1:10" x14ac:dyDescent="0.2">
      <c r="A42" s="24"/>
      <c r="B42" s="27"/>
      <c r="C42" s="25"/>
      <c r="D42" s="159"/>
      <c r="E42" s="159"/>
      <c r="F42" s="159"/>
      <c r="G42" s="159"/>
      <c r="H42" s="159"/>
      <c r="I42" s="159"/>
      <c r="J42" s="160"/>
    </row>
    <row r="43" spans="1:10" x14ac:dyDescent="0.2">
      <c r="A43" s="24"/>
      <c r="B43" s="27"/>
      <c r="C43" s="25"/>
      <c r="D43" s="159"/>
      <c r="E43" s="159"/>
      <c r="F43" s="159"/>
      <c r="G43" s="159"/>
      <c r="H43" s="159"/>
      <c r="I43" s="159"/>
      <c r="J43" s="160"/>
    </row>
    <row r="44" spans="1:10" x14ac:dyDescent="0.2">
      <c r="A44" s="24"/>
      <c r="B44" s="27"/>
      <c r="C44" s="25"/>
      <c r="D44" s="159"/>
      <c r="E44" s="159"/>
      <c r="F44" s="159"/>
      <c r="G44" s="159"/>
      <c r="H44" s="159"/>
      <c r="I44" s="159"/>
      <c r="J44" s="160"/>
    </row>
    <row r="45" spans="1:10" x14ac:dyDescent="0.2">
      <c r="A45" s="55"/>
      <c r="B45" s="56"/>
      <c r="C45" s="44"/>
      <c r="D45" s="44"/>
      <c r="E45" s="44"/>
      <c r="F45" s="44"/>
      <c r="G45" s="44"/>
      <c r="H45" s="44"/>
      <c r="I45" s="44"/>
      <c r="J45" s="45"/>
    </row>
    <row r="46" spans="1:10" s="13" customFormat="1" ht="18" customHeight="1" x14ac:dyDescent="0.2">
      <c r="A46" s="169" t="s">
        <v>154</v>
      </c>
      <c r="B46" s="169"/>
      <c r="C46" s="169"/>
      <c r="D46" s="169"/>
      <c r="E46" s="169"/>
      <c r="F46" s="169"/>
      <c r="G46" s="169"/>
      <c r="H46" s="169"/>
      <c r="I46" s="169"/>
      <c r="J46" s="169"/>
    </row>
    <row r="47" spans="1:10" s="13" customFormat="1" ht="18" customHeight="1" x14ac:dyDescent="0.2">
      <c r="A47" s="169"/>
      <c r="B47" s="169"/>
      <c r="C47" s="169"/>
      <c r="D47" s="169"/>
      <c r="E47" s="169"/>
      <c r="F47" s="169"/>
      <c r="G47" s="169"/>
      <c r="H47" s="169"/>
      <c r="I47" s="169"/>
      <c r="J47" s="169"/>
    </row>
    <row r="48" spans="1:10" s="13" customFormat="1" ht="30.75" customHeight="1" x14ac:dyDescent="0.2">
      <c r="A48" s="169"/>
      <c r="B48" s="169"/>
      <c r="C48" s="169"/>
      <c r="D48" s="169"/>
      <c r="E48" s="169"/>
      <c r="F48" s="169"/>
      <c r="G48" s="169"/>
      <c r="H48" s="169"/>
      <c r="I48" s="169"/>
      <c r="J48" s="169"/>
    </row>
    <row r="49" spans="1:10" s="13" customFormat="1" ht="15" customHeight="1" x14ac:dyDescent="0.2">
      <c r="A49" s="170" t="s">
        <v>233</v>
      </c>
      <c r="B49" s="171"/>
      <c r="C49" s="171"/>
      <c r="D49" s="171"/>
      <c r="E49" s="171"/>
      <c r="F49" s="171"/>
      <c r="G49" s="171"/>
      <c r="H49" s="171"/>
      <c r="I49" s="171"/>
      <c r="J49" s="172"/>
    </row>
    <row r="50" spans="1:10" s="13" customFormat="1" ht="15" customHeight="1" x14ac:dyDescent="0.2">
      <c r="A50" s="173"/>
      <c r="B50" s="174"/>
      <c r="C50" s="174"/>
      <c r="D50" s="174"/>
      <c r="E50" s="174"/>
      <c r="F50" s="174"/>
      <c r="G50" s="174"/>
      <c r="H50" s="174"/>
      <c r="I50" s="174"/>
      <c r="J50" s="175"/>
    </row>
    <row r="51" spans="1:10" s="13" customFormat="1" ht="15" customHeight="1" x14ac:dyDescent="0.2">
      <c r="A51" s="173"/>
      <c r="B51" s="174"/>
      <c r="C51" s="174"/>
      <c r="D51" s="174"/>
      <c r="E51" s="174"/>
      <c r="F51" s="174"/>
      <c r="G51" s="174"/>
      <c r="H51" s="174"/>
      <c r="I51" s="174"/>
      <c r="J51" s="175"/>
    </row>
    <row r="52" spans="1:10" s="13" customFormat="1" ht="15" customHeight="1" x14ac:dyDescent="0.2">
      <c r="A52" s="173"/>
      <c r="B52" s="174"/>
      <c r="C52" s="174"/>
      <c r="D52" s="174"/>
      <c r="E52" s="174"/>
      <c r="F52" s="174"/>
      <c r="G52" s="174"/>
      <c r="H52" s="174"/>
      <c r="I52" s="174"/>
      <c r="J52" s="175"/>
    </row>
    <row r="53" spans="1:10" s="13" customFormat="1" ht="15" customHeight="1" x14ac:dyDescent="0.2">
      <c r="A53" s="173"/>
      <c r="B53" s="174"/>
      <c r="C53" s="174"/>
      <c r="D53" s="174"/>
      <c r="E53" s="174"/>
      <c r="F53" s="174"/>
      <c r="G53" s="174"/>
      <c r="H53" s="174"/>
      <c r="I53" s="174"/>
      <c r="J53" s="175"/>
    </row>
    <row r="54" spans="1:10" s="13" customFormat="1" ht="15" customHeight="1" x14ac:dyDescent="0.2">
      <c r="A54" s="173"/>
      <c r="B54" s="174"/>
      <c r="C54" s="174"/>
      <c r="D54" s="174"/>
      <c r="E54" s="174"/>
      <c r="F54" s="174"/>
      <c r="G54" s="174"/>
      <c r="H54" s="174"/>
      <c r="I54" s="174"/>
      <c r="J54" s="175"/>
    </row>
    <row r="55" spans="1:10" s="13" customFormat="1" ht="15" customHeight="1" x14ac:dyDescent="0.2">
      <c r="A55" s="173"/>
      <c r="B55" s="174"/>
      <c r="C55" s="174"/>
      <c r="D55" s="174"/>
      <c r="E55" s="174"/>
      <c r="F55" s="174"/>
      <c r="G55" s="174"/>
      <c r="H55" s="174"/>
      <c r="I55" s="174"/>
      <c r="J55" s="175"/>
    </row>
    <row r="56" spans="1:10" s="13" customFormat="1" ht="15" customHeight="1" x14ac:dyDescent="0.2">
      <c r="A56" s="173"/>
      <c r="B56" s="174"/>
      <c r="C56" s="174"/>
      <c r="D56" s="174"/>
      <c r="E56" s="174"/>
      <c r="F56" s="174"/>
      <c r="G56" s="174"/>
      <c r="H56" s="174"/>
      <c r="I56" s="174"/>
      <c r="J56" s="175"/>
    </row>
    <row r="57" spans="1:10" s="13" customFormat="1" ht="15" customHeight="1" x14ac:dyDescent="0.2">
      <c r="A57" s="173"/>
      <c r="B57" s="174"/>
      <c r="C57" s="174"/>
      <c r="D57" s="174"/>
      <c r="E57" s="174"/>
      <c r="F57" s="174"/>
      <c r="G57" s="174"/>
      <c r="H57" s="174"/>
      <c r="I57" s="174"/>
      <c r="J57" s="175"/>
    </row>
    <row r="58" spans="1:10" s="13" customFormat="1" ht="15" customHeight="1" x14ac:dyDescent="0.2">
      <c r="A58" s="173"/>
      <c r="B58" s="174"/>
      <c r="C58" s="174"/>
      <c r="D58" s="174"/>
      <c r="E58" s="174"/>
      <c r="F58" s="174"/>
      <c r="G58" s="174"/>
      <c r="H58" s="174"/>
      <c r="I58" s="174"/>
      <c r="J58" s="175"/>
    </row>
    <row r="59" spans="1:10" s="13" customFormat="1" ht="15" customHeight="1" x14ac:dyDescent="0.2">
      <c r="A59" s="173"/>
      <c r="B59" s="174"/>
      <c r="C59" s="174"/>
      <c r="D59" s="174"/>
      <c r="E59" s="174"/>
      <c r="F59" s="174"/>
      <c r="G59" s="174"/>
      <c r="H59" s="174"/>
      <c r="I59" s="174"/>
      <c r="J59" s="175"/>
    </row>
    <row r="60" spans="1:10" s="13" customFormat="1" ht="15" customHeight="1" x14ac:dyDescent="0.2">
      <c r="A60" s="173"/>
      <c r="B60" s="174"/>
      <c r="C60" s="174"/>
      <c r="D60" s="174"/>
      <c r="E60" s="174"/>
      <c r="F60" s="174"/>
      <c r="G60" s="174"/>
      <c r="H60" s="174"/>
      <c r="I60" s="174"/>
      <c r="J60" s="175"/>
    </row>
    <row r="61" spans="1:10" s="13" customFormat="1" ht="15" customHeight="1" x14ac:dyDescent="0.2">
      <c r="A61" s="173"/>
      <c r="B61" s="174"/>
      <c r="C61" s="174"/>
      <c r="D61" s="174"/>
      <c r="E61" s="174"/>
      <c r="F61" s="174"/>
      <c r="G61" s="174"/>
      <c r="H61" s="174"/>
      <c r="I61" s="174"/>
      <c r="J61" s="175"/>
    </row>
    <row r="62" spans="1:10" s="13" customFormat="1" ht="15" customHeight="1" x14ac:dyDescent="0.2">
      <c r="A62" s="176"/>
      <c r="B62" s="177"/>
      <c r="C62" s="177"/>
      <c r="D62" s="177"/>
      <c r="E62" s="177"/>
      <c r="F62" s="177"/>
      <c r="G62" s="177"/>
      <c r="H62" s="177"/>
      <c r="I62" s="177"/>
      <c r="J62" s="178"/>
    </row>
    <row r="63" spans="1:10" x14ac:dyDescent="0.2">
      <c r="A63" s="46"/>
    </row>
    <row r="72" spans="1:1" x14ac:dyDescent="0.2">
      <c r="A72" s="46"/>
    </row>
    <row r="79" spans="1:1" x14ac:dyDescent="0.2">
      <c r="A79" s="46"/>
    </row>
    <row r="81" spans="1:1" x14ac:dyDescent="0.2">
      <c r="A81" s="47"/>
    </row>
    <row r="82" spans="1:1" x14ac:dyDescent="0.2">
      <c r="A82" s="48"/>
    </row>
  </sheetData>
  <sheetProtection password="E6F6" sheet="1"/>
  <mergeCells count="17">
    <mergeCell ref="D21:J22"/>
    <mergeCell ref="D9:J10"/>
    <mergeCell ref="A46:J48"/>
    <mergeCell ref="A49:J62"/>
    <mergeCell ref="D41:J44"/>
    <mergeCell ref="A1:J2"/>
    <mergeCell ref="A3:J4"/>
    <mergeCell ref="D37:J39"/>
    <mergeCell ref="D33:J35"/>
    <mergeCell ref="D18:J19"/>
    <mergeCell ref="D12:J13"/>
    <mergeCell ref="D15:J16"/>
    <mergeCell ref="D24:J25"/>
    <mergeCell ref="D29:J31"/>
    <mergeCell ref="D7:J7"/>
    <mergeCell ref="D28:J28"/>
    <mergeCell ref="D27:J27"/>
  </mergeCells>
  <phoneticPr fontId="16" type="noConversion"/>
  <dataValidations count="1">
    <dataValidation type="list" allowBlank="1" showInputMessage="1" showErrorMessage="1" sqref="B27 B24 B35 B21 B33 B37 B41 B18 B12 B15:B16 B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106"/>
  <sheetViews>
    <sheetView workbookViewId="0">
      <selection activeCell="C20" sqref="C20"/>
    </sheetView>
  </sheetViews>
  <sheetFormatPr defaultColWidth="8.85546875" defaultRowHeight="12.75" x14ac:dyDescent="0.2"/>
  <cols>
    <col min="1" max="2" width="15.7109375" style="2" customWidth="1"/>
    <col min="3" max="3" width="15.7109375" style="61" customWidth="1"/>
    <col min="4" max="9" width="15.7109375" style="2" customWidth="1"/>
    <col min="10" max="11" width="4.7109375" style="2" hidden="1" customWidth="1"/>
    <col min="12" max="13" width="3.85546875" style="2" hidden="1" customWidth="1"/>
    <col min="14" max="14" width="5.7109375" style="2" hidden="1" customWidth="1"/>
    <col min="15" max="16" width="5.7109375" style="2" customWidth="1"/>
    <col min="17" max="49" width="4.7109375" style="2" customWidth="1"/>
    <col min="50" max="16384" width="8.85546875" style="2"/>
  </cols>
  <sheetData>
    <row r="1" spans="1:14" ht="15" customHeight="1" x14ac:dyDescent="0.2">
      <c r="A1" s="198" t="s">
        <v>102</v>
      </c>
      <c r="B1" s="199"/>
      <c r="C1" s="199"/>
      <c r="D1" s="199"/>
      <c r="E1" s="199"/>
      <c r="F1" s="199"/>
      <c r="G1" s="199"/>
      <c r="H1" s="199"/>
      <c r="I1" s="199"/>
    </row>
    <row r="2" spans="1:14" ht="15" customHeight="1" x14ac:dyDescent="0.2">
      <c r="A2" s="200"/>
      <c r="B2" s="201"/>
      <c r="C2" s="201"/>
      <c r="D2" s="201"/>
      <c r="E2" s="201"/>
      <c r="F2" s="201"/>
      <c r="G2" s="201"/>
      <c r="H2" s="201"/>
      <c r="I2" s="201"/>
    </row>
    <row r="3" spans="1:14" ht="12.75" customHeight="1" x14ac:dyDescent="0.2">
      <c r="A3" s="202" t="s">
        <v>129</v>
      </c>
      <c r="B3" s="203"/>
      <c r="C3" s="203"/>
      <c r="D3" s="203"/>
      <c r="E3" s="203"/>
      <c r="F3" s="203"/>
      <c r="G3" s="203"/>
      <c r="H3" s="203"/>
      <c r="I3" s="203"/>
    </row>
    <row r="4" spans="1:14" x14ac:dyDescent="0.2">
      <c r="A4" s="204"/>
      <c r="B4" s="205"/>
      <c r="C4" s="205"/>
      <c r="D4" s="205"/>
      <c r="E4" s="205"/>
      <c r="F4" s="205"/>
      <c r="G4" s="205"/>
      <c r="H4" s="205"/>
      <c r="I4" s="205"/>
    </row>
    <row r="5" spans="1:14" ht="12.75" customHeight="1" x14ac:dyDescent="0.2">
      <c r="A5" s="206" t="s">
        <v>75</v>
      </c>
      <c r="B5" s="206"/>
      <c r="C5" s="212" t="s">
        <v>76</v>
      </c>
      <c r="D5" s="210" t="s">
        <v>241</v>
      </c>
      <c r="E5" s="215" t="s">
        <v>128</v>
      </c>
      <c r="F5" s="216"/>
      <c r="G5" s="216"/>
      <c r="H5" s="216"/>
      <c r="I5" s="217"/>
    </row>
    <row r="6" spans="1:14" x14ac:dyDescent="0.2">
      <c r="A6" s="206"/>
      <c r="B6" s="206"/>
      <c r="C6" s="213"/>
      <c r="D6" s="210"/>
      <c r="E6" s="218"/>
      <c r="F6" s="219"/>
      <c r="G6" s="219"/>
      <c r="H6" s="219"/>
      <c r="I6" s="220"/>
    </row>
    <row r="7" spans="1:14" x14ac:dyDescent="0.2">
      <c r="A7" s="206"/>
      <c r="B7" s="206"/>
      <c r="C7" s="213"/>
      <c r="D7" s="210"/>
      <c r="E7" s="218"/>
      <c r="F7" s="219"/>
      <c r="G7" s="219"/>
      <c r="H7" s="219"/>
      <c r="I7" s="220"/>
    </row>
    <row r="8" spans="1:14" x14ac:dyDescent="0.2">
      <c r="A8" s="206"/>
      <c r="B8" s="206"/>
      <c r="C8" s="213"/>
      <c r="D8" s="210"/>
      <c r="E8" s="218"/>
      <c r="F8" s="219"/>
      <c r="G8" s="219"/>
      <c r="H8" s="219"/>
      <c r="I8" s="220"/>
    </row>
    <row r="9" spans="1:14" x14ac:dyDescent="0.2">
      <c r="A9" s="206"/>
      <c r="B9" s="206"/>
      <c r="C9" s="213"/>
      <c r="D9" s="210"/>
      <c r="E9" s="218"/>
      <c r="F9" s="219"/>
      <c r="G9" s="219"/>
      <c r="H9" s="219"/>
      <c r="I9" s="220"/>
    </row>
    <row r="10" spans="1:14" x14ac:dyDescent="0.2">
      <c r="A10" s="206"/>
      <c r="B10" s="206"/>
      <c r="C10" s="213"/>
      <c r="D10" s="210"/>
      <c r="E10" s="218"/>
      <c r="F10" s="219"/>
      <c r="G10" s="219"/>
      <c r="H10" s="219"/>
      <c r="I10" s="220"/>
    </row>
    <row r="11" spans="1:14" x14ac:dyDescent="0.2">
      <c r="A11" s="206"/>
      <c r="B11" s="206"/>
      <c r="C11" s="213"/>
      <c r="D11" s="210"/>
      <c r="E11" s="218"/>
      <c r="F11" s="219"/>
      <c r="G11" s="219"/>
      <c r="H11" s="219"/>
      <c r="I11" s="220"/>
    </row>
    <row r="12" spans="1:14" x14ac:dyDescent="0.2">
      <c r="A12" s="206"/>
      <c r="B12" s="206"/>
      <c r="C12" s="213"/>
      <c r="D12" s="211"/>
      <c r="E12" s="218"/>
      <c r="F12" s="219"/>
      <c r="G12" s="219"/>
      <c r="H12" s="219"/>
      <c r="I12" s="220"/>
    </row>
    <row r="13" spans="1:14" x14ac:dyDescent="0.2">
      <c r="A13" s="206"/>
      <c r="B13" s="206"/>
      <c r="C13" s="214"/>
      <c r="D13" s="211"/>
      <c r="E13" s="221"/>
      <c r="F13" s="222"/>
      <c r="G13" s="222"/>
      <c r="H13" s="222"/>
      <c r="I13" s="223"/>
    </row>
    <row r="14" spans="1:14" ht="50.1" customHeight="1" x14ac:dyDescent="0.2">
      <c r="A14" s="196" t="s">
        <v>234</v>
      </c>
      <c r="B14" s="197"/>
      <c r="C14" s="65" t="s">
        <v>235</v>
      </c>
      <c r="D14" s="15" t="s">
        <v>48</v>
      </c>
      <c r="E14" s="207" t="s">
        <v>236</v>
      </c>
      <c r="F14" s="208"/>
      <c r="G14" s="208"/>
      <c r="H14" s="208"/>
      <c r="I14" s="209"/>
      <c r="J14" s="2" t="str">
        <f>IF(AND(A14&lt;&gt;"",LEN(C14)&lt;3),"No","Yes")</f>
        <v>Yes</v>
      </c>
      <c r="K14" s="2" t="str">
        <f>IF(AND(A14&lt;&gt;"",LEN(D14)&lt;5),"No","Yes")</f>
        <v>Yes</v>
      </c>
      <c r="L14" s="2" t="str">
        <f>IF(AND(A14&lt;&gt;"",LEN(E14)&lt;15),"No","Yes")</f>
        <v>Yes</v>
      </c>
      <c r="M14" s="2" t="str">
        <f>CONCATENATE(J14,K14,L14)</f>
        <v>YesYesYes</v>
      </c>
      <c r="N14" s="2" t="str">
        <f>IF(M14="YesYesYes","Yes","No")</f>
        <v>Yes</v>
      </c>
    </row>
    <row r="15" spans="1:14" ht="50.1" customHeight="1" x14ac:dyDescent="0.2">
      <c r="A15" s="196" t="s">
        <v>234</v>
      </c>
      <c r="B15" s="197"/>
      <c r="C15" s="65" t="s">
        <v>235</v>
      </c>
      <c r="D15" s="15" t="s">
        <v>48</v>
      </c>
      <c r="E15" s="207" t="s">
        <v>236</v>
      </c>
      <c r="F15" s="208"/>
      <c r="G15" s="208"/>
      <c r="H15" s="208"/>
      <c r="I15" s="209"/>
      <c r="J15" s="2" t="str">
        <f t="shared" ref="J15:J78" si="0">IF(AND(A15&lt;&gt;"",LEN(C15)&lt;3),"No","Yes")</f>
        <v>Yes</v>
      </c>
      <c r="K15" s="2" t="str">
        <f t="shared" ref="K15:K78" si="1">IF(AND(A15&lt;&gt;"",LEN(D15)&lt;5),"No","Yes")</f>
        <v>Yes</v>
      </c>
      <c r="L15" s="2" t="str">
        <f t="shared" ref="L15:L78" si="2">IF(AND(A15&lt;&gt;"",LEN(E15)&lt;15),"No","Yes")</f>
        <v>Yes</v>
      </c>
      <c r="M15" s="2" t="str">
        <f t="shared" ref="M15:M78" si="3">CONCATENATE(J15,K15,L15)</f>
        <v>YesYesYes</v>
      </c>
      <c r="N15" s="2" t="str">
        <f t="shared" ref="N15:N78" si="4">IF(M15="YesYesYes","Yes","No")</f>
        <v>Yes</v>
      </c>
    </row>
    <row r="16" spans="1:14" ht="50.1" customHeight="1" x14ac:dyDescent="0.2">
      <c r="A16" s="196" t="s">
        <v>234</v>
      </c>
      <c r="B16" s="197"/>
      <c r="C16" s="65" t="s">
        <v>235</v>
      </c>
      <c r="D16" s="15" t="s">
        <v>48</v>
      </c>
      <c r="E16" s="207" t="s">
        <v>236</v>
      </c>
      <c r="F16" s="208"/>
      <c r="G16" s="208"/>
      <c r="H16" s="208"/>
      <c r="I16" s="209"/>
      <c r="J16" s="2" t="str">
        <f t="shared" si="0"/>
        <v>Yes</v>
      </c>
      <c r="K16" s="2" t="str">
        <f t="shared" si="1"/>
        <v>Yes</v>
      </c>
      <c r="L16" s="2" t="str">
        <f t="shared" si="2"/>
        <v>Yes</v>
      </c>
      <c r="M16" s="2" t="str">
        <f t="shared" si="3"/>
        <v>YesYesYes</v>
      </c>
      <c r="N16" s="2" t="str">
        <f t="shared" si="4"/>
        <v>Yes</v>
      </c>
    </row>
    <row r="17" spans="1:14" ht="50.1" customHeight="1" x14ac:dyDescent="0.2">
      <c r="A17" s="196" t="s">
        <v>234</v>
      </c>
      <c r="B17" s="197"/>
      <c r="C17" s="65" t="s">
        <v>235</v>
      </c>
      <c r="D17" s="15" t="s">
        <v>48</v>
      </c>
      <c r="E17" s="207" t="s">
        <v>236</v>
      </c>
      <c r="F17" s="208"/>
      <c r="G17" s="208"/>
      <c r="H17" s="208"/>
      <c r="I17" s="209"/>
      <c r="J17" s="2" t="str">
        <f t="shared" si="0"/>
        <v>Yes</v>
      </c>
      <c r="K17" s="2" t="str">
        <f t="shared" si="1"/>
        <v>Yes</v>
      </c>
      <c r="L17" s="2" t="str">
        <f t="shared" si="2"/>
        <v>Yes</v>
      </c>
      <c r="M17" s="2" t="str">
        <f t="shared" si="3"/>
        <v>YesYesYes</v>
      </c>
      <c r="N17" s="2" t="str">
        <f t="shared" si="4"/>
        <v>Yes</v>
      </c>
    </row>
    <row r="18" spans="1:14" ht="50.1" customHeight="1" x14ac:dyDescent="0.2">
      <c r="A18" s="196" t="s">
        <v>234</v>
      </c>
      <c r="B18" s="197"/>
      <c r="C18" s="65" t="s">
        <v>235</v>
      </c>
      <c r="D18" s="15" t="s">
        <v>48</v>
      </c>
      <c r="E18" s="207" t="s">
        <v>236</v>
      </c>
      <c r="F18" s="208"/>
      <c r="G18" s="208"/>
      <c r="H18" s="208"/>
      <c r="I18" s="209"/>
      <c r="J18" s="2" t="str">
        <f t="shared" si="0"/>
        <v>Yes</v>
      </c>
      <c r="K18" s="2" t="str">
        <f t="shared" si="1"/>
        <v>Yes</v>
      </c>
      <c r="L18" s="2" t="str">
        <f t="shared" si="2"/>
        <v>Yes</v>
      </c>
      <c r="M18" s="2" t="str">
        <f t="shared" si="3"/>
        <v>YesYesYes</v>
      </c>
      <c r="N18" s="2" t="str">
        <f t="shared" si="4"/>
        <v>Yes</v>
      </c>
    </row>
    <row r="19" spans="1:14" ht="50.1" customHeight="1" x14ac:dyDescent="0.2">
      <c r="A19" s="196" t="s">
        <v>234</v>
      </c>
      <c r="B19" s="197"/>
      <c r="C19" s="65" t="s">
        <v>235</v>
      </c>
      <c r="D19" s="15" t="s">
        <v>48</v>
      </c>
      <c r="E19" s="207" t="s">
        <v>236</v>
      </c>
      <c r="F19" s="208"/>
      <c r="G19" s="208"/>
      <c r="H19" s="208"/>
      <c r="I19" s="209"/>
      <c r="J19" s="2" t="str">
        <f t="shared" si="0"/>
        <v>Yes</v>
      </c>
      <c r="K19" s="2" t="str">
        <f t="shared" si="1"/>
        <v>Yes</v>
      </c>
      <c r="L19" s="2" t="str">
        <f t="shared" si="2"/>
        <v>Yes</v>
      </c>
      <c r="M19" s="2" t="str">
        <f t="shared" si="3"/>
        <v>YesYesYes</v>
      </c>
      <c r="N19" s="2" t="str">
        <f t="shared" si="4"/>
        <v>Yes</v>
      </c>
    </row>
    <row r="20" spans="1:14" ht="50.1" customHeight="1" x14ac:dyDescent="0.2">
      <c r="A20" s="196"/>
      <c r="B20" s="197"/>
      <c r="C20" s="60"/>
      <c r="D20" s="15"/>
      <c r="E20" s="207"/>
      <c r="F20" s="208"/>
      <c r="G20" s="208"/>
      <c r="H20" s="208"/>
      <c r="I20" s="209"/>
      <c r="J20" s="2" t="str">
        <f t="shared" si="0"/>
        <v>Yes</v>
      </c>
      <c r="K20" s="2" t="str">
        <f t="shared" si="1"/>
        <v>Yes</v>
      </c>
      <c r="L20" s="2" t="str">
        <f t="shared" si="2"/>
        <v>Yes</v>
      </c>
      <c r="M20" s="2" t="str">
        <f t="shared" si="3"/>
        <v>YesYesYes</v>
      </c>
      <c r="N20" s="2" t="str">
        <f t="shared" si="4"/>
        <v>Yes</v>
      </c>
    </row>
    <row r="21" spans="1:14" ht="50.1" customHeight="1" x14ac:dyDescent="0.2">
      <c r="A21" s="196"/>
      <c r="B21" s="197"/>
      <c r="C21" s="60"/>
      <c r="D21" s="15"/>
      <c r="E21" s="207"/>
      <c r="F21" s="208"/>
      <c r="G21" s="208"/>
      <c r="H21" s="208"/>
      <c r="I21" s="209"/>
      <c r="J21" s="2" t="str">
        <f t="shared" si="0"/>
        <v>Yes</v>
      </c>
      <c r="K21" s="2" t="str">
        <f t="shared" si="1"/>
        <v>Yes</v>
      </c>
      <c r="L21" s="2" t="str">
        <f t="shared" si="2"/>
        <v>Yes</v>
      </c>
      <c r="M21" s="2" t="str">
        <f t="shared" si="3"/>
        <v>YesYesYes</v>
      </c>
      <c r="N21" s="2" t="str">
        <f t="shared" si="4"/>
        <v>Yes</v>
      </c>
    </row>
    <row r="22" spans="1:14" ht="50.1" customHeight="1" x14ac:dyDescent="0.2">
      <c r="A22" s="196"/>
      <c r="B22" s="197"/>
      <c r="C22" s="60"/>
      <c r="D22" s="15"/>
      <c r="E22" s="207"/>
      <c r="F22" s="208"/>
      <c r="G22" s="208"/>
      <c r="H22" s="208"/>
      <c r="I22" s="209"/>
      <c r="J22" s="2" t="str">
        <f t="shared" si="0"/>
        <v>Yes</v>
      </c>
      <c r="K22" s="2" t="str">
        <f t="shared" si="1"/>
        <v>Yes</v>
      </c>
      <c r="L22" s="2" t="str">
        <f t="shared" si="2"/>
        <v>Yes</v>
      </c>
      <c r="M22" s="2" t="str">
        <f t="shared" si="3"/>
        <v>YesYesYes</v>
      </c>
      <c r="N22" s="2" t="str">
        <f t="shared" si="4"/>
        <v>Yes</v>
      </c>
    </row>
    <row r="23" spans="1:14" ht="50.1" customHeight="1" x14ac:dyDescent="0.2">
      <c r="A23" s="196"/>
      <c r="B23" s="197"/>
      <c r="C23" s="60"/>
      <c r="D23" s="15"/>
      <c r="E23" s="207"/>
      <c r="F23" s="208"/>
      <c r="G23" s="208"/>
      <c r="H23" s="208"/>
      <c r="I23" s="209"/>
      <c r="J23" s="2" t="str">
        <f t="shared" si="0"/>
        <v>Yes</v>
      </c>
      <c r="K23" s="2" t="str">
        <f t="shared" si="1"/>
        <v>Yes</v>
      </c>
      <c r="L23" s="2" t="str">
        <f t="shared" si="2"/>
        <v>Yes</v>
      </c>
      <c r="M23" s="2" t="str">
        <f t="shared" si="3"/>
        <v>YesYesYes</v>
      </c>
      <c r="N23" s="2" t="str">
        <f t="shared" si="4"/>
        <v>Yes</v>
      </c>
    </row>
    <row r="24" spans="1:14" ht="50.1" customHeight="1" x14ac:dyDescent="0.2">
      <c r="A24" s="196"/>
      <c r="B24" s="197"/>
      <c r="C24" s="60"/>
      <c r="D24" s="15"/>
      <c r="E24" s="207"/>
      <c r="F24" s="208"/>
      <c r="G24" s="208"/>
      <c r="H24" s="208"/>
      <c r="I24" s="209"/>
      <c r="J24" s="2" t="str">
        <f t="shared" si="0"/>
        <v>Yes</v>
      </c>
      <c r="K24" s="2" t="str">
        <f t="shared" si="1"/>
        <v>Yes</v>
      </c>
      <c r="L24" s="2" t="str">
        <f t="shared" si="2"/>
        <v>Yes</v>
      </c>
      <c r="M24" s="2" t="str">
        <f t="shared" si="3"/>
        <v>YesYesYes</v>
      </c>
      <c r="N24" s="2" t="str">
        <f t="shared" si="4"/>
        <v>Yes</v>
      </c>
    </row>
    <row r="25" spans="1:14" ht="50.1" customHeight="1" x14ac:dyDescent="0.2">
      <c r="A25" s="196"/>
      <c r="B25" s="197"/>
      <c r="C25" s="60"/>
      <c r="D25" s="15"/>
      <c r="E25" s="207"/>
      <c r="F25" s="208"/>
      <c r="G25" s="208"/>
      <c r="H25" s="208"/>
      <c r="I25" s="209"/>
      <c r="J25" s="2" t="str">
        <f t="shared" si="0"/>
        <v>Yes</v>
      </c>
      <c r="K25" s="2" t="str">
        <f t="shared" si="1"/>
        <v>Yes</v>
      </c>
      <c r="L25" s="2" t="str">
        <f t="shared" si="2"/>
        <v>Yes</v>
      </c>
      <c r="M25" s="2" t="str">
        <f t="shared" si="3"/>
        <v>YesYesYes</v>
      </c>
      <c r="N25" s="2" t="str">
        <f t="shared" si="4"/>
        <v>Yes</v>
      </c>
    </row>
    <row r="26" spans="1:14" ht="50.1" customHeight="1" x14ac:dyDescent="0.2">
      <c r="A26" s="196"/>
      <c r="B26" s="197"/>
      <c r="C26" s="60"/>
      <c r="D26" s="15"/>
      <c r="E26" s="207"/>
      <c r="F26" s="208"/>
      <c r="G26" s="208"/>
      <c r="H26" s="208"/>
      <c r="I26" s="209"/>
      <c r="J26" s="2" t="str">
        <f t="shared" si="0"/>
        <v>Yes</v>
      </c>
      <c r="K26" s="2" t="str">
        <f t="shared" si="1"/>
        <v>Yes</v>
      </c>
      <c r="L26" s="2" t="str">
        <f t="shared" si="2"/>
        <v>Yes</v>
      </c>
      <c r="M26" s="2" t="str">
        <f t="shared" si="3"/>
        <v>YesYesYes</v>
      </c>
      <c r="N26" s="2" t="str">
        <f t="shared" si="4"/>
        <v>Yes</v>
      </c>
    </row>
    <row r="27" spans="1:14" ht="50.1" customHeight="1" x14ac:dyDescent="0.2">
      <c r="A27" s="196"/>
      <c r="B27" s="197"/>
      <c r="C27" s="60"/>
      <c r="D27" s="15"/>
      <c r="E27" s="207"/>
      <c r="F27" s="208"/>
      <c r="G27" s="208"/>
      <c r="H27" s="208"/>
      <c r="I27" s="209"/>
      <c r="J27" s="2" t="str">
        <f t="shared" si="0"/>
        <v>Yes</v>
      </c>
      <c r="K27" s="2" t="str">
        <f t="shared" si="1"/>
        <v>Yes</v>
      </c>
      <c r="L27" s="2" t="str">
        <f t="shared" si="2"/>
        <v>Yes</v>
      </c>
      <c r="M27" s="2" t="str">
        <f t="shared" si="3"/>
        <v>YesYesYes</v>
      </c>
      <c r="N27" s="2" t="str">
        <f t="shared" si="4"/>
        <v>Yes</v>
      </c>
    </row>
    <row r="28" spans="1:14" ht="50.1" customHeight="1" x14ac:dyDescent="0.2">
      <c r="A28" s="196"/>
      <c r="B28" s="197"/>
      <c r="C28" s="60"/>
      <c r="D28" s="15"/>
      <c r="E28" s="207"/>
      <c r="F28" s="208"/>
      <c r="G28" s="208"/>
      <c r="H28" s="208"/>
      <c r="I28" s="209"/>
      <c r="J28" s="2" t="str">
        <f t="shared" si="0"/>
        <v>Yes</v>
      </c>
      <c r="K28" s="2" t="str">
        <f t="shared" si="1"/>
        <v>Yes</v>
      </c>
      <c r="L28" s="2" t="str">
        <f t="shared" si="2"/>
        <v>Yes</v>
      </c>
      <c r="M28" s="2" t="str">
        <f t="shared" si="3"/>
        <v>YesYesYes</v>
      </c>
      <c r="N28" s="2" t="str">
        <f t="shared" si="4"/>
        <v>Yes</v>
      </c>
    </row>
    <row r="29" spans="1:14" ht="50.1" customHeight="1" x14ac:dyDescent="0.2">
      <c r="A29" s="196"/>
      <c r="B29" s="197"/>
      <c r="C29" s="60"/>
      <c r="D29" s="15"/>
      <c r="E29" s="207"/>
      <c r="F29" s="208"/>
      <c r="G29" s="208"/>
      <c r="H29" s="208"/>
      <c r="I29" s="209"/>
      <c r="J29" s="2" t="str">
        <f t="shared" si="0"/>
        <v>Yes</v>
      </c>
      <c r="K29" s="2" t="str">
        <f t="shared" si="1"/>
        <v>Yes</v>
      </c>
      <c r="L29" s="2" t="str">
        <f t="shared" si="2"/>
        <v>Yes</v>
      </c>
      <c r="M29" s="2" t="str">
        <f t="shared" si="3"/>
        <v>YesYesYes</v>
      </c>
      <c r="N29" s="2" t="str">
        <f t="shared" si="4"/>
        <v>Yes</v>
      </c>
    </row>
    <row r="30" spans="1:14" ht="50.1" customHeight="1" x14ac:dyDescent="0.2">
      <c r="A30" s="196"/>
      <c r="B30" s="197"/>
      <c r="C30" s="60"/>
      <c r="D30" s="15"/>
      <c r="E30" s="207"/>
      <c r="F30" s="208"/>
      <c r="G30" s="208"/>
      <c r="H30" s="208"/>
      <c r="I30" s="209"/>
      <c r="J30" s="2" t="str">
        <f t="shared" si="0"/>
        <v>Yes</v>
      </c>
      <c r="K30" s="2" t="str">
        <f t="shared" si="1"/>
        <v>Yes</v>
      </c>
      <c r="L30" s="2" t="str">
        <f t="shared" si="2"/>
        <v>Yes</v>
      </c>
      <c r="M30" s="2" t="str">
        <f t="shared" si="3"/>
        <v>YesYesYes</v>
      </c>
      <c r="N30" s="2" t="str">
        <f t="shared" si="4"/>
        <v>Yes</v>
      </c>
    </row>
    <row r="31" spans="1:14" ht="50.1" customHeight="1" x14ac:dyDescent="0.2">
      <c r="A31" s="196"/>
      <c r="B31" s="197"/>
      <c r="C31" s="60"/>
      <c r="D31" s="15"/>
      <c r="E31" s="207"/>
      <c r="F31" s="208"/>
      <c r="G31" s="208"/>
      <c r="H31" s="208"/>
      <c r="I31" s="209"/>
      <c r="J31" s="2" t="str">
        <f t="shared" si="0"/>
        <v>Yes</v>
      </c>
      <c r="K31" s="2" t="str">
        <f t="shared" si="1"/>
        <v>Yes</v>
      </c>
      <c r="L31" s="2" t="str">
        <f t="shared" si="2"/>
        <v>Yes</v>
      </c>
      <c r="M31" s="2" t="str">
        <f t="shared" si="3"/>
        <v>YesYesYes</v>
      </c>
      <c r="N31" s="2" t="str">
        <f t="shared" si="4"/>
        <v>Yes</v>
      </c>
    </row>
    <row r="32" spans="1:14" ht="50.1" customHeight="1" x14ac:dyDescent="0.2">
      <c r="A32" s="196"/>
      <c r="B32" s="197"/>
      <c r="C32" s="60"/>
      <c r="D32" s="15"/>
      <c r="E32" s="207"/>
      <c r="F32" s="208"/>
      <c r="G32" s="208"/>
      <c r="H32" s="208"/>
      <c r="I32" s="209"/>
      <c r="J32" s="2" t="str">
        <f t="shared" si="0"/>
        <v>Yes</v>
      </c>
      <c r="K32" s="2" t="str">
        <f t="shared" si="1"/>
        <v>Yes</v>
      </c>
      <c r="L32" s="2" t="str">
        <f t="shared" si="2"/>
        <v>Yes</v>
      </c>
      <c r="M32" s="2" t="str">
        <f t="shared" si="3"/>
        <v>YesYesYes</v>
      </c>
      <c r="N32" s="2" t="str">
        <f t="shared" si="4"/>
        <v>Yes</v>
      </c>
    </row>
    <row r="33" spans="1:14" ht="50.1" customHeight="1" x14ac:dyDescent="0.2">
      <c r="A33" s="196"/>
      <c r="B33" s="197"/>
      <c r="C33" s="60"/>
      <c r="D33" s="15"/>
      <c r="E33" s="207"/>
      <c r="F33" s="208"/>
      <c r="G33" s="208"/>
      <c r="H33" s="208"/>
      <c r="I33" s="209"/>
      <c r="J33" s="2" t="str">
        <f t="shared" si="0"/>
        <v>Yes</v>
      </c>
      <c r="K33" s="2" t="str">
        <f t="shared" si="1"/>
        <v>Yes</v>
      </c>
      <c r="L33" s="2" t="str">
        <f t="shared" si="2"/>
        <v>Yes</v>
      </c>
      <c r="M33" s="2" t="str">
        <f t="shared" si="3"/>
        <v>YesYesYes</v>
      </c>
      <c r="N33" s="2" t="str">
        <f t="shared" si="4"/>
        <v>Yes</v>
      </c>
    </row>
    <row r="34" spans="1:14" ht="50.1" customHeight="1" x14ac:dyDescent="0.2">
      <c r="A34" s="196"/>
      <c r="B34" s="197"/>
      <c r="C34" s="60"/>
      <c r="D34" s="15"/>
      <c r="E34" s="207"/>
      <c r="F34" s="208"/>
      <c r="G34" s="208"/>
      <c r="H34" s="208"/>
      <c r="I34" s="209"/>
      <c r="J34" s="2" t="str">
        <f t="shared" si="0"/>
        <v>Yes</v>
      </c>
      <c r="K34" s="2" t="str">
        <f t="shared" si="1"/>
        <v>Yes</v>
      </c>
      <c r="L34" s="2" t="str">
        <f t="shared" si="2"/>
        <v>Yes</v>
      </c>
      <c r="M34" s="2" t="str">
        <f t="shared" si="3"/>
        <v>YesYesYes</v>
      </c>
      <c r="N34" s="2" t="str">
        <f t="shared" si="4"/>
        <v>Yes</v>
      </c>
    </row>
    <row r="35" spans="1:14" ht="50.1" customHeight="1" x14ac:dyDescent="0.2">
      <c r="A35" s="196"/>
      <c r="B35" s="197"/>
      <c r="C35" s="60"/>
      <c r="D35" s="15"/>
      <c r="E35" s="207"/>
      <c r="F35" s="208"/>
      <c r="G35" s="208"/>
      <c r="H35" s="208"/>
      <c r="I35" s="209"/>
      <c r="J35" s="2" t="str">
        <f t="shared" si="0"/>
        <v>Yes</v>
      </c>
      <c r="K35" s="2" t="str">
        <f t="shared" si="1"/>
        <v>Yes</v>
      </c>
      <c r="L35" s="2" t="str">
        <f t="shared" si="2"/>
        <v>Yes</v>
      </c>
      <c r="M35" s="2" t="str">
        <f t="shared" si="3"/>
        <v>YesYesYes</v>
      </c>
      <c r="N35" s="2" t="str">
        <f t="shared" si="4"/>
        <v>Yes</v>
      </c>
    </row>
    <row r="36" spans="1:14" ht="50.1" customHeight="1" x14ac:dyDescent="0.2">
      <c r="A36" s="196"/>
      <c r="B36" s="197"/>
      <c r="C36" s="60"/>
      <c r="D36" s="15"/>
      <c r="E36" s="207"/>
      <c r="F36" s="208"/>
      <c r="G36" s="208"/>
      <c r="H36" s="208"/>
      <c r="I36" s="209"/>
      <c r="J36" s="2" t="str">
        <f t="shared" si="0"/>
        <v>Yes</v>
      </c>
      <c r="K36" s="2" t="str">
        <f t="shared" si="1"/>
        <v>Yes</v>
      </c>
      <c r="L36" s="2" t="str">
        <f t="shared" si="2"/>
        <v>Yes</v>
      </c>
      <c r="M36" s="2" t="str">
        <f t="shared" si="3"/>
        <v>YesYesYes</v>
      </c>
      <c r="N36" s="2" t="str">
        <f t="shared" si="4"/>
        <v>Yes</v>
      </c>
    </row>
    <row r="37" spans="1:14" ht="50.1" customHeight="1" x14ac:dyDescent="0.2">
      <c r="A37" s="196"/>
      <c r="B37" s="197"/>
      <c r="C37" s="60"/>
      <c r="D37" s="15"/>
      <c r="E37" s="207"/>
      <c r="F37" s="208"/>
      <c r="G37" s="208"/>
      <c r="H37" s="208"/>
      <c r="I37" s="209"/>
      <c r="J37" s="2" t="str">
        <f t="shared" si="0"/>
        <v>Yes</v>
      </c>
      <c r="K37" s="2" t="str">
        <f t="shared" si="1"/>
        <v>Yes</v>
      </c>
      <c r="L37" s="2" t="str">
        <f t="shared" si="2"/>
        <v>Yes</v>
      </c>
      <c r="M37" s="2" t="str">
        <f t="shared" si="3"/>
        <v>YesYesYes</v>
      </c>
      <c r="N37" s="2" t="str">
        <f t="shared" si="4"/>
        <v>Yes</v>
      </c>
    </row>
    <row r="38" spans="1:14" ht="50.1" customHeight="1" x14ac:dyDescent="0.2">
      <c r="A38" s="196"/>
      <c r="B38" s="197"/>
      <c r="C38" s="60"/>
      <c r="D38" s="15"/>
      <c r="E38" s="207"/>
      <c r="F38" s="208"/>
      <c r="G38" s="208"/>
      <c r="H38" s="208"/>
      <c r="I38" s="209"/>
      <c r="J38" s="2" t="str">
        <f t="shared" si="0"/>
        <v>Yes</v>
      </c>
      <c r="K38" s="2" t="str">
        <f t="shared" si="1"/>
        <v>Yes</v>
      </c>
      <c r="L38" s="2" t="str">
        <f t="shared" si="2"/>
        <v>Yes</v>
      </c>
      <c r="M38" s="2" t="str">
        <f t="shared" si="3"/>
        <v>YesYesYes</v>
      </c>
      <c r="N38" s="2" t="str">
        <f t="shared" si="4"/>
        <v>Yes</v>
      </c>
    </row>
    <row r="39" spans="1:14" ht="50.1" customHeight="1" x14ac:dyDescent="0.2">
      <c r="A39" s="196"/>
      <c r="B39" s="197"/>
      <c r="C39" s="60"/>
      <c r="D39" s="15"/>
      <c r="E39" s="207"/>
      <c r="F39" s="208"/>
      <c r="G39" s="208"/>
      <c r="H39" s="208"/>
      <c r="I39" s="209"/>
      <c r="J39" s="2" t="str">
        <f t="shared" si="0"/>
        <v>Yes</v>
      </c>
      <c r="K39" s="2" t="str">
        <f t="shared" si="1"/>
        <v>Yes</v>
      </c>
      <c r="L39" s="2" t="str">
        <f t="shared" si="2"/>
        <v>Yes</v>
      </c>
      <c r="M39" s="2" t="str">
        <f t="shared" si="3"/>
        <v>YesYesYes</v>
      </c>
      <c r="N39" s="2" t="str">
        <f t="shared" si="4"/>
        <v>Yes</v>
      </c>
    </row>
    <row r="40" spans="1:14" ht="50.1" customHeight="1" x14ac:dyDescent="0.2">
      <c r="A40" s="196"/>
      <c r="B40" s="197"/>
      <c r="C40" s="60"/>
      <c r="D40" s="15"/>
      <c r="E40" s="207"/>
      <c r="F40" s="208"/>
      <c r="G40" s="208"/>
      <c r="H40" s="208"/>
      <c r="I40" s="209"/>
      <c r="J40" s="2" t="str">
        <f t="shared" si="0"/>
        <v>Yes</v>
      </c>
      <c r="K40" s="2" t="str">
        <f t="shared" si="1"/>
        <v>Yes</v>
      </c>
      <c r="L40" s="2" t="str">
        <f t="shared" si="2"/>
        <v>Yes</v>
      </c>
      <c r="M40" s="2" t="str">
        <f t="shared" si="3"/>
        <v>YesYesYes</v>
      </c>
      <c r="N40" s="2" t="str">
        <f t="shared" si="4"/>
        <v>Yes</v>
      </c>
    </row>
    <row r="41" spans="1:14" ht="50.1" customHeight="1" x14ac:dyDescent="0.2">
      <c r="A41" s="196"/>
      <c r="B41" s="197"/>
      <c r="C41" s="60"/>
      <c r="D41" s="15"/>
      <c r="E41" s="207"/>
      <c r="F41" s="208"/>
      <c r="G41" s="208"/>
      <c r="H41" s="208"/>
      <c r="I41" s="209"/>
      <c r="J41" s="2" t="str">
        <f t="shared" si="0"/>
        <v>Yes</v>
      </c>
      <c r="K41" s="2" t="str">
        <f t="shared" si="1"/>
        <v>Yes</v>
      </c>
      <c r="L41" s="2" t="str">
        <f t="shared" si="2"/>
        <v>Yes</v>
      </c>
      <c r="M41" s="2" t="str">
        <f t="shared" si="3"/>
        <v>YesYesYes</v>
      </c>
      <c r="N41" s="2" t="str">
        <f t="shared" si="4"/>
        <v>Yes</v>
      </c>
    </row>
    <row r="42" spans="1:14" ht="50.1" customHeight="1" x14ac:dyDescent="0.2">
      <c r="A42" s="196"/>
      <c r="B42" s="197"/>
      <c r="C42" s="60"/>
      <c r="D42" s="15"/>
      <c r="E42" s="207"/>
      <c r="F42" s="208"/>
      <c r="G42" s="208"/>
      <c r="H42" s="208"/>
      <c r="I42" s="209"/>
      <c r="J42" s="2" t="str">
        <f t="shared" si="0"/>
        <v>Yes</v>
      </c>
      <c r="K42" s="2" t="str">
        <f t="shared" si="1"/>
        <v>Yes</v>
      </c>
      <c r="L42" s="2" t="str">
        <f t="shared" si="2"/>
        <v>Yes</v>
      </c>
      <c r="M42" s="2" t="str">
        <f t="shared" si="3"/>
        <v>YesYesYes</v>
      </c>
      <c r="N42" s="2" t="str">
        <f t="shared" si="4"/>
        <v>Yes</v>
      </c>
    </row>
    <row r="43" spans="1:14" ht="50.1" customHeight="1" x14ac:dyDescent="0.2">
      <c r="A43" s="196"/>
      <c r="B43" s="197"/>
      <c r="C43" s="60"/>
      <c r="D43" s="15"/>
      <c r="E43" s="207"/>
      <c r="F43" s="208"/>
      <c r="G43" s="208"/>
      <c r="H43" s="208"/>
      <c r="I43" s="209"/>
      <c r="J43" s="2" t="str">
        <f t="shared" si="0"/>
        <v>Yes</v>
      </c>
      <c r="K43" s="2" t="str">
        <f t="shared" si="1"/>
        <v>Yes</v>
      </c>
      <c r="L43" s="2" t="str">
        <f t="shared" si="2"/>
        <v>Yes</v>
      </c>
      <c r="M43" s="2" t="str">
        <f t="shared" si="3"/>
        <v>YesYesYes</v>
      </c>
      <c r="N43" s="2" t="str">
        <f t="shared" si="4"/>
        <v>Yes</v>
      </c>
    </row>
    <row r="44" spans="1:14" ht="50.1" customHeight="1" x14ac:dyDescent="0.2">
      <c r="A44" s="196"/>
      <c r="B44" s="197"/>
      <c r="C44" s="60"/>
      <c r="D44" s="15"/>
      <c r="E44" s="207"/>
      <c r="F44" s="208"/>
      <c r="G44" s="208"/>
      <c r="H44" s="208"/>
      <c r="I44" s="209"/>
      <c r="J44" s="2" t="str">
        <f t="shared" si="0"/>
        <v>Yes</v>
      </c>
      <c r="K44" s="2" t="str">
        <f t="shared" si="1"/>
        <v>Yes</v>
      </c>
      <c r="L44" s="2" t="str">
        <f t="shared" si="2"/>
        <v>Yes</v>
      </c>
      <c r="M44" s="2" t="str">
        <f t="shared" si="3"/>
        <v>YesYesYes</v>
      </c>
      <c r="N44" s="2" t="str">
        <f t="shared" si="4"/>
        <v>Yes</v>
      </c>
    </row>
    <row r="45" spans="1:14" ht="50.1" customHeight="1" x14ac:dyDescent="0.2">
      <c r="A45" s="196"/>
      <c r="B45" s="197"/>
      <c r="C45" s="60"/>
      <c r="D45" s="15"/>
      <c r="E45" s="207"/>
      <c r="F45" s="208"/>
      <c r="G45" s="208"/>
      <c r="H45" s="208"/>
      <c r="I45" s="209"/>
      <c r="J45" s="2" t="str">
        <f t="shared" si="0"/>
        <v>Yes</v>
      </c>
      <c r="K45" s="2" t="str">
        <f t="shared" si="1"/>
        <v>Yes</v>
      </c>
      <c r="L45" s="2" t="str">
        <f t="shared" si="2"/>
        <v>Yes</v>
      </c>
      <c r="M45" s="2" t="str">
        <f t="shared" si="3"/>
        <v>YesYesYes</v>
      </c>
      <c r="N45" s="2" t="str">
        <f t="shared" si="4"/>
        <v>Yes</v>
      </c>
    </row>
    <row r="46" spans="1:14" ht="50.1" customHeight="1" x14ac:dyDescent="0.2">
      <c r="A46" s="196"/>
      <c r="B46" s="197"/>
      <c r="C46" s="60"/>
      <c r="D46" s="15"/>
      <c r="E46" s="207"/>
      <c r="F46" s="208"/>
      <c r="G46" s="208"/>
      <c r="H46" s="208"/>
      <c r="I46" s="209"/>
      <c r="J46" s="2" t="str">
        <f t="shared" si="0"/>
        <v>Yes</v>
      </c>
      <c r="K46" s="2" t="str">
        <f t="shared" si="1"/>
        <v>Yes</v>
      </c>
      <c r="L46" s="2" t="str">
        <f t="shared" si="2"/>
        <v>Yes</v>
      </c>
      <c r="M46" s="2" t="str">
        <f t="shared" si="3"/>
        <v>YesYesYes</v>
      </c>
      <c r="N46" s="2" t="str">
        <f t="shared" si="4"/>
        <v>Yes</v>
      </c>
    </row>
    <row r="47" spans="1:14" ht="50.1" customHeight="1" x14ac:dyDescent="0.2">
      <c r="A47" s="196"/>
      <c r="B47" s="197"/>
      <c r="C47" s="60"/>
      <c r="D47" s="15"/>
      <c r="E47" s="207"/>
      <c r="F47" s="208"/>
      <c r="G47" s="208"/>
      <c r="H47" s="208"/>
      <c r="I47" s="209"/>
      <c r="J47" s="2" t="str">
        <f t="shared" si="0"/>
        <v>Yes</v>
      </c>
      <c r="K47" s="2" t="str">
        <f t="shared" si="1"/>
        <v>Yes</v>
      </c>
      <c r="L47" s="2" t="str">
        <f t="shared" si="2"/>
        <v>Yes</v>
      </c>
      <c r="M47" s="2" t="str">
        <f t="shared" si="3"/>
        <v>YesYesYes</v>
      </c>
      <c r="N47" s="2" t="str">
        <f t="shared" si="4"/>
        <v>Yes</v>
      </c>
    </row>
    <row r="48" spans="1:14" ht="50.1" customHeight="1" x14ac:dyDescent="0.2">
      <c r="A48" s="196"/>
      <c r="B48" s="197"/>
      <c r="C48" s="60"/>
      <c r="D48" s="15"/>
      <c r="E48" s="207"/>
      <c r="F48" s="208"/>
      <c r="G48" s="208"/>
      <c r="H48" s="208"/>
      <c r="I48" s="209"/>
      <c r="J48" s="2" t="str">
        <f t="shared" si="0"/>
        <v>Yes</v>
      </c>
      <c r="K48" s="2" t="str">
        <f t="shared" si="1"/>
        <v>Yes</v>
      </c>
      <c r="L48" s="2" t="str">
        <f t="shared" si="2"/>
        <v>Yes</v>
      </c>
      <c r="M48" s="2" t="str">
        <f t="shared" si="3"/>
        <v>YesYesYes</v>
      </c>
      <c r="N48" s="2" t="str">
        <f t="shared" si="4"/>
        <v>Yes</v>
      </c>
    </row>
    <row r="49" spans="1:14" ht="50.1" customHeight="1" x14ac:dyDescent="0.2">
      <c r="A49" s="196"/>
      <c r="B49" s="197"/>
      <c r="C49" s="60"/>
      <c r="D49" s="15"/>
      <c r="E49" s="207"/>
      <c r="F49" s="208"/>
      <c r="G49" s="208"/>
      <c r="H49" s="208"/>
      <c r="I49" s="209"/>
      <c r="J49" s="2" t="str">
        <f t="shared" si="0"/>
        <v>Yes</v>
      </c>
      <c r="K49" s="2" t="str">
        <f t="shared" si="1"/>
        <v>Yes</v>
      </c>
      <c r="L49" s="2" t="str">
        <f t="shared" si="2"/>
        <v>Yes</v>
      </c>
      <c r="M49" s="2" t="str">
        <f t="shared" si="3"/>
        <v>YesYesYes</v>
      </c>
      <c r="N49" s="2" t="str">
        <f t="shared" si="4"/>
        <v>Yes</v>
      </c>
    </row>
    <row r="50" spans="1:14" ht="50.1" customHeight="1" x14ac:dyDescent="0.2">
      <c r="A50" s="196"/>
      <c r="B50" s="197"/>
      <c r="C50" s="60"/>
      <c r="D50" s="15"/>
      <c r="E50" s="207"/>
      <c r="F50" s="208"/>
      <c r="G50" s="208"/>
      <c r="H50" s="208"/>
      <c r="I50" s="209"/>
      <c r="J50" s="2" t="str">
        <f t="shared" si="0"/>
        <v>Yes</v>
      </c>
      <c r="K50" s="2" t="str">
        <f t="shared" si="1"/>
        <v>Yes</v>
      </c>
      <c r="L50" s="2" t="str">
        <f t="shared" si="2"/>
        <v>Yes</v>
      </c>
      <c r="M50" s="2" t="str">
        <f t="shared" si="3"/>
        <v>YesYesYes</v>
      </c>
      <c r="N50" s="2" t="str">
        <f t="shared" si="4"/>
        <v>Yes</v>
      </c>
    </row>
    <row r="51" spans="1:14" ht="50.1" customHeight="1" x14ac:dyDescent="0.2">
      <c r="A51" s="196"/>
      <c r="B51" s="197"/>
      <c r="C51" s="60"/>
      <c r="D51" s="15"/>
      <c r="E51" s="207"/>
      <c r="F51" s="208"/>
      <c r="G51" s="208"/>
      <c r="H51" s="208"/>
      <c r="I51" s="209"/>
      <c r="J51" s="2" t="str">
        <f t="shared" si="0"/>
        <v>Yes</v>
      </c>
      <c r="K51" s="2" t="str">
        <f t="shared" si="1"/>
        <v>Yes</v>
      </c>
      <c r="L51" s="2" t="str">
        <f t="shared" si="2"/>
        <v>Yes</v>
      </c>
      <c r="M51" s="2" t="str">
        <f t="shared" si="3"/>
        <v>YesYesYes</v>
      </c>
      <c r="N51" s="2" t="str">
        <f t="shared" si="4"/>
        <v>Yes</v>
      </c>
    </row>
    <row r="52" spans="1:14" ht="50.1" customHeight="1" x14ac:dyDescent="0.2">
      <c r="A52" s="196"/>
      <c r="B52" s="197"/>
      <c r="C52" s="60"/>
      <c r="D52" s="15"/>
      <c r="E52" s="207"/>
      <c r="F52" s="208"/>
      <c r="G52" s="208"/>
      <c r="H52" s="208"/>
      <c r="I52" s="209"/>
      <c r="J52" s="2" t="str">
        <f t="shared" si="0"/>
        <v>Yes</v>
      </c>
      <c r="K52" s="2" t="str">
        <f t="shared" si="1"/>
        <v>Yes</v>
      </c>
      <c r="L52" s="2" t="str">
        <f t="shared" si="2"/>
        <v>Yes</v>
      </c>
      <c r="M52" s="2" t="str">
        <f t="shared" si="3"/>
        <v>YesYesYes</v>
      </c>
      <c r="N52" s="2" t="str">
        <f t="shared" si="4"/>
        <v>Yes</v>
      </c>
    </row>
    <row r="53" spans="1:14" ht="50.1" customHeight="1" x14ac:dyDescent="0.2">
      <c r="A53" s="196"/>
      <c r="B53" s="197"/>
      <c r="C53" s="60"/>
      <c r="D53" s="15"/>
      <c r="E53" s="207"/>
      <c r="F53" s="208"/>
      <c r="G53" s="208"/>
      <c r="H53" s="208"/>
      <c r="I53" s="209"/>
      <c r="J53" s="2" t="str">
        <f t="shared" si="0"/>
        <v>Yes</v>
      </c>
      <c r="K53" s="2" t="str">
        <f t="shared" si="1"/>
        <v>Yes</v>
      </c>
      <c r="L53" s="2" t="str">
        <f t="shared" si="2"/>
        <v>Yes</v>
      </c>
      <c r="M53" s="2" t="str">
        <f t="shared" si="3"/>
        <v>YesYesYes</v>
      </c>
      <c r="N53" s="2" t="str">
        <f t="shared" si="4"/>
        <v>Yes</v>
      </c>
    </row>
    <row r="54" spans="1:14" ht="50.1" customHeight="1" x14ac:dyDescent="0.2">
      <c r="A54" s="196"/>
      <c r="B54" s="197"/>
      <c r="C54" s="60"/>
      <c r="D54" s="15"/>
      <c r="E54" s="207"/>
      <c r="F54" s="208"/>
      <c r="G54" s="208"/>
      <c r="H54" s="208"/>
      <c r="I54" s="209"/>
      <c r="J54" s="2" t="str">
        <f t="shared" si="0"/>
        <v>Yes</v>
      </c>
      <c r="K54" s="2" t="str">
        <f t="shared" si="1"/>
        <v>Yes</v>
      </c>
      <c r="L54" s="2" t="str">
        <f t="shared" si="2"/>
        <v>Yes</v>
      </c>
      <c r="M54" s="2" t="str">
        <f t="shared" si="3"/>
        <v>YesYesYes</v>
      </c>
      <c r="N54" s="2" t="str">
        <f t="shared" si="4"/>
        <v>Yes</v>
      </c>
    </row>
    <row r="55" spans="1:14" ht="50.1" customHeight="1" x14ac:dyDescent="0.2">
      <c r="A55" s="196"/>
      <c r="B55" s="197"/>
      <c r="C55" s="60"/>
      <c r="D55" s="15"/>
      <c r="E55" s="207"/>
      <c r="F55" s="208"/>
      <c r="G55" s="208"/>
      <c r="H55" s="208"/>
      <c r="I55" s="209"/>
      <c r="J55" s="2" t="str">
        <f t="shared" si="0"/>
        <v>Yes</v>
      </c>
      <c r="K55" s="2" t="str">
        <f t="shared" si="1"/>
        <v>Yes</v>
      </c>
      <c r="L55" s="2" t="str">
        <f t="shared" si="2"/>
        <v>Yes</v>
      </c>
      <c r="M55" s="2" t="str">
        <f t="shared" si="3"/>
        <v>YesYesYes</v>
      </c>
      <c r="N55" s="2" t="str">
        <f t="shared" si="4"/>
        <v>Yes</v>
      </c>
    </row>
    <row r="56" spans="1:14" ht="50.1" customHeight="1" x14ac:dyDescent="0.2">
      <c r="A56" s="196"/>
      <c r="B56" s="197"/>
      <c r="C56" s="60"/>
      <c r="D56" s="15"/>
      <c r="E56" s="207"/>
      <c r="F56" s="208"/>
      <c r="G56" s="208"/>
      <c r="H56" s="208"/>
      <c r="I56" s="209"/>
      <c r="J56" s="2" t="str">
        <f t="shared" si="0"/>
        <v>Yes</v>
      </c>
      <c r="K56" s="2" t="str">
        <f t="shared" si="1"/>
        <v>Yes</v>
      </c>
      <c r="L56" s="2" t="str">
        <f t="shared" si="2"/>
        <v>Yes</v>
      </c>
      <c r="M56" s="2" t="str">
        <f t="shared" si="3"/>
        <v>YesYesYes</v>
      </c>
      <c r="N56" s="2" t="str">
        <f t="shared" si="4"/>
        <v>Yes</v>
      </c>
    </row>
    <row r="57" spans="1:14" ht="50.1" customHeight="1" x14ac:dyDescent="0.2">
      <c r="A57" s="196"/>
      <c r="B57" s="197"/>
      <c r="C57" s="60"/>
      <c r="D57" s="15"/>
      <c r="E57" s="207"/>
      <c r="F57" s="208"/>
      <c r="G57" s="208"/>
      <c r="H57" s="208"/>
      <c r="I57" s="209"/>
      <c r="J57" s="2" t="str">
        <f t="shared" si="0"/>
        <v>Yes</v>
      </c>
      <c r="K57" s="2" t="str">
        <f t="shared" si="1"/>
        <v>Yes</v>
      </c>
      <c r="L57" s="2" t="str">
        <f t="shared" si="2"/>
        <v>Yes</v>
      </c>
      <c r="M57" s="2" t="str">
        <f t="shared" si="3"/>
        <v>YesYesYes</v>
      </c>
      <c r="N57" s="2" t="str">
        <f t="shared" si="4"/>
        <v>Yes</v>
      </c>
    </row>
    <row r="58" spans="1:14" ht="50.1" customHeight="1" x14ac:dyDescent="0.2">
      <c r="A58" s="196"/>
      <c r="B58" s="197"/>
      <c r="C58" s="60"/>
      <c r="D58" s="15"/>
      <c r="E58" s="207"/>
      <c r="F58" s="208"/>
      <c r="G58" s="208"/>
      <c r="H58" s="208"/>
      <c r="I58" s="209"/>
      <c r="J58" s="2" t="str">
        <f t="shared" si="0"/>
        <v>Yes</v>
      </c>
      <c r="K58" s="2" t="str">
        <f t="shared" si="1"/>
        <v>Yes</v>
      </c>
      <c r="L58" s="2" t="str">
        <f t="shared" si="2"/>
        <v>Yes</v>
      </c>
      <c r="M58" s="2" t="str">
        <f t="shared" si="3"/>
        <v>YesYesYes</v>
      </c>
      <c r="N58" s="2" t="str">
        <f t="shared" si="4"/>
        <v>Yes</v>
      </c>
    </row>
    <row r="59" spans="1:14" ht="50.1" customHeight="1" x14ac:dyDescent="0.2">
      <c r="A59" s="196"/>
      <c r="B59" s="197"/>
      <c r="C59" s="60"/>
      <c r="D59" s="15"/>
      <c r="E59" s="207"/>
      <c r="F59" s="208"/>
      <c r="G59" s="208"/>
      <c r="H59" s="208"/>
      <c r="I59" s="209"/>
      <c r="J59" s="2" t="str">
        <f t="shared" si="0"/>
        <v>Yes</v>
      </c>
      <c r="K59" s="2" t="str">
        <f t="shared" si="1"/>
        <v>Yes</v>
      </c>
      <c r="L59" s="2" t="str">
        <f t="shared" si="2"/>
        <v>Yes</v>
      </c>
      <c r="M59" s="2" t="str">
        <f t="shared" si="3"/>
        <v>YesYesYes</v>
      </c>
      <c r="N59" s="2" t="str">
        <f t="shared" si="4"/>
        <v>Yes</v>
      </c>
    </row>
    <row r="60" spans="1:14" ht="50.1" customHeight="1" x14ac:dyDescent="0.2">
      <c r="A60" s="196"/>
      <c r="B60" s="197"/>
      <c r="C60" s="60"/>
      <c r="D60" s="15"/>
      <c r="E60" s="207"/>
      <c r="F60" s="208"/>
      <c r="G60" s="208"/>
      <c r="H60" s="208"/>
      <c r="I60" s="209"/>
      <c r="J60" s="2" t="str">
        <f t="shared" si="0"/>
        <v>Yes</v>
      </c>
      <c r="K60" s="2" t="str">
        <f t="shared" si="1"/>
        <v>Yes</v>
      </c>
      <c r="L60" s="2" t="str">
        <f t="shared" si="2"/>
        <v>Yes</v>
      </c>
      <c r="M60" s="2" t="str">
        <f t="shared" si="3"/>
        <v>YesYesYes</v>
      </c>
      <c r="N60" s="2" t="str">
        <f t="shared" si="4"/>
        <v>Yes</v>
      </c>
    </row>
    <row r="61" spans="1:14" ht="50.1" customHeight="1" x14ac:dyDescent="0.2">
      <c r="A61" s="196"/>
      <c r="B61" s="197"/>
      <c r="C61" s="60"/>
      <c r="D61" s="15"/>
      <c r="E61" s="207"/>
      <c r="F61" s="208"/>
      <c r="G61" s="208"/>
      <c r="H61" s="208"/>
      <c r="I61" s="209"/>
      <c r="J61" s="2" t="str">
        <f t="shared" si="0"/>
        <v>Yes</v>
      </c>
      <c r="K61" s="2" t="str">
        <f t="shared" si="1"/>
        <v>Yes</v>
      </c>
      <c r="L61" s="2" t="str">
        <f t="shared" si="2"/>
        <v>Yes</v>
      </c>
      <c r="M61" s="2" t="str">
        <f t="shared" si="3"/>
        <v>YesYesYes</v>
      </c>
      <c r="N61" s="2" t="str">
        <f t="shared" si="4"/>
        <v>Yes</v>
      </c>
    </row>
    <row r="62" spans="1:14" ht="50.1" customHeight="1" x14ac:dyDescent="0.2">
      <c r="A62" s="196"/>
      <c r="B62" s="197"/>
      <c r="C62" s="60"/>
      <c r="D62" s="15"/>
      <c r="E62" s="207"/>
      <c r="F62" s="208"/>
      <c r="G62" s="208"/>
      <c r="H62" s="208"/>
      <c r="I62" s="209"/>
      <c r="J62" s="2" t="str">
        <f t="shared" si="0"/>
        <v>Yes</v>
      </c>
      <c r="K62" s="2" t="str">
        <f t="shared" si="1"/>
        <v>Yes</v>
      </c>
      <c r="L62" s="2" t="str">
        <f t="shared" si="2"/>
        <v>Yes</v>
      </c>
      <c r="M62" s="2" t="str">
        <f t="shared" si="3"/>
        <v>YesYesYes</v>
      </c>
      <c r="N62" s="2" t="str">
        <f t="shared" si="4"/>
        <v>Yes</v>
      </c>
    </row>
    <row r="63" spans="1:14" ht="50.1" customHeight="1" x14ac:dyDescent="0.2">
      <c r="A63" s="196"/>
      <c r="B63" s="197"/>
      <c r="C63" s="60"/>
      <c r="D63" s="15"/>
      <c r="E63" s="207"/>
      <c r="F63" s="208"/>
      <c r="G63" s="208"/>
      <c r="H63" s="208"/>
      <c r="I63" s="209"/>
      <c r="J63" s="2" t="str">
        <f t="shared" si="0"/>
        <v>Yes</v>
      </c>
      <c r="K63" s="2" t="str">
        <f t="shared" si="1"/>
        <v>Yes</v>
      </c>
      <c r="L63" s="2" t="str">
        <f t="shared" si="2"/>
        <v>Yes</v>
      </c>
      <c r="M63" s="2" t="str">
        <f t="shared" si="3"/>
        <v>YesYesYes</v>
      </c>
      <c r="N63" s="2" t="str">
        <f t="shared" si="4"/>
        <v>Yes</v>
      </c>
    </row>
    <row r="64" spans="1:14" ht="50.1" customHeight="1" x14ac:dyDescent="0.2">
      <c r="A64" s="196"/>
      <c r="B64" s="197"/>
      <c r="C64" s="60"/>
      <c r="D64" s="15"/>
      <c r="E64" s="207"/>
      <c r="F64" s="208"/>
      <c r="G64" s="208"/>
      <c r="H64" s="208"/>
      <c r="I64" s="209"/>
      <c r="J64" s="2" t="str">
        <f t="shared" si="0"/>
        <v>Yes</v>
      </c>
      <c r="K64" s="2" t="str">
        <f t="shared" si="1"/>
        <v>Yes</v>
      </c>
      <c r="L64" s="2" t="str">
        <f t="shared" si="2"/>
        <v>Yes</v>
      </c>
      <c r="M64" s="2" t="str">
        <f t="shared" si="3"/>
        <v>YesYesYes</v>
      </c>
      <c r="N64" s="2" t="str">
        <f t="shared" si="4"/>
        <v>Yes</v>
      </c>
    </row>
    <row r="65" spans="1:14" ht="50.1" customHeight="1" x14ac:dyDescent="0.2">
      <c r="A65" s="196"/>
      <c r="B65" s="197"/>
      <c r="C65" s="60"/>
      <c r="D65" s="15"/>
      <c r="E65" s="207"/>
      <c r="F65" s="208"/>
      <c r="G65" s="208"/>
      <c r="H65" s="208"/>
      <c r="I65" s="209"/>
      <c r="J65" s="2" t="str">
        <f t="shared" si="0"/>
        <v>Yes</v>
      </c>
      <c r="K65" s="2" t="str">
        <f t="shared" si="1"/>
        <v>Yes</v>
      </c>
      <c r="L65" s="2" t="str">
        <f t="shared" si="2"/>
        <v>Yes</v>
      </c>
      <c r="M65" s="2" t="str">
        <f t="shared" si="3"/>
        <v>YesYesYes</v>
      </c>
      <c r="N65" s="2" t="str">
        <f t="shared" si="4"/>
        <v>Yes</v>
      </c>
    </row>
    <row r="66" spans="1:14" ht="50.1" customHeight="1" x14ac:dyDescent="0.2">
      <c r="A66" s="196"/>
      <c r="B66" s="197"/>
      <c r="C66" s="60"/>
      <c r="D66" s="15"/>
      <c r="E66" s="207"/>
      <c r="F66" s="208"/>
      <c r="G66" s="208"/>
      <c r="H66" s="208"/>
      <c r="I66" s="209"/>
      <c r="J66" s="2" t="str">
        <f t="shared" si="0"/>
        <v>Yes</v>
      </c>
      <c r="K66" s="2" t="str">
        <f t="shared" si="1"/>
        <v>Yes</v>
      </c>
      <c r="L66" s="2" t="str">
        <f t="shared" si="2"/>
        <v>Yes</v>
      </c>
      <c r="M66" s="2" t="str">
        <f t="shared" si="3"/>
        <v>YesYesYes</v>
      </c>
      <c r="N66" s="2" t="str">
        <f t="shared" si="4"/>
        <v>Yes</v>
      </c>
    </row>
    <row r="67" spans="1:14" ht="50.1" customHeight="1" x14ac:dyDescent="0.2">
      <c r="A67" s="196"/>
      <c r="B67" s="197"/>
      <c r="C67" s="60"/>
      <c r="D67" s="15"/>
      <c r="E67" s="207"/>
      <c r="F67" s="208"/>
      <c r="G67" s="208"/>
      <c r="H67" s="208"/>
      <c r="I67" s="209"/>
      <c r="J67" s="2" t="str">
        <f t="shared" si="0"/>
        <v>Yes</v>
      </c>
      <c r="K67" s="2" t="str">
        <f t="shared" si="1"/>
        <v>Yes</v>
      </c>
      <c r="L67" s="2" t="str">
        <f t="shared" si="2"/>
        <v>Yes</v>
      </c>
      <c r="M67" s="2" t="str">
        <f t="shared" si="3"/>
        <v>YesYesYes</v>
      </c>
      <c r="N67" s="2" t="str">
        <f t="shared" si="4"/>
        <v>Yes</v>
      </c>
    </row>
    <row r="68" spans="1:14" ht="50.1" customHeight="1" x14ac:dyDescent="0.2">
      <c r="A68" s="196"/>
      <c r="B68" s="197"/>
      <c r="C68" s="60"/>
      <c r="D68" s="15"/>
      <c r="E68" s="207"/>
      <c r="F68" s="208"/>
      <c r="G68" s="208"/>
      <c r="H68" s="208"/>
      <c r="I68" s="209"/>
      <c r="J68" s="2" t="str">
        <f t="shared" si="0"/>
        <v>Yes</v>
      </c>
      <c r="K68" s="2" t="str">
        <f t="shared" si="1"/>
        <v>Yes</v>
      </c>
      <c r="L68" s="2" t="str">
        <f t="shared" si="2"/>
        <v>Yes</v>
      </c>
      <c r="M68" s="2" t="str">
        <f t="shared" si="3"/>
        <v>YesYesYes</v>
      </c>
      <c r="N68" s="2" t="str">
        <f t="shared" si="4"/>
        <v>Yes</v>
      </c>
    </row>
    <row r="69" spans="1:14" ht="50.1" customHeight="1" x14ac:dyDescent="0.2">
      <c r="A69" s="196"/>
      <c r="B69" s="197"/>
      <c r="C69" s="60"/>
      <c r="D69" s="15"/>
      <c r="E69" s="207"/>
      <c r="F69" s="208"/>
      <c r="G69" s="208"/>
      <c r="H69" s="208"/>
      <c r="I69" s="209"/>
      <c r="J69" s="2" t="str">
        <f t="shared" si="0"/>
        <v>Yes</v>
      </c>
      <c r="K69" s="2" t="str">
        <f t="shared" si="1"/>
        <v>Yes</v>
      </c>
      <c r="L69" s="2" t="str">
        <f t="shared" si="2"/>
        <v>Yes</v>
      </c>
      <c r="M69" s="2" t="str">
        <f t="shared" si="3"/>
        <v>YesYesYes</v>
      </c>
      <c r="N69" s="2" t="str">
        <f t="shared" si="4"/>
        <v>Yes</v>
      </c>
    </row>
    <row r="70" spans="1:14" ht="50.1" customHeight="1" x14ac:dyDescent="0.2">
      <c r="A70" s="196"/>
      <c r="B70" s="197"/>
      <c r="C70" s="60"/>
      <c r="D70" s="15"/>
      <c r="E70" s="207"/>
      <c r="F70" s="208"/>
      <c r="G70" s="208"/>
      <c r="H70" s="208"/>
      <c r="I70" s="209"/>
      <c r="J70" s="2" t="str">
        <f t="shared" si="0"/>
        <v>Yes</v>
      </c>
      <c r="K70" s="2" t="str">
        <f t="shared" si="1"/>
        <v>Yes</v>
      </c>
      <c r="L70" s="2" t="str">
        <f t="shared" si="2"/>
        <v>Yes</v>
      </c>
      <c r="M70" s="2" t="str">
        <f t="shared" si="3"/>
        <v>YesYesYes</v>
      </c>
      <c r="N70" s="2" t="str">
        <f t="shared" si="4"/>
        <v>Yes</v>
      </c>
    </row>
    <row r="71" spans="1:14" ht="50.1" customHeight="1" x14ac:dyDescent="0.2">
      <c r="A71" s="196"/>
      <c r="B71" s="197"/>
      <c r="C71" s="60"/>
      <c r="D71" s="15"/>
      <c r="E71" s="207"/>
      <c r="F71" s="208"/>
      <c r="G71" s="208"/>
      <c r="H71" s="208"/>
      <c r="I71" s="209"/>
      <c r="J71" s="2" t="str">
        <f t="shared" si="0"/>
        <v>Yes</v>
      </c>
      <c r="K71" s="2" t="str">
        <f t="shared" si="1"/>
        <v>Yes</v>
      </c>
      <c r="L71" s="2" t="str">
        <f t="shared" si="2"/>
        <v>Yes</v>
      </c>
      <c r="M71" s="2" t="str">
        <f t="shared" si="3"/>
        <v>YesYesYes</v>
      </c>
      <c r="N71" s="2" t="str">
        <f t="shared" si="4"/>
        <v>Yes</v>
      </c>
    </row>
    <row r="72" spans="1:14" ht="50.1" customHeight="1" x14ac:dyDescent="0.2">
      <c r="A72" s="196"/>
      <c r="B72" s="197"/>
      <c r="C72" s="60"/>
      <c r="D72" s="15"/>
      <c r="E72" s="207"/>
      <c r="F72" s="208"/>
      <c r="G72" s="208"/>
      <c r="H72" s="208"/>
      <c r="I72" s="209"/>
      <c r="J72" s="2" t="str">
        <f t="shared" si="0"/>
        <v>Yes</v>
      </c>
      <c r="K72" s="2" t="str">
        <f t="shared" si="1"/>
        <v>Yes</v>
      </c>
      <c r="L72" s="2" t="str">
        <f t="shared" si="2"/>
        <v>Yes</v>
      </c>
      <c r="M72" s="2" t="str">
        <f t="shared" si="3"/>
        <v>YesYesYes</v>
      </c>
      <c r="N72" s="2" t="str">
        <f t="shared" si="4"/>
        <v>Yes</v>
      </c>
    </row>
    <row r="73" spans="1:14" ht="50.1" customHeight="1" x14ac:dyDescent="0.2">
      <c r="A73" s="196"/>
      <c r="B73" s="197"/>
      <c r="C73" s="60"/>
      <c r="D73" s="15"/>
      <c r="E73" s="207"/>
      <c r="F73" s="208"/>
      <c r="G73" s="208"/>
      <c r="H73" s="208"/>
      <c r="I73" s="209"/>
      <c r="J73" s="2" t="str">
        <f t="shared" si="0"/>
        <v>Yes</v>
      </c>
      <c r="K73" s="2" t="str">
        <f t="shared" si="1"/>
        <v>Yes</v>
      </c>
      <c r="L73" s="2" t="str">
        <f t="shared" si="2"/>
        <v>Yes</v>
      </c>
      <c r="M73" s="2" t="str">
        <f t="shared" si="3"/>
        <v>YesYesYes</v>
      </c>
      <c r="N73" s="2" t="str">
        <f t="shared" si="4"/>
        <v>Yes</v>
      </c>
    </row>
    <row r="74" spans="1:14" ht="50.1" customHeight="1" x14ac:dyDescent="0.2">
      <c r="A74" s="196"/>
      <c r="B74" s="197"/>
      <c r="C74" s="60"/>
      <c r="D74" s="15"/>
      <c r="E74" s="207"/>
      <c r="F74" s="208"/>
      <c r="G74" s="208"/>
      <c r="H74" s="208"/>
      <c r="I74" s="209"/>
      <c r="J74" s="2" t="str">
        <f t="shared" si="0"/>
        <v>Yes</v>
      </c>
      <c r="K74" s="2" t="str">
        <f t="shared" si="1"/>
        <v>Yes</v>
      </c>
      <c r="L74" s="2" t="str">
        <f t="shared" si="2"/>
        <v>Yes</v>
      </c>
      <c r="M74" s="2" t="str">
        <f t="shared" si="3"/>
        <v>YesYesYes</v>
      </c>
      <c r="N74" s="2" t="str">
        <f t="shared" si="4"/>
        <v>Yes</v>
      </c>
    </row>
    <row r="75" spans="1:14" ht="50.1" customHeight="1" x14ac:dyDescent="0.2">
      <c r="A75" s="196"/>
      <c r="B75" s="197"/>
      <c r="C75" s="60"/>
      <c r="D75" s="15"/>
      <c r="E75" s="207"/>
      <c r="F75" s="208"/>
      <c r="G75" s="208"/>
      <c r="H75" s="208"/>
      <c r="I75" s="209"/>
      <c r="J75" s="2" t="str">
        <f t="shared" si="0"/>
        <v>Yes</v>
      </c>
      <c r="K75" s="2" t="str">
        <f t="shared" si="1"/>
        <v>Yes</v>
      </c>
      <c r="L75" s="2" t="str">
        <f t="shared" si="2"/>
        <v>Yes</v>
      </c>
      <c r="M75" s="2" t="str">
        <f t="shared" si="3"/>
        <v>YesYesYes</v>
      </c>
      <c r="N75" s="2" t="str">
        <f t="shared" si="4"/>
        <v>Yes</v>
      </c>
    </row>
    <row r="76" spans="1:14" ht="50.1" customHeight="1" x14ac:dyDescent="0.2">
      <c r="A76" s="196"/>
      <c r="B76" s="197"/>
      <c r="C76" s="60"/>
      <c r="D76" s="15"/>
      <c r="E76" s="207"/>
      <c r="F76" s="208"/>
      <c r="G76" s="208"/>
      <c r="H76" s="208"/>
      <c r="I76" s="209"/>
      <c r="J76" s="2" t="str">
        <f t="shared" si="0"/>
        <v>Yes</v>
      </c>
      <c r="K76" s="2" t="str">
        <f t="shared" si="1"/>
        <v>Yes</v>
      </c>
      <c r="L76" s="2" t="str">
        <f t="shared" si="2"/>
        <v>Yes</v>
      </c>
      <c r="M76" s="2" t="str">
        <f t="shared" si="3"/>
        <v>YesYesYes</v>
      </c>
      <c r="N76" s="2" t="str">
        <f t="shared" si="4"/>
        <v>Yes</v>
      </c>
    </row>
    <row r="77" spans="1:14" ht="50.1" customHeight="1" x14ac:dyDescent="0.2">
      <c r="A77" s="196"/>
      <c r="B77" s="197"/>
      <c r="C77" s="60"/>
      <c r="D77" s="15"/>
      <c r="E77" s="207"/>
      <c r="F77" s="208"/>
      <c r="G77" s="208"/>
      <c r="H77" s="208"/>
      <c r="I77" s="209"/>
      <c r="J77" s="2" t="str">
        <f t="shared" si="0"/>
        <v>Yes</v>
      </c>
      <c r="K77" s="2" t="str">
        <f t="shared" si="1"/>
        <v>Yes</v>
      </c>
      <c r="L77" s="2" t="str">
        <f t="shared" si="2"/>
        <v>Yes</v>
      </c>
      <c r="M77" s="2" t="str">
        <f t="shared" si="3"/>
        <v>YesYesYes</v>
      </c>
      <c r="N77" s="2" t="str">
        <f t="shared" si="4"/>
        <v>Yes</v>
      </c>
    </row>
    <row r="78" spans="1:14" ht="50.1" customHeight="1" x14ac:dyDescent="0.2">
      <c r="A78" s="196"/>
      <c r="B78" s="197"/>
      <c r="C78" s="60"/>
      <c r="D78" s="15"/>
      <c r="E78" s="207"/>
      <c r="F78" s="208"/>
      <c r="G78" s="208"/>
      <c r="H78" s="208"/>
      <c r="I78" s="209"/>
      <c r="J78" s="2" t="str">
        <f t="shared" si="0"/>
        <v>Yes</v>
      </c>
      <c r="K78" s="2" t="str">
        <f t="shared" si="1"/>
        <v>Yes</v>
      </c>
      <c r="L78" s="2" t="str">
        <f t="shared" si="2"/>
        <v>Yes</v>
      </c>
      <c r="M78" s="2" t="str">
        <f t="shared" si="3"/>
        <v>YesYesYes</v>
      </c>
      <c r="N78" s="2" t="str">
        <f t="shared" si="4"/>
        <v>Yes</v>
      </c>
    </row>
    <row r="79" spans="1:14" ht="50.1" customHeight="1" x14ac:dyDescent="0.2">
      <c r="A79" s="196"/>
      <c r="B79" s="197"/>
      <c r="C79" s="60"/>
      <c r="D79" s="15"/>
      <c r="E79" s="207"/>
      <c r="F79" s="208"/>
      <c r="G79" s="208"/>
      <c r="H79" s="208"/>
      <c r="I79" s="209"/>
      <c r="J79" s="2" t="str">
        <f t="shared" ref="J79:J105" si="5">IF(AND(A79&lt;&gt;"",LEN(C79)&lt;3),"No","Yes")</f>
        <v>Yes</v>
      </c>
      <c r="K79" s="2" t="str">
        <f t="shared" ref="K79:K105" si="6">IF(AND(A79&lt;&gt;"",LEN(D79)&lt;5),"No","Yes")</f>
        <v>Yes</v>
      </c>
      <c r="L79" s="2" t="str">
        <f t="shared" ref="L79:L105" si="7">IF(AND(A79&lt;&gt;"",LEN(E79)&lt;15),"No","Yes")</f>
        <v>Yes</v>
      </c>
      <c r="M79" s="2" t="str">
        <f t="shared" ref="M79:M105" si="8">CONCATENATE(J79,K79,L79)</f>
        <v>YesYesYes</v>
      </c>
      <c r="N79" s="2" t="str">
        <f t="shared" ref="N79:N105" si="9">IF(M79="YesYesYes","Yes","No")</f>
        <v>Yes</v>
      </c>
    </row>
    <row r="80" spans="1:14" ht="50.1" customHeight="1" x14ac:dyDescent="0.2">
      <c r="A80" s="196"/>
      <c r="B80" s="197"/>
      <c r="C80" s="60"/>
      <c r="D80" s="15"/>
      <c r="E80" s="207"/>
      <c r="F80" s="208"/>
      <c r="G80" s="208"/>
      <c r="H80" s="208"/>
      <c r="I80" s="209"/>
      <c r="J80" s="2" t="str">
        <f t="shared" si="5"/>
        <v>Yes</v>
      </c>
      <c r="K80" s="2" t="str">
        <f t="shared" si="6"/>
        <v>Yes</v>
      </c>
      <c r="L80" s="2" t="str">
        <f t="shared" si="7"/>
        <v>Yes</v>
      </c>
      <c r="M80" s="2" t="str">
        <f t="shared" si="8"/>
        <v>YesYesYes</v>
      </c>
      <c r="N80" s="2" t="str">
        <f t="shared" si="9"/>
        <v>Yes</v>
      </c>
    </row>
    <row r="81" spans="1:14" ht="50.1" customHeight="1" x14ac:dyDescent="0.2">
      <c r="A81" s="196"/>
      <c r="B81" s="197"/>
      <c r="C81" s="60"/>
      <c r="D81" s="15"/>
      <c r="E81" s="207"/>
      <c r="F81" s="208"/>
      <c r="G81" s="208"/>
      <c r="H81" s="208"/>
      <c r="I81" s="209"/>
      <c r="J81" s="2" t="str">
        <f t="shared" si="5"/>
        <v>Yes</v>
      </c>
      <c r="K81" s="2" t="str">
        <f t="shared" si="6"/>
        <v>Yes</v>
      </c>
      <c r="L81" s="2" t="str">
        <f t="shared" si="7"/>
        <v>Yes</v>
      </c>
      <c r="M81" s="2" t="str">
        <f t="shared" si="8"/>
        <v>YesYesYes</v>
      </c>
      <c r="N81" s="2" t="str">
        <f t="shared" si="9"/>
        <v>Yes</v>
      </c>
    </row>
    <row r="82" spans="1:14" ht="50.1" customHeight="1" x14ac:dyDescent="0.2">
      <c r="A82" s="196"/>
      <c r="B82" s="197"/>
      <c r="C82" s="60"/>
      <c r="D82" s="15"/>
      <c r="E82" s="207"/>
      <c r="F82" s="208"/>
      <c r="G82" s="208"/>
      <c r="H82" s="208"/>
      <c r="I82" s="209"/>
      <c r="J82" s="2" t="str">
        <f t="shared" si="5"/>
        <v>Yes</v>
      </c>
      <c r="K82" s="2" t="str">
        <f t="shared" si="6"/>
        <v>Yes</v>
      </c>
      <c r="L82" s="2" t="str">
        <f t="shared" si="7"/>
        <v>Yes</v>
      </c>
      <c r="M82" s="2" t="str">
        <f t="shared" si="8"/>
        <v>YesYesYes</v>
      </c>
      <c r="N82" s="2" t="str">
        <f t="shared" si="9"/>
        <v>Yes</v>
      </c>
    </row>
    <row r="83" spans="1:14" ht="50.1" customHeight="1" x14ac:dyDescent="0.2">
      <c r="A83" s="196"/>
      <c r="B83" s="197"/>
      <c r="C83" s="60"/>
      <c r="D83" s="15"/>
      <c r="E83" s="207"/>
      <c r="F83" s="208"/>
      <c r="G83" s="208"/>
      <c r="H83" s="208"/>
      <c r="I83" s="209"/>
      <c r="J83" s="2" t="str">
        <f t="shared" si="5"/>
        <v>Yes</v>
      </c>
      <c r="K83" s="2" t="str">
        <f t="shared" si="6"/>
        <v>Yes</v>
      </c>
      <c r="L83" s="2" t="str">
        <f t="shared" si="7"/>
        <v>Yes</v>
      </c>
      <c r="M83" s="2" t="str">
        <f t="shared" si="8"/>
        <v>YesYesYes</v>
      </c>
      <c r="N83" s="2" t="str">
        <f t="shared" si="9"/>
        <v>Yes</v>
      </c>
    </row>
    <row r="84" spans="1:14" ht="50.1" customHeight="1" x14ac:dyDescent="0.2">
      <c r="A84" s="196"/>
      <c r="B84" s="197"/>
      <c r="C84" s="60"/>
      <c r="D84" s="15"/>
      <c r="E84" s="207"/>
      <c r="F84" s="208"/>
      <c r="G84" s="208"/>
      <c r="H84" s="208"/>
      <c r="I84" s="209"/>
      <c r="J84" s="2" t="str">
        <f t="shared" si="5"/>
        <v>Yes</v>
      </c>
      <c r="K84" s="2" t="str">
        <f t="shared" si="6"/>
        <v>Yes</v>
      </c>
      <c r="L84" s="2" t="str">
        <f t="shared" si="7"/>
        <v>Yes</v>
      </c>
      <c r="M84" s="2" t="str">
        <f t="shared" si="8"/>
        <v>YesYesYes</v>
      </c>
      <c r="N84" s="2" t="str">
        <f t="shared" si="9"/>
        <v>Yes</v>
      </c>
    </row>
    <row r="85" spans="1:14" ht="50.1" customHeight="1" x14ac:dyDescent="0.2">
      <c r="A85" s="196"/>
      <c r="B85" s="197"/>
      <c r="C85" s="60"/>
      <c r="D85" s="15"/>
      <c r="E85" s="207"/>
      <c r="F85" s="208"/>
      <c r="G85" s="208"/>
      <c r="H85" s="208"/>
      <c r="I85" s="209"/>
      <c r="J85" s="2" t="str">
        <f t="shared" si="5"/>
        <v>Yes</v>
      </c>
      <c r="K85" s="2" t="str">
        <f t="shared" si="6"/>
        <v>Yes</v>
      </c>
      <c r="L85" s="2" t="str">
        <f t="shared" si="7"/>
        <v>Yes</v>
      </c>
      <c r="M85" s="2" t="str">
        <f t="shared" si="8"/>
        <v>YesYesYes</v>
      </c>
      <c r="N85" s="2" t="str">
        <f t="shared" si="9"/>
        <v>Yes</v>
      </c>
    </row>
    <row r="86" spans="1:14" ht="50.1" customHeight="1" x14ac:dyDescent="0.2">
      <c r="A86" s="196"/>
      <c r="B86" s="197"/>
      <c r="C86" s="60"/>
      <c r="D86" s="15"/>
      <c r="E86" s="207"/>
      <c r="F86" s="208"/>
      <c r="G86" s="208"/>
      <c r="H86" s="208"/>
      <c r="I86" s="209"/>
      <c r="J86" s="2" t="str">
        <f t="shared" si="5"/>
        <v>Yes</v>
      </c>
      <c r="K86" s="2" t="str">
        <f t="shared" si="6"/>
        <v>Yes</v>
      </c>
      <c r="L86" s="2" t="str">
        <f t="shared" si="7"/>
        <v>Yes</v>
      </c>
      <c r="M86" s="2" t="str">
        <f t="shared" si="8"/>
        <v>YesYesYes</v>
      </c>
      <c r="N86" s="2" t="str">
        <f t="shared" si="9"/>
        <v>Yes</v>
      </c>
    </row>
    <row r="87" spans="1:14" ht="50.1" customHeight="1" x14ac:dyDescent="0.2">
      <c r="A87" s="196"/>
      <c r="B87" s="197"/>
      <c r="C87" s="60"/>
      <c r="D87" s="15"/>
      <c r="E87" s="207"/>
      <c r="F87" s="208"/>
      <c r="G87" s="208"/>
      <c r="H87" s="208"/>
      <c r="I87" s="209"/>
      <c r="J87" s="2" t="str">
        <f t="shared" si="5"/>
        <v>Yes</v>
      </c>
      <c r="K87" s="2" t="str">
        <f t="shared" si="6"/>
        <v>Yes</v>
      </c>
      <c r="L87" s="2" t="str">
        <f t="shared" si="7"/>
        <v>Yes</v>
      </c>
      <c r="M87" s="2" t="str">
        <f t="shared" si="8"/>
        <v>YesYesYes</v>
      </c>
      <c r="N87" s="2" t="str">
        <f t="shared" si="9"/>
        <v>Yes</v>
      </c>
    </row>
    <row r="88" spans="1:14" ht="50.1" customHeight="1" x14ac:dyDescent="0.2">
      <c r="A88" s="196"/>
      <c r="B88" s="197"/>
      <c r="C88" s="60"/>
      <c r="D88" s="15"/>
      <c r="E88" s="207"/>
      <c r="F88" s="208"/>
      <c r="G88" s="208"/>
      <c r="H88" s="208"/>
      <c r="I88" s="209"/>
      <c r="J88" s="2" t="str">
        <f t="shared" si="5"/>
        <v>Yes</v>
      </c>
      <c r="K88" s="2" t="str">
        <f t="shared" si="6"/>
        <v>Yes</v>
      </c>
      <c r="L88" s="2" t="str">
        <f t="shared" si="7"/>
        <v>Yes</v>
      </c>
      <c r="M88" s="2" t="str">
        <f t="shared" si="8"/>
        <v>YesYesYes</v>
      </c>
      <c r="N88" s="2" t="str">
        <f t="shared" si="9"/>
        <v>Yes</v>
      </c>
    </row>
    <row r="89" spans="1:14" ht="50.1" customHeight="1" x14ac:dyDescent="0.2">
      <c r="A89" s="196"/>
      <c r="B89" s="197"/>
      <c r="C89" s="60"/>
      <c r="D89" s="15"/>
      <c r="E89" s="207"/>
      <c r="F89" s="208"/>
      <c r="G89" s="208"/>
      <c r="H89" s="208"/>
      <c r="I89" s="209"/>
      <c r="J89" s="2" t="str">
        <f t="shared" si="5"/>
        <v>Yes</v>
      </c>
      <c r="K89" s="2" t="str">
        <f t="shared" si="6"/>
        <v>Yes</v>
      </c>
      <c r="L89" s="2" t="str">
        <f t="shared" si="7"/>
        <v>Yes</v>
      </c>
      <c r="M89" s="2" t="str">
        <f t="shared" si="8"/>
        <v>YesYesYes</v>
      </c>
      <c r="N89" s="2" t="str">
        <f t="shared" si="9"/>
        <v>Yes</v>
      </c>
    </row>
    <row r="90" spans="1:14" ht="50.1" customHeight="1" x14ac:dyDescent="0.2">
      <c r="A90" s="196"/>
      <c r="B90" s="197"/>
      <c r="C90" s="60"/>
      <c r="D90" s="15"/>
      <c r="E90" s="207"/>
      <c r="F90" s="208"/>
      <c r="G90" s="208"/>
      <c r="H90" s="208"/>
      <c r="I90" s="209"/>
      <c r="J90" s="2" t="str">
        <f t="shared" si="5"/>
        <v>Yes</v>
      </c>
      <c r="K90" s="2" t="str">
        <f t="shared" si="6"/>
        <v>Yes</v>
      </c>
      <c r="L90" s="2" t="str">
        <f t="shared" si="7"/>
        <v>Yes</v>
      </c>
      <c r="M90" s="2" t="str">
        <f t="shared" si="8"/>
        <v>YesYesYes</v>
      </c>
      <c r="N90" s="2" t="str">
        <f t="shared" si="9"/>
        <v>Yes</v>
      </c>
    </row>
    <row r="91" spans="1:14" ht="50.1" customHeight="1" x14ac:dyDescent="0.2">
      <c r="A91" s="196"/>
      <c r="B91" s="197"/>
      <c r="C91" s="60"/>
      <c r="D91" s="15"/>
      <c r="E91" s="207"/>
      <c r="F91" s="208"/>
      <c r="G91" s="208"/>
      <c r="H91" s="208"/>
      <c r="I91" s="209"/>
      <c r="J91" s="2" t="str">
        <f t="shared" si="5"/>
        <v>Yes</v>
      </c>
      <c r="K91" s="2" t="str">
        <f t="shared" si="6"/>
        <v>Yes</v>
      </c>
      <c r="L91" s="2" t="str">
        <f t="shared" si="7"/>
        <v>Yes</v>
      </c>
      <c r="M91" s="2" t="str">
        <f t="shared" si="8"/>
        <v>YesYesYes</v>
      </c>
      <c r="N91" s="2" t="str">
        <f t="shared" si="9"/>
        <v>Yes</v>
      </c>
    </row>
    <row r="92" spans="1:14" ht="50.1" customHeight="1" x14ac:dyDescent="0.2">
      <c r="A92" s="196"/>
      <c r="B92" s="197"/>
      <c r="C92" s="60"/>
      <c r="D92" s="15"/>
      <c r="E92" s="207"/>
      <c r="F92" s="208"/>
      <c r="G92" s="208"/>
      <c r="H92" s="208"/>
      <c r="I92" s="209"/>
      <c r="J92" s="2" t="str">
        <f t="shared" si="5"/>
        <v>Yes</v>
      </c>
      <c r="K92" s="2" t="str">
        <f t="shared" si="6"/>
        <v>Yes</v>
      </c>
      <c r="L92" s="2" t="str">
        <f t="shared" si="7"/>
        <v>Yes</v>
      </c>
      <c r="M92" s="2" t="str">
        <f t="shared" si="8"/>
        <v>YesYesYes</v>
      </c>
      <c r="N92" s="2" t="str">
        <f t="shared" si="9"/>
        <v>Yes</v>
      </c>
    </row>
    <row r="93" spans="1:14" ht="50.1" customHeight="1" x14ac:dyDescent="0.2">
      <c r="A93" s="196"/>
      <c r="B93" s="197"/>
      <c r="C93" s="60"/>
      <c r="D93" s="15"/>
      <c r="E93" s="207"/>
      <c r="F93" s="208"/>
      <c r="G93" s="208"/>
      <c r="H93" s="208"/>
      <c r="I93" s="209"/>
      <c r="J93" s="2" t="str">
        <f t="shared" si="5"/>
        <v>Yes</v>
      </c>
      <c r="K93" s="2" t="str">
        <f t="shared" si="6"/>
        <v>Yes</v>
      </c>
      <c r="L93" s="2" t="str">
        <f t="shared" si="7"/>
        <v>Yes</v>
      </c>
      <c r="M93" s="2" t="str">
        <f t="shared" si="8"/>
        <v>YesYesYes</v>
      </c>
      <c r="N93" s="2" t="str">
        <f t="shared" si="9"/>
        <v>Yes</v>
      </c>
    </row>
    <row r="94" spans="1:14" ht="50.1" customHeight="1" x14ac:dyDescent="0.2">
      <c r="A94" s="196"/>
      <c r="B94" s="197"/>
      <c r="C94" s="60"/>
      <c r="D94" s="15"/>
      <c r="E94" s="207"/>
      <c r="F94" s="208"/>
      <c r="G94" s="208"/>
      <c r="H94" s="208"/>
      <c r="I94" s="209"/>
      <c r="J94" s="2" t="str">
        <f t="shared" si="5"/>
        <v>Yes</v>
      </c>
      <c r="K94" s="2" t="str">
        <f t="shared" si="6"/>
        <v>Yes</v>
      </c>
      <c r="L94" s="2" t="str">
        <f t="shared" si="7"/>
        <v>Yes</v>
      </c>
      <c r="M94" s="2" t="str">
        <f t="shared" si="8"/>
        <v>YesYesYes</v>
      </c>
      <c r="N94" s="2" t="str">
        <f t="shared" si="9"/>
        <v>Yes</v>
      </c>
    </row>
    <row r="95" spans="1:14" ht="50.1" customHeight="1" x14ac:dyDescent="0.2">
      <c r="A95" s="196"/>
      <c r="B95" s="197"/>
      <c r="C95" s="60"/>
      <c r="D95" s="15"/>
      <c r="E95" s="207"/>
      <c r="F95" s="208"/>
      <c r="G95" s="208"/>
      <c r="H95" s="208"/>
      <c r="I95" s="209"/>
      <c r="J95" s="2" t="str">
        <f t="shared" si="5"/>
        <v>Yes</v>
      </c>
      <c r="K95" s="2" t="str">
        <f t="shared" si="6"/>
        <v>Yes</v>
      </c>
      <c r="L95" s="2" t="str">
        <f t="shared" si="7"/>
        <v>Yes</v>
      </c>
      <c r="M95" s="2" t="str">
        <f t="shared" si="8"/>
        <v>YesYesYes</v>
      </c>
      <c r="N95" s="2" t="str">
        <f t="shared" si="9"/>
        <v>Yes</v>
      </c>
    </row>
    <row r="96" spans="1:14" ht="50.1" customHeight="1" x14ac:dyDescent="0.2">
      <c r="A96" s="196"/>
      <c r="B96" s="197"/>
      <c r="C96" s="60"/>
      <c r="D96" s="15"/>
      <c r="E96" s="207"/>
      <c r="F96" s="208"/>
      <c r="G96" s="208"/>
      <c r="H96" s="208"/>
      <c r="I96" s="209"/>
      <c r="J96" s="2" t="str">
        <f t="shared" si="5"/>
        <v>Yes</v>
      </c>
      <c r="K96" s="2" t="str">
        <f t="shared" si="6"/>
        <v>Yes</v>
      </c>
      <c r="L96" s="2" t="str">
        <f t="shared" si="7"/>
        <v>Yes</v>
      </c>
      <c r="M96" s="2" t="str">
        <f t="shared" si="8"/>
        <v>YesYesYes</v>
      </c>
      <c r="N96" s="2" t="str">
        <f t="shared" si="9"/>
        <v>Yes</v>
      </c>
    </row>
    <row r="97" spans="1:14" ht="50.1" customHeight="1" x14ac:dyDescent="0.2">
      <c r="A97" s="196"/>
      <c r="B97" s="197"/>
      <c r="C97" s="60"/>
      <c r="D97" s="15"/>
      <c r="E97" s="207"/>
      <c r="F97" s="208"/>
      <c r="G97" s="208"/>
      <c r="H97" s="208"/>
      <c r="I97" s="209"/>
      <c r="J97" s="2" t="str">
        <f t="shared" si="5"/>
        <v>Yes</v>
      </c>
      <c r="K97" s="2" t="str">
        <f t="shared" si="6"/>
        <v>Yes</v>
      </c>
      <c r="L97" s="2" t="str">
        <f t="shared" si="7"/>
        <v>Yes</v>
      </c>
      <c r="M97" s="2" t="str">
        <f t="shared" si="8"/>
        <v>YesYesYes</v>
      </c>
      <c r="N97" s="2" t="str">
        <f t="shared" si="9"/>
        <v>Yes</v>
      </c>
    </row>
    <row r="98" spans="1:14" ht="50.1" customHeight="1" x14ac:dyDescent="0.2">
      <c r="A98" s="196"/>
      <c r="B98" s="197"/>
      <c r="C98" s="60"/>
      <c r="D98" s="15"/>
      <c r="E98" s="207"/>
      <c r="F98" s="208"/>
      <c r="G98" s="208"/>
      <c r="H98" s="208"/>
      <c r="I98" s="209"/>
      <c r="J98" s="2" t="str">
        <f t="shared" si="5"/>
        <v>Yes</v>
      </c>
      <c r="K98" s="2" t="str">
        <f t="shared" si="6"/>
        <v>Yes</v>
      </c>
      <c r="L98" s="2" t="str">
        <f t="shared" si="7"/>
        <v>Yes</v>
      </c>
      <c r="M98" s="2" t="str">
        <f t="shared" si="8"/>
        <v>YesYesYes</v>
      </c>
      <c r="N98" s="2" t="str">
        <f t="shared" si="9"/>
        <v>Yes</v>
      </c>
    </row>
    <row r="99" spans="1:14" ht="50.1" customHeight="1" x14ac:dyDescent="0.2">
      <c r="A99" s="196"/>
      <c r="B99" s="197"/>
      <c r="C99" s="60"/>
      <c r="D99" s="15"/>
      <c r="E99" s="207"/>
      <c r="F99" s="208"/>
      <c r="G99" s="208"/>
      <c r="H99" s="208"/>
      <c r="I99" s="209"/>
      <c r="J99" s="2" t="str">
        <f t="shared" si="5"/>
        <v>Yes</v>
      </c>
      <c r="K99" s="2" t="str">
        <f t="shared" si="6"/>
        <v>Yes</v>
      </c>
      <c r="L99" s="2" t="str">
        <f t="shared" si="7"/>
        <v>Yes</v>
      </c>
      <c r="M99" s="2" t="str">
        <f t="shared" si="8"/>
        <v>YesYesYes</v>
      </c>
      <c r="N99" s="2" t="str">
        <f t="shared" si="9"/>
        <v>Yes</v>
      </c>
    </row>
    <row r="100" spans="1:14" ht="50.1" customHeight="1" x14ac:dyDescent="0.2">
      <c r="A100" s="196"/>
      <c r="B100" s="197"/>
      <c r="C100" s="60"/>
      <c r="D100" s="15"/>
      <c r="E100" s="207"/>
      <c r="F100" s="208"/>
      <c r="G100" s="208"/>
      <c r="H100" s="208"/>
      <c r="I100" s="209"/>
      <c r="J100" s="2" t="str">
        <f t="shared" si="5"/>
        <v>Yes</v>
      </c>
      <c r="K100" s="2" t="str">
        <f t="shared" si="6"/>
        <v>Yes</v>
      </c>
      <c r="L100" s="2" t="str">
        <f t="shared" si="7"/>
        <v>Yes</v>
      </c>
      <c r="M100" s="2" t="str">
        <f t="shared" si="8"/>
        <v>YesYesYes</v>
      </c>
      <c r="N100" s="2" t="str">
        <f t="shared" si="9"/>
        <v>Yes</v>
      </c>
    </row>
    <row r="101" spans="1:14" ht="50.1" customHeight="1" x14ac:dyDescent="0.2">
      <c r="A101" s="196"/>
      <c r="B101" s="197"/>
      <c r="C101" s="60"/>
      <c r="D101" s="15"/>
      <c r="E101" s="207"/>
      <c r="F101" s="208"/>
      <c r="G101" s="208"/>
      <c r="H101" s="208"/>
      <c r="I101" s="209"/>
      <c r="J101" s="2" t="str">
        <f t="shared" si="5"/>
        <v>Yes</v>
      </c>
      <c r="K101" s="2" t="str">
        <f t="shared" si="6"/>
        <v>Yes</v>
      </c>
      <c r="L101" s="2" t="str">
        <f t="shared" si="7"/>
        <v>Yes</v>
      </c>
      <c r="M101" s="2" t="str">
        <f t="shared" si="8"/>
        <v>YesYesYes</v>
      </c>
      <c r="N101" s="2" t="str">
        <f t="shared" si="9"/>
        <v>Yes</v>
      </c>
    </row>
    <row r="102" spans="1:14" ht="50.1" customHeight="1" x14ac:dyDescent="0.2">
      <c r="A102" s="196"/>
      <c r="B102" s="197"/>
      <c r="C102" s="60"/>
      <c r="D102" s="15"/>
      <c r="E102" s="207"/>
      <c r="F102" s="208"/>
      <c r="G102" s="208"/>
      <c r="H102" s="208"/>
      <c r="I102" s="209"/>
      <c r="J102" s="2" t="str">
        <f t="shared" si="5"/>
        <v>Yes</v>
      </c>
      <c r="K102" s="2" t="str">
        <f t="shared" si="6"/>
        <v>Yes</v>
      </c>
      <c r="L102" s="2" t="str">
        <f t="shared" si="7"/>
        <v>Yes</v>
      </c>
      <c r="M102" s="2" t="str">
        <f t="shared" si="8"/>
        <v>YesYesYes</v>
      </c>
      <c r="N102" s="2" t="str">
        <f t="shared" si="9"/>
        <v>Yes</v>
      </c>
    </row>
    <row r="103" spans="1:14" ht="50.1" customHeight="1" x14ac:dyDescent="0.2">
      <c r="A103" s="196"/>
      <c r="B103" s="197"/>
      <c r="C103" s="60"/>
      <c r="D103" s="15"/>
      <c r="E103" s="207"/>
      <c r="F103" s="208"/>
      <c r="G103" s="208"/>
      <c r="H103" s="208"/>
      <c r="I103" s="209"/>
      <c r="J103" s="2" t="str">
        <f t="shared" si="5"/>
        <v>Yes</v>
      </c>
      <c r="K103" s="2" t="str">
        <f t="shared" si="6"/>
        <v>Yes</v>
      </c>
      <c r="L103" s="2" t="str">
        <f t="shared" si="7"/>
        <v>Yes</v>
      </c>
      <c r="M103" s="2" t="str">
        <f t="shared" si="8"/>
        <v>YesYesYes</v>
      </c>
      <c r="N103" s="2" t="str">
        <f t="shared" si="9"/>
        <v>Yes</v>
      </c>
    </row>
    <row r="104" spans="1:14" ht="50.1" customHeight="1" x14ac:dyDescent="0.2">
      <c r="A104" s="196"/>
      <c r="B104" s="197"/>
      <c r="C104" s="60"/>
      <c r="D104" s="15"/>
      <c r="E104" s="207"/>
      <c r="F104" s="208"/>
      <c r="G104" s="208"/>
      <c r="H104" s="208"/>
      <c r="I104" s="209"/>
      <c r="J104" s="2" t="str">
        <f t="shared" si="5"/>
        <v>Yes</v>
      </c>
      <c r="K104" s="2" t="str">
        <f t="shared" si="6"/>
        <v>Yes</v>
      </c>
      <c r="L104" s="2" t="str">
        <f t="shared" si="7"/>
        <v>Yes</v>
      </c>
      <c r="M104" s="2" t="str">
        <f t="shared" si="8"/>
        <v>YesYesYes</v>
      </c>
      <c r="N104" s="2" t="str">
        <f t="shared" si="9"/>
        <v>Yes</v>
      </c>
    </row>
    <row r="105" spans="1:14" ht="50.1" customHeight="1" x14ac:dyDescent="0.2">
      <c r="A105" s="196"/>
      <c r="B105" s="197"/>
      <c r="C105" s="60"/>
      <c r="D105" s="15"/>
      <c r="E105" s="207"/>
      <c r="F105" s="208"/>
      <c r="G105" s="208"/>
      <c r="H105" s="208"/>
      <c r="I105" s="209"/>
      <c r="J105" s="2" t="str">
        <f t="shared" si="5"/>
        <v>Yes</v>
      </c>
      <c r="K105" s="2" t="str">
        <f t="shared" si="6"/>
        <v>Yes</v>
      </c>
      <c r="L105" s="2" t="str">
        <f t="shared" si="7"/>
        <v>Yes</v>
      </c>
      <c r="M105" s="2" t="str">
        <f t="shared" si="8"/>
        <v>YesYesYes</v>
      </c>
      <c r="N105" s="2" t="str">
        <f t="shared" si="9"/>
        <v>Yes</v>
      </c>
    </row>
    <row r="106" spans="1:14" x14ac:dyDescent="0.2">
      <c r="J106" s="5">
        <f>COUNTIF(J14:J105,"Yes")</f>
        <v>92</v>
      </c>
      <c r="K106" s="5">
        <f>COUNTIF(K14:K105,"Yes")</f>
        <v>92</v>
      </c>
      <c r="L106" s="5">
        <f>COUNTIF(L14:L105,"Yes")</f>
        <v>92</v>
      </c>
      <c r="M106" s="5"/>
      <c r="N106" s="5">
        <f>COUNTIF(N14:N105,"Yes")</f>
        <v>92</v>
      </c>
    </row>
  </sheetData>
  <mergeCells count="190">
    <mergeCell ref="A99:B99"/>
    <mergeCell ref="E99:I99"/>
    <mergeCell ref="A97:B97"/>
    <mergeCell ref="E97:I97"/>
    <mergeCell ref="A92:B92"/>
    <mergeCell ref="E92:I92"/>
    <mergeCell ref="A93:B93"/>
    <mergeCell ref="E93:I93"/>
    <mergeCell ref="A105:B105"/>
    <mergeCell ref="E105:I105"/>
    <mergeCell ref="A101:B101"/>
    <mergeCell ref="E101:I101"/>
    <mergeCell ref="A102:B102"/>
    <mergeCell ref="E102:I102"/>
    <mergeCell ref="A104:B104"/>
    <mergeCell ref="E104:I104"/>
    <mergeCell ref="A94:B94"/>
    <mergeCell ref="E94:I94"/>
    <mergeCell ref="A95:B95"/>
    <mergeCell ref="E95:I95"/>
    <mergeCell ref="A103:B103"/>
    <mergeCell ref="E103:I103"/>
    <mergeCell ref="A100:B100"/>
    <mergeCell ref="E100:I100"/>
    <mergeCell ref="A98:B98"/>
    <mergeCell ref="E98:I98"/>
    <mergeCell ref="A87:B87"/>
    <mergeCell ref="E82:I82"/>
    <mergeCell ref="A83:B83"/>
    <mergeCell ref="A96:B96"/>
    <mergeCell ref="E96:I96"/>
    <mergeCell ref="E83:I83"/>
    <mergeCell ref="A84:B84"/>
    <mergeCell ref="E84:I84"/>
    <mergeCell ref="E87:I87"/>
    <mergeCell ref="A85:B85"/>
    <mergeCell ref="A89:B89"/>
    <mergeCell ref="E89:I89"/>
    <mergeCell ref="A88:B88"/>
    <mergeCell ref="E88:I88"/>
    <mergeCell ref="A91:B91"/>
    <mergeCell ref="E91:I91"/>
    <mergeCell ref="A90:B90"/>
    <mergeCell ref="E90:I90"/>
    <mergeCell ref="A78:B78"/>
    <mergeCell ref="E78:I78"/>
    <mergeCell ref="A80:B80"/>
    <mergeCell ref="E80:I80"/>
    <mergeCell ref="A82:B82"/>
    <mergeCell ref="A86:B86"/>
    <mergeCell ref="E86:I86"/>
    <mergeCell ref="E85:I85"/>
    <mergeCell ref="A81:B81"/>
    <mergeCell ref="E81:I81"/>
    <mergeCell ref="A79:B79"/>
    <mergeCell ref="E79:I79"/>
    <mergeCell ref="A77:B77"/>
    <mergeCell ref="E77:I77"/>
    <mergeCell ref="A73:B73"/>
    <mergeCell ref="E59:I59"/>
    <mergeCell ref="E65:I65"/>
    <mergeCell ref="E66:I66"/>
    <mergeCell ref="E67:I67"/>
    <mergeCell ref="A70:B70"/>
    <mergeCell ref="E73:I73"/>
    <mergeCell ref="E68:I68"/>
    <mergeCell ref="E69:I69"/>
    <mergeCell ref="E72:I72"/>
    <mergeCell ref="E71:I71"/>
    <mergeCell ref="E70:I70"/>
    <mergeCell ref="A72:B72"/>
    <mergeCell ref="A71:B71"/>
    <mergeCell ref="A64:B64"/>
    <mergeCell ref="E64:I64"/>
    <mergeCell ref="A76:B76"/>
    <mergeCell ref="E76:I76"/>
    <mergeCell ref="A75:B75"/>
    <mergeCell ref="E75:I75"/>
    <mergeCell ref="A68:B68"/>
    <mergeCell ref="A69:B69"/>
    <mergeCell ref="A66:B66"/>
    <mergeCell ref="A67:B67"/>
    <mergeCell ref="A63:B63"/>
    <mergeCell ref="E60:I60"/>
    <mergeCell ref="E61:I61"/>
    <mergeCell ref="E63:I63"/>
    <mergeCell ref="A74:B74"/>
    <mergeCell ref="E74:I74"/>
    <mergeCell ref="E56:I56"/>
    <mergeCell ref="E57:I57"/>
    <mergeCell ref="A65:B65"/>
    <mergeCell ref="A62:B62"/>
    <mergeCell ref="A55:B55"/>
    <mergeCell ref="E51:I51"/>
    <mergeCell ref="E52:I52"/>
    <mergeCell ref="A61:B61"/>
    <mergeCell ref="E50:I50"/>
    <mergeCell ref="E62:I62"/>
    <mergeCell ref="A51:B51"/>
    <mergeCell ref="A56:B56"/>
    <mergeCell ref="A57:B57"/>
    <mergeCell ref="A54:B54"/>
    <mergeCell ref="A52:B52"/>
    <mergeCell ref="A53:B53"/>
    <mergeCell ref="A58:B58"/>
    <mergeCell ref="A59:B59"/>
    <mergeCell ref="A60:B60"/>
    <mergeCell ref="A50:B50"/>
    <mergeCell ref="E58:I58"/>
    <mergeCell ref="A27:B27"/>
    <mergeCell ref="A23:B23"/>
    <mergeCell ref="E48:I48"/>
    <mergeCell ref="E55:I55"/>
    <mergeCell ref="E53:I53"/>
    <mergeCell ref="A24:B24"/>
    <mergeCell ref="E33:I33"/>
    <mergeCell ref="E31:I31"/>
    <mergeCell ref="E34:I34"/>
    <mergeCell ref="E36:I36"/>
    <mergeCell ref="E37:I37"/>
    <mergeCell ref="E49:I49"/>
    <mergeCell ref="E42:I42"/>
    <mergeCell ref="E43:I43"/>
    <mergeCell ref="E44:I44"/>
    <mergeCell ref="E45:I45"/>
    <mergeCell ref="A41:B41"/>
    <mergeCell ref="A38:B38"/>
    <mergeCell ref="A39:B39"/>
    <mergeCell ref="E54:I54"/>
    <mergeCell ref="A36:B36"/>
    <mergeCell ref="A37:B37"/>
    <mergeCell ref="E46:I46"/>
    <mergeCell ref="E47:I47"/>
    <mergeCell ref="D5:D13"/>
    <mergeCell ref="A14:B14"/>
    <mergeCell ref="E16:I16"/>
    <mergeCell ref="E17:I17"/>
    <mergeCell ref="C5:C13"/>
    <mergeCell ref="E18:I18"/>
    <mergeCell ref="E5:I13"/>
    <mergeCell ref="E14:I14"/>
    <mergeCell ref="E15:I15"/>
    <mergeCell ref="E35:I35"/>
    <mergeCell ref="A42:B42"/>
    <mergeCell ref="A43:B43"/>
    <mergeCell ref="E22:I22"/>
    <mergeCell ref="E23:I23"/>
    <mergeCell ref="E38:I38"/>
    <mergeCell ref="E39:I39"/>
    <mergeCell ref="E27:I27"/>
    <mergeCell ref="A34:B34"/>
    <mergeCell ref="A35:B35"/>
    <mergeCell ref="A40:B40"/>
    <mergeCell ref="A25:B25"/>
    <mergeCell ref="E26:I26"/>
    <mergeCell ref="E40:I40"/>
    <mergeCell ref="E41:I41"/>
    <mergeCell ref="E28:I28"/>
    <mergeCell ref="E29:I29"/>
    <mergeCell ref="E32:I32"/>
    <mergeCell ref="E30:I30"/>
    <mergeCell ref="A32:B32"/>
    <mergeCell ref="A33:B33"/>
    <mergeCell ref="A30:B30"/>
    <mergeCell ref="A31:B31"/>
    <mergeCell ref="A26:B26"/>
    <mergeCell ref="A44:B44"/>
    <mergeCell ref="A45:B45"/>
    <mergeCell ref="A46:B46"/>
    <mergeCell ref="A47:B47"/>
    <mergeCell ref="A48:B48"/>
    <mergeCell ref="A49:B49"/>
    <mergeCell ref="A1:I2"/>
    <mergeCell ref="A3:I4"/>
    <mergeCell ref="A28:B28"/>
    <mergeCell ref="A29:B29"/>
    <mergeCell ref="A17:B17"/>
    <mergeCell ref="A18:B18"/>
    <mergeCell ref="A20:B20"/>
    <mergeCell ref="A21:B21"/>
    <mergeCell ref="A22:B22"/>
    <mergeCell ref="A15:B15"/>
    <mergeCell ref="A16:B16"/>
    <mergeCell ref="A19:B19"/>
    <mergeCell ref="A5:B13"/>
    <mergeCell ref="E19:I19"/>
    <mergeCell ref="E20:I20"/>
    <mergeCell ref="E21:I21"/>
    <mergeCell ref="E24:I24"/>
    <mergeCell ref="E25:I25"/>
  </mergeCells>
  <phoneticPr fontId="16" type="noConversion"/>
  <dataValidations count="1">
    <dataValidation type="list" allowBlank="1" showInputMessage="1" showErrorMessage="1" sqref="D14:D105">
      <formula1>improvement</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pageSetUpPr fitToPage="1"/>
  </sheetPr>
  <dimension ref="A1:J199"/>
  <sheetViews>
    <sheetView topLeftCell="A163" workbookViewId="0">
      <selection activeCell="A178" sqref="A178:J199"/>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250" t="s">
        <v>155</v>
      </c>
      <c r="B1" s="250"/>
      <c r="C1" s="250"/>
      <c r="D1" s="250"/>
      <c r="E1" s="250"/>
      <c r="F1" s="250"/>
      <c r="G1" s="250"/>
      <c r="H1" s="250"/>
      <c r="I1" s="250"/>
      <c r="J1" s="250"/>
    </row>
    <row r="2" spans="1:10" ht="15" customHeight="1" x14ac:dyDescent="0.2">
      <c r="A2" s="250"/>
      <c r="B2" s="250"/>
      <c r="C2" s="250"/>
      <c r="D2" s="250"/>
      <c r="E2" s="250"/>
      <c r="F2" s="250"/>
      <c r="G2" s="250"/>
      <c r="H2" s="250"/>
      <c r="I2" s="250"/>
      <c r="J2" s="250"/>
    </row>
    <row r="3" spans="1:10" ht="15" customHeight="1" x14ac:dyDescent="0.2">
      <c r="A3" s="251" t="s">
        <v>157</v>
      </c>
      <c r="B3" s="251"/>
      <c r="C3" s="251"/>
      <c r="D3" s="251"/>
      <c r="E3" s="251"/>
      <c r="F3" s="251"/>
      <c r="G3" s="251"/>
      <c r="H3" s="251"/>
      <c r="I3" s="251"/>
      <c r="J3" s="251"/>
    </row>
    <row r="4" spans="1:10" ht="15" customHeight="1" x14ac:dyDescent="0.2">
      <c r="A4" s="251"/>
      <c r="B4" s="251"/>
      <c r="C4" s="251"/>
      <c r="D4" s="251"/>
      <c r="E4" s="251"/>
      <c r="F4" s="251"/>
      <c r="G4" s="251"/>
      <c r="H4" s="251"/>
      <c r="I4" s="251"/>
      <c r="J4" s="251"/>
    </row>
    <row r="5" spans="1:10" ht="15" customHeight="1" x14ac:dyDescent="0.2">
      <c r="A5" s="251"/>
      <c r="B5" s="251"/>
      <c r="C5" s="251"/>
      <c r="D5" s="251"/>
      <c r="E5" s="251"/>
      <c r="F5" s="251"/>
      <c r="G5" s="251"/>
      <c r="H5" s="251"/>
      <c r="I5" s="251"/>
      <c r="J5" s="251"/>
    </row>
    <row r="6" spans="1:10" ht="15" customHeight="1" x14ac:dyDescent="0.2">
      <c r="A6" s="251"/>
      <c r="B6" s="251"/>
      <c r="C6" s="251"/>
      <c r="D6" s="251"/>
      <c r="E6" s="251"/>
      <c r="F6" s="251"/>
      <c r="G6" s="251"/>
      <c r="H6" s="251"/>
      <c r="I6" s="251"/>
      <c r="J6" s="251"/>
    </row>
    <row r="7" spans="1:10" ht="15" customHeight="1" x14ac:dyDescent="0.2">
      <c r="A7" s="251"/>
      <c r="B7" s="251"/>
      <c r="C7" s="251"/>
      <c r="D7" s="251"/>
      <c r="E7" s="251"/>
      <c r="F7" s="251"/>
      <c r="G7" s="251"/>
      <c r="H7" s="251"/>
      <c r="I7" s="251"/>
      <c r="J7" s="251"/>
    </row>
    <row r="8" spans="1:10" ht="15" customHeight="1" x14ac:dyDescent="0.2">
      <c r="A8" s="246"/>
      <c r="B8" s="247"/>
      <c r="C8" s="247"/>
      <c r="D8" s="247"/>
      <c r="E8" s="247"/>
      <c r="F8" s="247"/>
      <c r="G8" s="247"/>
      <c r="H8" s="247"/>
      <c r="I8" s="247"/>
      <c r="J8" s="248"/>
    </row>
    <row r="9" spans="1:10" ht="15" customHeight="1" x14ac:dyDescent="0.2">
      <c r="A9" s="225" t="s">
        <v>119</v>
      </c>
      <c r="B9" s="226"/>
      <c r="C9" s="226"/>
      <c r="D9" s="226"/>
      <c r="E9" s="226"/>
      <c r="F9" s="226"/>
      <c r="G9" s="226"/>
      <c r="H9" s="226"/>
      <c r="I9" s="226"/>
      <c r="J9" s="227"/>
    </row>
    <row r="10" spans="1:10" ht="15" customHeight="1" x14ac:dyDescent="0.2">
      <c r="A10" s="252" t="s">
        <v>116</v>
      </c>
      <c r="B10" s="253"/>
      <c r="C10" s="253"/>
      <c r="D10" s="253"/>
      <c r="E10" s="253"/>
      <c r="F10" s="253"/>
      <c r="G10" s="253"/>
      <c r="H10" s="253"/>
      <c r="I10" s="253"/>
      <c r="J10" s="254"/>
    </row>
    <row r="11" spans="1:10" ht="15" customHeight="1" x14ac:dyDescent="0.2">
      <c r="A11" s="225"/>
      <c r="B11" s="226"/>
      <c r="C11" s="226"/>
      <c r="D11" s="226"/>
      <c r="E11" s="226"/>
      <c r="F11" s="226"/>
      <c r="G11" s="226"/>
      <c r="H11" s="226"/>
      <c r="I11" s="226"/>
      <c r="J11" s="227"/>
    </row>
    <row r="12" spans="1:10" ht="15" customHeight="1" x14ac:dyDescent="0.2">
      <c r="A12" s="224" t="s">
        <v>237</v>
      </c>
      <c r="B12" s="224"/>
      <c r="C12" s="224"/>
      <c r="D12" s="224"/>
      <c r="E12" s="224"/>
      <c r="F12" s="224"/>
      <c r="G12" s="224"/>
      <c r="H12" s="224"/>
      <c r="I12" s="224"/>
      <c r="J12" s="224"/>
    </row>
    <row r="13" spans="1:10" ht="15" customHeight="1" x14ac:dyDescent="0.2">
      <c r="A13" s="224"/>
      <c r="B13" s="224"/>
      <c r="C13" s="224"/>
      <c r="D13" s="224"/>
      <c r="E13" s="224"/>
      <c r="F13" s="224"/>
      <c r="G13" s="224"/>
      <c r="H13" s="224"/>
      <c r="I13" s="224"/>
      <c r="J13" s="224"/>
    </row>
    <row r="14" spans="1:10" ht="15" customHeight="1" x14ac:dyDescent="0.2">
      <c r="A14" s="224"/>
      <c r="B14" s="224"/>
      <c r="C14" s="224"/>
      <c r="D14" s="224"/>
      <c r="E14" s="224"/>
      <c r="F14" s="224"/>
      <c r="G14" s="224"/>
      <c r="H14" s="224"/>
      <c r="I14" s="224"/>
      <c r="J14" s="224"/>
    </row>
    <row r="15" spans="1:10" ht="15" customHeight="1" x14ac:dyDescent="0.2">
      <c r="A15" s="224"/>
      <c r="B15" s="224"/>
      <c r="C15" s="224"/>
      <c r="D15" s="224"/>
      <c r="E15" s="224"/>
      <c r="F15" s="224"/>
      <c r="G15" s="224"/>
      <c r="H15" s="224"/>
      <c r="I15" s="224"/>
      <c r="J15" s="224"/>
    </row>
    <row r="16" spans="1:10" ht="15" customHeight="1" x14ac:dyDescent="0.2">
      <c r="A16" s="224"/>
      <c r="B16" s="224"/>
      <c r="C16" s="224"/>
      <c r="D16" s="224"/>
      <c r="E16" s="224"/>
      <c r="F16" s="224"/>
      <c r="G16" s="224"/>
      <c r="H16" s="224"/>
      <c r="I16" s="224"/>
      <c r="J16" s="224"/>
    </row>
    <row r="17" spans="1:10" ht="15" customHeight="1" x14ac:dyDescent="0.2">
      <c r="A17" s="224"/>
      <c r="B17" s="224"/>
      <c r="C17" s="224"/>
      <c r="D17" s="224"/>
      <c r="E17" s="224"/>
      <c r="F17" s="224"/>
      <c r="G17" s="224"/>
      <c r="H17" s="224"/>
      <c r="I17" s="224"/>
      <c r="J17" s="224"/>
    </row>
    <row r="18" spans="1:10" ht="15" customHeight="1" x14ac:dyDescent="0.2">
      <c r="A18" s="224"/>
      <c r="B18" s="224"/>
      <c r="C18" s="224"/>
      <c r="D18" s="224"/>
      <c r="E18" s="224"/>
      <c r="F18" s="224"/>
      <c r="G18" s="224"/>
      <c r="H18" s="224"/>
      <c r="I18" s="224"/>
      <c r="J18" s="224"/>
    </row>
    <row r="19" spans="1:10" ht="15" customHeight="1" x14ac:dyDescent="0.2">
      <c r="A19" s="224"/>
      <c r="B19" s="224"/>
      <c r="C19" s="224"/>
      <c r="D19" s="224"/>
      <c r="E19" s="224"/>
      <c r="F19" s="224"/>
      <c r="G19" s="224"/>
      <c r="H19" s="224"/>
      <c r="I19" s="224"/>
      <c r="J19" s="224"/>
    </row>
    <row r="20" spans="1:10" ht="15" customHeight="1" x14ac:dyDescent="0.2">
      <c r="A20" s="224"/>
      <c r="B20" s="224"/>
      <c r="C20" s="224"/>
      <c r="D20" s="224"/>
      <c r="E20" s="224"/>
      <c r="F20" s="224"/>
      <c r="G20" s="224"/>
      <c r="H20" s="224"/>
      <c r="I20" s="224"/>
      <c r="J20" s="224"/>
    </row>
    <row r="21" spans="1:10" ht="15" customHeight="1" x14ac:dyDescent="0.2">
      <c r="A21" s="224"/>
      <c r="B21" s="224"/>
      <c r="C21" s="224"/>
      <c r="D21" s="224"/>
      <c r="E21" s="224"/>
      <c r="F21" s="224"/>
      <c r="G21" s="224"/>
      <c r="H21" s="224"/>
      <c r="I21" s="224"/>
      <c r="J21" s="224"/>
    </row>
    <row r="22" spans="1:10" ht="15" customHeight="1" x14ac:dyDescent="0.2">
      <c r="A22" s="224"/>
      <c r="B22" s="224"/>
      <c r="C22" s="224"/>
      <c r="D22" s="224"/>
      <c r="E22" s="224"/>
      <c r="F22" s="224"/>
      <c r="G22" s="224"/>
      <c r="H22" s="224"/>
      <c r="I22" s="224"/>
      <c r="J22" s="224"/>
    </row>
    <row r="23" spans="1:10" ht="15" customHeight="1" x14ac:dyDescent="0.2">
      <c r="A23" s="224"/>
      <c r="B23" s="224"/>
      <c r="C23" s="224"/>
      <c r="D23" s="224"/>
      <c r="E23" s="224"/>
      <c r="F23" s="224"/>
      <c r="G23" s="224"/>
      <c r="H23" s="224"/>
      <c r="I23" s="224"/>
      <c r="J23" s="224"/>
    </row>
    <row r="24" spans="1:10" ht="15" customHeight="1" x14ac:dyDescent="0.2">
      <c r="A24" s="224"/>
      <c r="B24" s="224"/>
      <c r="C24" s="224"/>
      <c r="D24" s="224"/>
      <c r="E24" s="224"/>
      <c r="F24" s="224"/>
      <c r="G24" s="224"/>
      <c r="H24" s="224"/>
      <c r="I24" s="224"/>
      <c r="J24" s="224"/>
    </row>
    <row r="25" spans="1:10" ht="15" customHeight="1" x14ac:dyDescent="0.2">
      <c r="A25" s="224"/>
      <c r="B25" s="224"/>
      <c r="C25" s="224"/>
      <c r="D25" s="224"/>
      <c r="E25" s="224"/>
      <c r="F25" s="224"/>
      <c r="G25" s="224"/>
      <c r="H25" s="224"/>
      <c r="I25" s="224"/>
      <c r="J25" s="224"/>
    </row>
    <row r="26" spans="1:10" ht="15" customHeight="1" x14ac:dyDescent="0.2">
      <c r="A26" s="224"/>
      <c r="B26" s="224"/>
      <c r="C26" s="224"/>
      <c r="D26" s="224"/>
      <c r="E26" s="224"/>
      <c r="F26" s="224"/>
      <c r="G26" s="224"/>
      <c r="H26" s="224"/>
      <c r="I26" s="224"/>
      <c r="J26" s="224"/>
    </row>
    <row r="27" spans="1:10" ht="15" customHeight="1" x14ac:dyDescent="0.2">
      <c r="A27" s="224"/>
      <c r="B27" s="224"/>
      <c r="C27" s="224"/>
      <c r="D27" s="224"/>
      <c r="E27" s="224"/>
      <c r="F27" s="224"/>
      <c r="G27" s="224"/>
      <c r="H27" s="224"/>
      <c r="I27" s="224"/>
      <c r="J27" s="224"/>
    </row>
    <row r="28" spans="1:10" ht="15" customHeight="1" x14ac:dyDescent="0.2">
      <c r="A28" s="224"/>
      <c r="B28" s="224"/>
      <c r="C28" s="224"/>
      <c r="D28" s="224"/>
      <c r="E28" s="224"/>
      <c r="F28" s="224"/>
      <c r="G28" s="224"/>
      <c r="H28" s="224"/>
      <c r="I28" s="224"/>
      <c r="J28" s="224"/>
    </row>
    <row r="29" spans="1:10" ht="15" customHeight="1" x14ac:dyDescent="0.2">
      <c r="A29" s="224"/>
      <c r="B29" s="224"/>
      <c r="C29" s="224"/>
      <c r="D29" s="224"/>
      <c r="E29" s="224"/>
      <c r="F29" s="224"/>
      <c r="G29" s="224"/>
      <c r="H29" s="224"/>
      <c r="I29" s="224"/>
      <c r="J29" s="224"/>
    </row>
    <row r="30" spans="1:10" ht="15" customHeight="1" x14ac:dyDescent="0.2">
      <c r="A30" s="224"/>
      <c r="B30" s="224"/>
      <c r="C30" s="224"/>
      <c r="D30" s="224"/>
      <c r="E30" s="224"/>
      <c r="F30" s="224"/>
      <c r="G30" s="224"/>
      <c r="H30" s="224"/>
      <c r="I30" s="224"/>
      <c r="J30" s="224"/>
    </row>
    <row r="31" spans="1:10" ht="15" customHeight="1" x14ac:dyDescent="0.2">
      <c r="A31" s="224"/>
      <c r="B31" s="224"/>
      <c r="C31" s="224"/>
      <c r="D31" s="224"/>
      <c r="E31" s="224"/>
      <c r="F31" s="224"/>
      <c r="G31" s="224"/>
      <c r="H31" s="224"/>
      <c r="I31" s="224"/>
      <c r="J31" s="224"/>
    </row>
    <row r="32" spans="1:10" ht="15" customHeight="1" x14ac:dyDescent="0.2">
      <c r="A32" s="224"/>
      <c r="B32" s="224"/>
      <c r="C32" s="224"/>
      <c r="D32" s="224"/>
      <c r="E32" s="224"/>
      <c r="F32" s="224"/>
      <c r="G32" s="224"/>
      <c r="H32" s="224"/>
      <c r="I32" s="224"/>
      <c r="J32" s="224"/>
    </row>
    <row r="33" spans="1:10" ht="15" customHeight="1" x14ac:dyDescent="0.2">
      <c r="A33" s="224"/>
      <c r="B33" s="224"/>
      <c r="C33" s="224"/>
      <c r="D33" s="224"/>
      <c r="E33" s="224"/>
      <c r="F33" s="224"/>
      <c r="G33" s="224"/>
      <c r="H33" s="224"/>
      <c r="I33" s="224"/>
      <c r="J33" s="224"/>
    </row>
    <row r="34" spans="1:10" ht="15" customHeight="1" x14ac:dyDescent="0.2">
      <c r="A34" s="224"/>
      <c r="B34" s="224"/>
      <c r="C34" s="224"/>
      <c r="D34" s="224"/>
      <c r="E34" s="224"/>
      <c r="F34" s="224"/>
      <c r="G34" s="224"/>
      <c r="H34" s="224"/>
      <c r="I34" s="224"/>
      <c r="J34" s="224"/>
    </row>
    <row r="35" spans="1:10" ht="15" customHeight="1" x14ac:dyDescent="0.2">
      <c r="A35" s="224"/>
      <c r="B35" s="224"/>
      <c r="C35" s="224"/>
      <c r="D35" s="224"/>
      <c r="E35" s="224"/>
      <c r="F35" s="224"/>
      <c r="G35" s="224"/>
      <c r="H35" s="224"/>
      <c r="I35" s="224"/>
      <c r="J35" s="224"/>
    </row>
    <row r="36" spans="1:10" ht="15" customHeight="1" x14ac:dyDescent="0.2">
      <c r="A36" s="246"/>
      <c r="B36" s="247"/>
      <c r="C36" s="247"/>
      <c r="D36" s="247"/>
      <c r="E36" s="247"/>
      <c r="F36" s="247"/>
      <c r="G36" s="247"/>
      <c r="H36" s="247"/>
      <c r="I36" s="247"/>
      <c r="J36" s="248"/>
    </row>
    <row r="37" spans="1:10" ht="15" customHeight="1" x14ac:dyDescent="0.2">
      <c r="A37" s="225" t="s">
        <v>120</v>
      </c>
      <c r="B37" s="226"/>
      <c r="C37" s="226"/>
      <c r="D37" s="226"/>
      <c r="E37" s="226"/>
      <c r="F37" s="226"/>
      <c r="G37" s="226"/>
      <c r="H37" s="226"/>
      <c r="I37" s="226"/>
      <c r="J37" s="227"/>
    </row>
    <row r="38" spans="1:10" ht="15" customHeight="1" x14ac:dyDescent="0.2">
      <c r="A38" s="252" t="s">
        <v>227</v>
      </c>
      <c r="B38" s="253"/>
      <c r="C38" s="253"/>
      <c r="D38" s="253"/>
      <c r="E38" s="253"/>
      <c r="F38" s="253"/>
      <c r="G38" s="253"/>
      <c r="H38" s="253"/>
      <c r="I38" s="253"/>
      <c r="J38" s="254"/>
    </row>
    <row r="39" spans="1:10" ht="15" customHeight="1" x14ac:dyDescent="0.2">
      <c r="A39" s="255"/>
      <c r="B39" s="256"/>
      <c r="C39" s="256"/>
      <c r="D39" s="256"/>
      <c r="E39" s="256"/>
      <c r="F39" s="256"/>
      <c r="G39" s="256"/>
      <c r="H39" s="256"/>
      <c r="I39" s="256"/>
      <c r="J39" s="257"/>
    </row>
    <row r="40" spans="1:10" ht="15" customHeight="1" x14ac:dyDescent="0.2">
      <c r="A40" s="255"/>
      <c r="B40" s="256"/>
      <c r="C40" s="256"/>
      <c r="D40" s="256"/>
      <c r="E40" s="256"/>
      <c r="F40" s="256"/>
      <c r="G40" s="256"/>
      <c r="H40" s="256"/>
      <c r="I40" s="256"/>
      <c r="J40" s="257"/>
    </row>
    <row r="41" spans="1:10" ht="15" customHeight="1" x14ac:dyDescent="0.2">
      <c r="A41" s="255"/>
      <c r="B41" s="256"/>
      <c r="C41" s="256"/>
      <c r="D41" s="256"/>
      <c r="E41" s="256"/>
      <c r="F41" s="256"/>
      <c r="G41" s="256"/>
      <c r="H41" s="256"/>
      <c r="I41" s="256"/>
      <c r="J41" s="257"/>
    </row>
    <row r="42" spans="1:10" ht="15" customHeight="1" x14ac:dyDescent="0.2">
      <c r="A42" s="255"/>
      <c r="B42" s="256"/>
      <c r="C42" s="256"/>
      <c r="D42" s="256"/>
      <c r="E42" s="256"/>
      <c r="F42" s="256"/>
      <c r="G42" s="256"/>
      <c r="H42" s="256"/>
      <c r="I42" s="256"/>
      <c r="J42" s="257"/>
    </row>
    <row r="43" spans="1:10" ht="15" customHeight="1" x14ac:dyDescent="0.2">
      <c r="A43" s="225"/>
      <c r="B43" s="226"/>
      <c r="C43" s="226"/>
      <c r="D43" s="226"/>
      <c r="E43" s="226"/>
      <c r="F43" s="226"/>
      <c r="G43" s="226"/>
      <c r="H43" s="226"/>
      <c r="I43" s="226"/>
      <c r="J43" s="227"/>
    </row>
    <row r="44" spans="1:10" ht="5.0999999999999996" customHeight="1" x14ac:dyDescent="0.2">
      <c r="A44" s="246"/>
      <c r="B44" s="247"/>
      <c r="C44" s="247"/>
      <c r="D44" s="247"/>
      <c r="E44" s="247"/>
      <c r="F44" s="247"/>
      <c r="G44" s="247"/>
      <c r="H44" s="247"/>
      <c r="I44" s="247"/>
      <c r="J44" s="248"/>
    </row>
    <row r="45" spans="1:10" ht="15" customHeight="1" x14ac:dyDescent="0.2">
      <c r="A45" s="258" t="s">
        <v>121</v>
      </c>
      <c r="B45" s="259"/>
      <c r="C45" s="259"/>
      <c r="D45" s="259"/>
      <c r="E45" s="259"/>
      <c r="F45" s="259"/>
      <c r="G45" s="259"/>
      <c r="H45" s="259"/>
      <c r="I45" s="259"/>
      <c r="J45" s="260"/>
    </row>
    <row r="46" spans="1:10" ht="15" customHeight="1" x14ac:dyDescent="0.2">
      <c r="A46" s="237" t="s">
        <v>134</v>
      </c>
      <c r="B46" s="238"/>
      <c r="C46" s="238"/>
      <c r="D46" s="238"/>
      <c r="E46" s="238"/>
      <c r="F46" s="238"/>
      <c r="G46" s="238"/>
      <c r="H46" s="238"/>
      <c r="I46" s="238"/>
      <c r="J46" s="239"/>
    </row>
    <row r="47" spans="1:10" ht="15" customHeight="1" x14ac:dyDescent="0.2">
      <c r="A47" s="240"/>
      <c r="B47" s="241"/>
      <c r="C47" s="241"/>
      <c r="D47" s="241"/>
      <c r="E47" s="241"/>
      <c r="F47" s="241"/>
      <c r="G47" s="241"/>
      <c r="H47" s="241"/>
      <c r="I47" s="241"/>
      <c r="J47" s="242"/>
    </row>
    <row r="48" spans="1:10" ht="15" customHeight="1" x14ac:dyDescent="0.2">
      <c r="A48" s="240"/>
      <c r="B48" s="241"/>
      <c r="C48" s="241"/>
      <c r="D48" s="241"/>
      <c r="E48" s="241"/>
      <c r="F48" s="241"/>
      <c r="G48" s="241"/>
      <c r="H48" s="241"/>
      <c r="I48" s="241"/>
      <c r="J48" s="242"/>
    </row>
    <row r="49" spans="1:10" ht="15" customHeight="1" x14ac:dyDescent="0.2">
      <c r="A49" s="240"/>
      <c r="B49" s="241"/>
      <c r="C49" s="241"/>
      <c r="D49" s="241"/>
      <c r="E49" s="241"/>
      <c r="F49" s="241"/>
      <c r="G49" s="241"/>
      <c r="H49" s="241"/>
      <c r="I49" s="241"/>
      <c r="J49" s="242"/>
    </row>
    <row r="50" spans="1:10" ht="15" customHeight="1" x14ac:dyDescent="0.2">
      <c r="A50" s="243"/>
      <c r="B50" s="244"/>
      <c r="C50" s="244"/>
      <c r="D50" s="244"/>
      <c r="E50" s="244"/>
      <c r="F50" s="244"/>
      <c r="G50" s="244"/>
      <c r="H50" s="244"/>
      <c r="I50" s="244"/>
      <c r="J50" s="245"/>
    </row>
    <row r="51" spans="1:10" ht="15" customHeight="1" x14ac:dyDescent="0.2">
      <c r="A51" s="224" t="s">
        <v>238</v>
      </c>
      <c r="B51" s="224"/>
      <c r="C51" s="224"/>
      <c r="D51" s="224"/>
      <c r="E51" s="224"/>
      <c r="F51" s="224"/>
      <c r="G51" s="224"/>
      <c r="H51" s="224"/>
      <c r="I51" s="224"/>
      <c r="J51" s="224"/>
    </row>
    <row r="52" spans="1:10" ht="15" customHeight="1" x14ac:dyDescent="0.2">
      <c r="A52" s="224"/>
      <c r="B52" s="224"/>
      <c r="C52" s="224"/>
      <c r="D52" s="224"/>
      <c r="E52" s="224"/>
      <c r="F52" s="224"/>
      <c r="G52" s="224"/>
      <c r="H52" s="224"/>
      <c r="I52" s="224"/>
      <c r="J52" s="224"/>
    </row>
    <row r="53" spans="1:10" ht="15" customHeight="1" x14ac:dyDescent="0.2">
      <c r="A53" s="224"/>
      <c r="B53" s="224"/>
      <c r="C53" s="224"/>
      <c r="D53" s="224"/>
      <c r="E53" s="224"/>
      <c r="F53" s="224"/>
      <c r="G53" s="224"/>
      <c r="H53" s="224"/>
      <c r="I53" s="224"/>
      <c r="J53" s="224"/>
    </row>
    <row r="54" spans="1:10" ht="15" customHeight="1" x14ac:dyDescent="0.2">
      <c r="A54" s="224"/>
      <c r="B54" s="224"/>
      <c r="C54" s="224"/>
      <c r="D54" s="224"/>
      <c r="E54" s="224"/>
      <c r="F54" s="224"/>
      <c r="G54" s="224"/>
      <c r="H54" s="224"/>
      <c r="I54" s="224"/>
      <c r="J54" s="224"/>
    </row>
    <row r="55" spans="1:10" ht="15" customHeight="1" x14ac:dyDescent="0.2">
      <c r="A55" s="224"/>
      <c r="B55" s="224"/>
      <c r="C55" s="224"/>
      <c r="D55" s="224"/>
      <c r="E55" s="224"/>
      <c r="F55" s="224"/>
      <c r="G55" s="224"/>
      <c r="H55" s="224"/>
      <c r="I55" s="224"/>
      <c r="J55" s="224"/>
    </row>
    <row r="56" spans="1:10" ht="15" customHeight="1" x14ac:dyDescent="0.2">
      <c r="A56" s="224"/>
      <c r="B56" s="224"/>
      <c r="C56" s="224"/>
      <c r="D56" s="224"/>
      <c r="E56" s="224"/>
      <c r="F56" s="224"/>
      <c r="G56" s="224"/>
      <c r="H56" s="224"/>
      <c r="I56" s="224"/>
      <c r="J56" s="224"/>
    </row>
    <row r="57" spans="1:10" ht="15" customHeight="1" x14ac:dyDescent="0.2">
      <c r="A57" s="224"/>
      <c r="B57" s="224"/>
      <c r="C57" s="224"/>
      <c r="D57" s="224"/>
      <c r="E57" s="224"/>
      <c r="F57" s="224"/>
      <c r="G57" s="224"/>
      <c r="H57" s="224"/>
      <c r="I57" s="224"/>
      <c r="J57" s="224"/>
    </row>
    <row r="58" spans="1:10" ht="15" customHeight="1" x14ac:dyDescent="0.2">
      <c r="A58" s="224"/>
      <c r="B58" s="224"/>
      <c r="C58" s="224"/>
      <c r="D58" s="224"/>
      <c r="E58" s="224"/>
      <c r="F58" s="224"/>
      <c r="G58" s="224"/>
      <c r="H58" s="224"/>
      <c r="I58" s="224"/>
      <c r="J58" s="224"/>
    </row>
    <row r="59" spans="1:10" ht="15" customHeight="1" x14ac:dyDescent="0.2">
      <c r="A59" s="224"/>
      <c r="B59" s="224"/>
      <c r="C59" s="224"/>
      <c r="D59" s="224"/>
      <c r="E59" s="224"/>
      <c r="F59" s="224"/>
      <c r="G59" s="224"/>
      <c r="H59" s="224"/>
      <c r="I59" s="224"/>
      <c r="J59" s="224"/>
    </row>
    <row r="60" spans="1:10" ht="15" customHeight="1" x14ac:dyDescent="0.2">
      <c r="A60" s="224"/>
      <c r="B60" s="224"/>
      <c r="C60" s="224"/>
      <c r="D60" s="224"/>
      <c r="E60" s="224"/>
      <c r="F60" s="224"/>
      <c r="G60" s="224"/>
      <c r="H60" s="224"/>
      <c r="I60" s="224"/>
      <c r="J60" s="224"/>
    </row>
    <row r="61" spans="1:10" ht="15" customHeight="1" x14ac:dyDescent="0.2">
      <c r="A61" s="224"/>
      <c r="B61" s="224"/>
      <c r="C61" s="224"/>
      <c r="D61" s="224"/>
      <c r="E61" s="224"/>
      <c r="F61" s="224"/>
      <c r="G61" s="224"/>
      <c r="H61" s="224"/>
      <c r="I61" s="224"/>
      <c r="J61" s="224"/>
    </row>
    <row r="62" spans="1:10" ht="15" customHeight="1" x14ac:dyDescent="0.2">
      <c r="A62" s="224"/>
      <c r="B62" s="224"/>
      <c r="C62" s="224"/>
      <c r="D62" s="224"/>
      <c r="E62" s="224"/>
      <c r="F62" s="224"/>
      <c r="G62" s="224"/>
      <c r="H62" s="224"/>
      <c r="I62" s="224"/>
      <c r="J62" s="224"/>
    </row>
    <row r="63" spans="1:10" ht="15" customHeight="1" x14ac:dyDescent="0.2">
      <c r="A63" s="224"/>
      <c r="B63" s="224"/>
      <c r="C63" s="224"/>
      <c r="D63" s="224"/>
      <c r="E63" s="224"/>
      <c r="F63" s="224"/>
      <c r="G63" s="224"/>
      <c r="H63" s="224"/>
      <c r="I63" s="224"/>
      <c r="J63" s="224"/>
    </row>
    <row r="64" spans="1:10" ht="15" customHeight="1" x14ac:dyDescent="0.2">
      <c r="A64" s="224"/>
      <c r="B64" s="224"/>
      <c r="C64" s="224"/>
      <c r="D64" s="224"/>
      <c r="E64" s="224"/>
      <c r="F64" s="224"/>
      <c r="G64" s="224"/>
      <c r="H64" s="224"/>
      <c r="I64" s="224"/>
      <c r="J64" s="224"/>
    </row>
    <row r="65" spans="1:10" ht="15" customHeight="1" x14ac:dyDescent="0.2">
      <c r="A65" s="224"/>
      <c r="B65" s="224"/>
      <c r="C65" s="224"/>
      <c r="D65" s="224"/>
      <c r="E65" s="224"/>
      <c r="F65" s="224"/>
      <c r="G65" s="224"/>
      <c r="H65" s="224"/>
      <c r="I65" s="224"/>
      <c r="J65" s="224"/>
    </row>
    <row r="66" spans="1:10" ht="15" customHeight="1" x14ac:dyDescent="0.2">
      <c r="A66" s="237" t="s">
        <v>135</v>
      </c>
      <c r="B66" s="238"/>
      <c r="C66" s="238"/>
      <c r="D66" s="238"/>
      <c r="E66" s="238"/>
      <c r="F66" s="238"/>
      <c r="G66" s="238"/>
      <c r="H66" s="238"/>
      <c r="I66" s="238"/>
      <c r="J66" s="239"/>
    </row>
    <row r="67" spans="1:10" ht="15" customHeight="1" x14ac:dyDescent="0.2">
      <c r="A67" s="240"/>
      <c r="B67" s="241"/>
      <c r="C67" s="241"/>
      <c r="D67" s="241"/>
      <c r="E67" s="241"/>
      <c r="F67" s="241"/>
      <c r="G67" s="241"/>
      <c r="H67" s="241"/>
      <c r="I67" s="241"/>
      <c r="J67" s="242"/>
    </row>
    <row r="68" spans="1:10" ht="15" customHeight="1" x14ac:dyDescent="0.2">
      <c r="A68" s="240"/>
      <c r="B68" s="241"/>
      <c r="C68" s="241"/>
      <c r="D68" s="241"/>
      <c r="E68" s="241"/>
      <c r="F68" s="241"/>
      <c r="G68" s="241"/>
      <c r="H68" s="241"/>
      <c r="I68" s="241"/>
      <c r="J68" s="242"/>
    </row>
    <row r="69" spans="1:10" ht="15" customHeight="1" x14ac:dyDescent="0.2">
      <c r="A69" s="243"/>
      <c r="B69" s="244"/>
      <c r="C69" s="244"/>
      <c r="D69" s="244"/>
      <c r="E69" s="244"/>
      <c r="F69" s="244"/>
      <c r="G69" s="244"/>
      <c r="H69" s="244"/>
      <c r="I69" s="244"/>
      <c r="J69" s="245"/>
    </row>
    <row r="70" spans="1:10" ht="15" customHeight="1" x14ac:dyDescent="0.2">
      <c r="A70" s="224" t="s">
        <v>248</v>
      </c>
      <c r="B70" s="224"/>
      <c r="C70" s="224"/>
      <c r="D70" s="224"/>
      <c r="E70" s="224"/>
      <c r="F70" s="224"/>
      <c r="G70" s="224"/>
      <c r="H70" s="224"/>
      <c r="I70" s="224"/>
      <c r="J70" s="224"/>
    </row>
    <row r="71" spans="1:10" ht="15" customHeight="1" x14ac:dyDescent="0.2">
      <c r="A71" s="224"/>
      <c r="B71" s="224"/>
      <c r="C71" s="224"/>
      <c r="D71" s="224"/>
      <c r="E71" s="224"/>
      <c r="F71" s="224"/>
      <c r="G71" s="224"/>
      <c r="H71" s="224"/>
      <c r="I71" s="224"/>
      <c r="J71" s="224"/>
    </row>
    <row r="72" spans="1:10" ht="15" customHeight="1" x14ac:dyDescent="0.2">
      <c r="A72" s="224"/>
      <c r="B72" s="224"/>
      <c r="C72" s="224"/>
      <c r="D72" s="224"/>
      <c r="E72" s="224"/>
      <c r="F72" s="224"/>
      <c r="G72" s="224"/>
      <c r="H72" s="224"/>
      <c r="I72" s="224"/>
      <c r="J72" s="224"/>
    </row>
    <row r="73" spans="1:10" ht="15" customHeight="1" x14ac:dyDescent="0.2">
      <c r="A73" s="224"/>
      <c r="B73" s="224"/>
      <c r="C73" s="224"/>
      <c r="D73" s="224"/>
      <c r="E73" s="224"/>
      <c r="F73" s="224"/>
      <c r="G73" s="224"/>
      <c r="H73" s="224"/>
      <c r="I73" s="224"/>
      <c r="J73" s="224"/>
    </row>
    <row r="74" spans="1:10" ht="15" customHeight="1" x14ac:dyDescent="0.2">
      <c r="A74" s="224"/>
      <c r="B74" s="224"/>
      <c r="C74" s="224"/>
      <c r="D74" s="224"/>
      <c r="E74" s="224"/>
      <c r="F74" s="224"/>
      <c r="G74" s="224"/>
      <c r="H74" s="224"/>
      <c r="I74" s="224"/>
      <c r="J74" s="224"/>
    </row>
    <row r="75" spans="1:10" ht="15" customHeight="1" x14ac:dyDescent="0.2">
      <c r="A75" s="224"/>
      <c r="B75" s="224"/>
      <c r="C75" s="224"/>
      <c r="D75" s="224"/>
      <c r="E75" s="224"/>
      <c r="F75" s="224"/>
      <c r="G75" s="224"/>
      <c r="H75" s="224"/>
      <c r="I75" s="224"/>
      <c r="J75" s="224"/>
    </row>
    <row r="76" spans="1:10" ht="15" customHeight="1" x14ac:dyDescent="0.2">
      <c r="A76" s="224"/>
      <c r="B76" s="224"/>
      <c r="C76" s="224"/>
      <c r="D76" s="224"/>
      <c r="E76" s="224"/>
      <c r="F76" s="224"/>
      <c r="G76" s="224"/>
      <c r="H76" s="224"/>
      <c r="I76" s="224"/>
      <c r="J76" s="224"/>
    </row>
    <row r="77" spans="1:10" ht="15" customHeight="1" x14ac:dyDescent="0.2">
      <c r="A77" s="224"/>
      <c r="B77" s="224"/>
      <c r="C77" s="224"/>
      <c r="D77" s="224"/>
      <c r="E77" s="224"/>
      <c r="F77" s="224"/>
      <c r="G77" s="224"/>
      <c r="H77" s="224"/>
      <c r="I77" s="224"/>
      <c r="J77" s="224"/>
    </row>
    <row r="78" spans="1:10" ht="15" customHeight="1" x14ac:dyDescent="0.2">
      <c r="A78" s="224"/>
      <c r="B78" s="224"/>
      <c r="C78" s="224"/>
      <c r="D78" s="224"/>
      <c r="E78" s="224"/>
      <c r="F78" s="224"/>
      <c r="G78" s="224"/>
      <c r="H78" s="224"/>
      <c r="I78" s="224"/>
      <c r="J78" s="224"/>
    </row>
    <row r="79" spans="1:10" ht="15" customHeight="1" x14ac:dyDescent="0.2">
      <c r="A79" s="224"/>
      <c r="B79" s="224"/>
      <c r="C79" s="224"/>
      <c r="D79" s="224"/>
      <c r="E79" s="224"/>
      <c r="F79" s="224"/>
      <c r="G79" s="224"/>
      <c r="H79" s="224"/>
      <c r="I79" s="224"/>
      <c r="J79" s="224"/>
    </row>
    <row r="80" spans="1:10" ht="15" customHeight="1" x14ac:dyDescent="0.2">
      <c r="A80" s="224"/>
      <c r="B80" s="224"/>
      <c r="C80" s="224"/>
      <c r="D80" s="224"/>
      <c r="E80" s="224"/>
      <c r="F80" s="224"/>
      <c r="G80" s="224"/>
      <c r="H80" s="224"/>
      <c r="I80" s="224"/>
      <c r="J80" s="224"/>
    </row>
    <row r="81" spans="1:10" ht="15" customHeight="1" x14ac:dyDescent="0.2">
      <c r="A81" s="224"/>
      <c r="B81" s="224"/>
      <c r="C81" s="224"/>
      <c r="D81" s="224"/>
      <c r="E81" s="224"/>
      <c r="F81" s="224"/>
      <c r="G81" s="224"/>
      <c r="H81" s="224"/>
      <c r="I81" s="224"/>
      <c r="J81" s="224"/>
    </row>
    <row r="82" spans="1:10" ht="15" customHeight="1" x14ac:dyDescent="0.2">
      <c r="A82" s="224"/>
      <c r="B82" s="224"/>
      <c r="C82" s="224"/>
      <c r="D82" s="224"/>
      <c r="E82" s="224"/>
      <c r="F82" s="224"/>
      <c r="G82" s="224"/>
      <c r="H82" s="224"/>
      <c r="I82" s="224"/>
      <c r="J82" s="224"/>
    </row>
    <row r="83" spans="1:10" ht="15" customHeight="1" x14ac:dyDescent="0.2">
      <c r="A83" s="224"/>
      <c r="B83" s="224"/>
      <c r="C83" s="224"/>
      <c r="D83" s="224"/>
      <c r="E83" s="224"/>
      <c r="F83" s="224"/>
      <c r="G83" s="224"/>
      <c r="H83" s="224"/>
      <c r="I83" s="224"/>
      <c r="J83" s="224"/>
    </row>
    <row r="84" spans="1:10" ht="15" customHeight="1" x14ac:dyDescent="0.2">
      <c r="A84" s="237" t="s">
        <v>126</v>
      </c>
      <c r="B84" s="238"/>
      <c r="C84" s="238"/>
      <c r="D84" s="238"/>
      <c r="E84" s="238"/>
      <c r="F84" s="238"/>
      <c r="G84" s="238"/>
      <c r="H84" s="238"/>
      <c r="I84" s="238"/>
      <c r="J84" s="239"/>
    </row>
    <row r="85" spans="1:10" ht="15" customHeight="1" x14ac:dyDescent="0.2">
      <c r="A85" s="240"/>
      <c r="B85" s="241"/>
      <c r="C85" s="241"/>
      <c r="D85" s="241"/>
      <c r="E85" s="241"/>
      <c r="F85" s="241"/>
      <c r="G85" s="241"/>
      <c r="H85" s="241"/>
      <c r="I85" s="241"/>
      <c r="J85" s="242"/>
    </row>
    <row r="86" spans="1:10" ht="15" customHeight="1" x14ac:dyDescent="0.2">
      <c r="A86" s="243"/>
      <c r="B86" s="244"/>
      <c r="C86" s="244"/>
      <c r="D86" s="244"/>
      <c r="E86" s="244"/>
      <c r="F86" s="244"/>
      <c r="G86" s="244"/>
      <c r="H86" s="244"/>
      <c r="I86" s="244"/>
      <c r="J86" s="245"/>
    </row>
    <row r="87" spans="1:10" ht="15" customHeight="1" x14ac:dyDescent="0.2">
      <c r="A87" s="224" t="s">
        <v>248</v>
      </c>
      <c r="B87" s="224"/>
      <c r="C87" s="224"/>
      <c r="D87" s="224"/>
      <c r="E87" s="224"/>
      <c r="F87" s="224"/>
      <c r="G87" s="224"/>
      <c r="H87" s="224"/>
      <c r="I87" s="224"/>
      <c r="J87" s="224"/>
    </row>
    <row r="88" spans="1:10" ht="15" customHeight="1" x14ac:dyDescent="0.2">
      <c r="A88" s="224"/>
      <c r="B88" s="224"/>
      <c r="C88" s="224"/>
      <c r="D88" s="224"/>
      <c r="E88" s="224"/>
      <c r="F88" s="224"/>
      <c r="G88" s="224"/>
      <c r="H88" s="224"/>
      <c r="I88" s="224"/>
      <c r="J88" s="224"/>
    </row>
    <row r="89" spans="1:10" ht="15" customHeight="1" x14ac:dyDescent="0.2">
      <c r="A89" s="224"/>
      <c r="B89" s="224"/>
      <c r="C89" s="224"/>
      <c r="D89" s="224"/>
      <c r="E89" s="224"/>
      <c r="F89" s="224"/>
      <c r="G89" s="224"/>
      <c r="H89" s="224"/>
      <c r="I89" s="224"/>
      <c r="J89" s="224"/>
    </row>
    <row r="90" spans="1:10" ht="15" customHeight="1" x14ac:dyDescent="0.2">
      <c r="A90" s="224"/>
      <c r="B90" s="224"/>
      <c r="C90" s="224"/>
      <c r="D90" s="224"/>
      <c r="E90" s="224"/>
      <c r="F90" s="224"/>
      <c r="G90" s="224"/>
      <c r="H90" s="224"/>
      <c r="I90" s="224"/>
      <c r="J90" s="224"/>
    </row>
    <row r="91" spans="1:10" ht="15" customHeight="1" x14ac:dyDescent="0.2">
      <c r="A91" s="224"/>
      <c r="B91" s="224"/>
      <c r="C91" s="224"/>
      <c r="D91" s="224"/>
      <c r="E91" s="224"/>
      <c r="F91" s="224"/>
      <c r="G91" s="224"/>
      <c r="H91" s="224"/>
      <c r="I91" s="224"/>
      <c r="J91" s="224"/>
    </row>
    <row r="92" spans="1:10" ht="15" customHeight="1" x14ac:dyDescent="0.2">
      <c r="A92" s="224"/>
      <c r="B92" s="224"/>
      <c r="C92" s="224"/>
      <c r="D92" s="224"/>
      <c r="E92" s="224"/>
      <c r="F92" s="224"/>
      <c r="G92" s="224"/>
      <c r="H92" s="224"/>
      <c r="I92" s="224"/>
      <c r="J92" s="224"/>
    </row>
    <row r="93" spans="1:10" ht="15" customHeight="1" x14ac:dyDescent="0.2">
      <c r="A93" s="224"/>
      <c r="B93" s="224"/>
      <c r="C93" s="224"/>
      <c r="D93" s="224"/>
      <c r="E93" s="224"/>
      <c r="F93" s="224"/>
      <c r="G93" s="224"/>
      <c r="H93" s="224"/>
      <c r="I93" s="224"/>
      <c r="J93" s="224"/>
    </row>
    <row r="94" spans="1:10" ht="15" customHeight="1" x14ac:dyDescent="0.2">
      <c r="A94" s="224"/>
      <c r="B94" s="224"/>
      <c r="C94" s="224"/>
      <c r="D94" s="224"/>
      <c r="E94" s="224"/>
      <c r="F94" s="224"/>
      <c r="G94" s="224"/>
      <c r="H94" s="224"/>
      <c r="I94" s="224"/>
      <c r="J94" s="224"/>
    </row>
    <row r="95" spans="1:10" ht="15" customHeight="1" x14ac:dyDescent="0.2">
      <c r="A95" s="224"/>
      <c r="B95" s="224"/>
      <c r="C95" s="224"/>
      <c r="D95" s="224"/>
      <c r="E95" s="224"/>
      <c r="F95" s="224"/>
      <c r="G95" s="224"/>
      <c r="H95" s="224"/>
      <c r="I95" s="224"/>
      <c r="J95" s="224"/>
    </row>
    <row r="96" spans="1:10" ht="15" customHeight="1" x14ac:dyDescent="0.2">
      <c r="A96" s="224"/>
      <c r="B96" s="224"/>
      <c r="C96" s="224"/>
      <c r="D96" s="224"/>
      <c r="E96" s="224"/>
      <c r="F96" s="224"/>
      <c r="G96" s="224"/>
      <c r="H96" s="224"/>
      <c r="I96" s="224"/>
      <c r="J96" s="224"/>
    </row>
    <row r="97" spans="1:10" ht="15" customHeight="1" x14ac:dyDescent="0.2">
      <c r="A97" s="224"/>
      <c r="B97" s="224"/>
      <c r="C97" s="224"/>
      <c r="D97" s="224"/>
      <c r="E97" s="224"/>
      <c r="F97" s="224"/>
      <c r="G97" s="224"/>
      <c r="H97" s="224"/>
      <c r="I97" s="224"/>
      <c r="J97" s="224"/>
    </row>
    <row r="98" spans="1:10" ht="15" customHeight="1" x14ac:dyDescent="0.2">
      <c r="A98" s="224"/>
      <c r="B98" s="224"/>
      <c r="C98" s="224"/>
      <c r="D98" s="224"/>
      <c r="E98" s="224"/>
      <c r="F98" s="224"/>
      <c r="G98" s="224"/>
      <c r="H98" s="224"/>
      <c r="I98" s="224"/>
      <c r="J98" s="224"/>
    </row>
    <row r="99" spans="1:10" ht="15" customHeight="1" x14ac:dyDescent="0.2">
      <c r="A99" s="224"/>
      <c r="B99" s="224"/>
      <c r="C99" s="224"/>
      <c r="D99" s="224"/>
      <c r="E99" s="224"/>
      <c r="F99" s="224"/>
      <c r="G99" s="224"/>
      <c r="H99" s="224"/>
      <c r="I99" s="224"/>
      <c r="J99" s="224"/>
    </row>
    <row r="100" spans="1:10" ht="15" customHeight="1" x14ac:dyDescent="0.2">
      <c r="A100" s="224"/>
      <c r="B100" s="224"/>
      <c r="C100" s="224"/>
      <c r="D100" s="224"/>
      <c r="E100" s="224"/>
      <c r="F100" s="224"/>
      <c r="G100" s="224"/>
      <c r="H100" s="224"/>
      <c r="I100" s="224"/>
      <c r="J100" s="224"/>
    </row>
    <row r="101" spans="1:10" ht="15" customHeight="1" x14ac:dyDescent="0.2">
      <c r="A101" s="237" t="s">
        <v>127</v>
      </c>
      <c r="B101" s="238"/>
      <c r="C101" s="238"/>
      <c r="D101" s="238"/>
      <c r="E101" s="238"/>
      <c r="F101" s="238"/>
      <c r="G101" s="238"/>
      <c r="H101" s="238"/>
      <c r="I101" s="238"/>
      <c r="J101" s="239"/>
    </row>
    <row r="102" spans="1:10" ht="15" customHeight="1" x14ac:dyDescent="0.2">
      <c r="A102" s="240"/>
      <c r="B102" s="241"/>
      <c r="C102" s="241"/>
      <c r="D102" s="241"/>
      <c r="E102" s="241"/>
      <c r="F102" s="241"/>
      <c r="G102" s="241"/>
      <c r="H102" s="241"/>
      <c r="I102" s="241"/>
      <c r="J102" s="242"/>
    </row>
    <row r="103" spans="1:10" ht="15" customHeight="1" x14ac:dyDescent="0.2">
      <c r="A103" s="243"/>
      <c r="B103" s="244"/>
      <c r="C103" s="244"/>
      <c r="D103" s="244"/>
      <c r="E103" s="244"/>
      <c r="F103" s="244"/>
      <c r="G103" s="244"/>
      <c r="H103" s="244"/>
      <c r="I103" s="244"/>
      <c r="J103" s="245"/>
    </row>
    <row r="104" spans="1:10" ht="15" customHeight="1" x14ac:dyDescent="0.2">
      <c r="A104" s="224" t="s">
        <v>248</v>
      </c>
      <c r="B104" s="224"/>
      <c r="C104" s="224"/>
      <c r="D104" s="224"/>
      <c r="E104" s="224"/>
      <c r="F104" s="224"/>
      <c r="G104" s="224"/>
      <c r="H104" s="224"/>
      <c r="I104" s="224"/>
      <c r="J104" s="224"/>
    </row>
    <row r="105" spans="1:10" ht="15" customHeight="1" x14ac:dyDescent="0.2">
      <c r="A105" s="224"/>
      <c r="B105" s="224"/>
      <c r="C105" s="224"/>
      <c r="D105" s="224"/>
      <c r="E105" s="224"/>
      <c r="F105" s="224"/>
      <c r="G105" s="224"/>
      <c r="H105" s="224"/>
      <c r="I105" s="224"/>
      <c r="J105" s="224"/>
    </row>
    <row r="106" spans="1:10" ht="15" customHeight="1" x14ac:dyDescent="0.2">
      <c r="A106" s="224"/>
      <c r="B106" s="224"/>
      <c r="C106" s="224"/>
      <c r="D106" s="224"/>
      <c r="E106" s="224"/>
      <c r="F106" s="224"/>
      <c r="G106" s="224"/>
      <c r="H106" s="224"/>
      <c r="I106" s="224"/>
      <c r="J106" s="224"/>
    </row>
    <row r="107" spans="1:10" ht="15" customHeight="1" x14ac:dyDescent="0.2">
      <c r="A107" s="224"/>
      <c r="B107" s="224"/>
      <c r="C107" s="224"/>
      <c r="D107" s="224"/>
      <c r="E107" s="224"/>
      <c r="F107" s="224"/>
      <c r="G107" s="224"/>
      <c r="H107" s="224"/>
      <c r="I107" s="224"/>
      <c r="J107" s="224"/>
    </row>
    <row r="108" spans="1:10" ht="15" customHeight="1" x14ac:dyDescent="0.2">
      <c r="A108" s="224"/>
      <c r="B108" s="224"/>
      <c r="C108" s="224"/>
      <c r="D108" s="224"/>
      <c r="E108" s="224"/>
      <c r="F108" s="224"/>
      <c r="G108" s="224"/>
      <c r="H108" s="224"/>
      <c r="I108" s="224"/>
      <c r="J108" s="224"/>
    </row>
    <row r="109" spans="1:10" ht="15" customHeight="1" x14ac:dyDescent="0.2">
      <c r="A109" s="224"/>
      <c r="B109" s="224"/>
      <c r="C109" s="224"/>
      <c r="D109" s="224"/>
      <c r="E109" s="224"/>
      <c r="F109" s="224"/>
      <c r="G109" s="224"/>
      <c r="H109" s="224"/>
      <c r="I109" s="224"/>
      <c r="J109" s="224"/>
    </row>
    <row r="110" spans="1:10" ht="15" customHeight="1" x14ac:dyDescent="0.2">
      <c r="A110" s="224"/>
      <c r="B110" s="224"/>
      <c r="C110" s="224"/>
      <c r="D110" s="224"/>
      <c r="E110" s="224"/>
      <c r="F110" s="224"/>
      <c r="G110" s="224"/>
      <c r="H110" s="224"/>
      <c r="I110" s="224"/>
      <c r="J110" s="224"/>
    </row>
    <row r="111" spans="1:10" ht="15" customHeight="1" x14ac:dyDescent="0.2">
      <c r="A111" s="224"/>
      <c r="B111" s="224"/>
      <c r="C111" s="224"/>
      <c r="D111" s="224"/>
      <c r="E111" s="224"/>
      <c r="F111" s="224"/>
      <c r="G111" s="224"/>
      <c r="H111" s="224"/>
      <c r="I111" s="224"/>
      <c r="J111" s="224"/>
    </row>
    <row r="112" spans="1:10" ht="15" customHeight="1" x14ac:dyDescent="0.2">
      <c r="A112" s="224"/>
      <c r="B112" s="224"/>
      <c r="C112" s="224"/>
      <c r="D112" s="224"/>
      <c r="E112" s="224"/>
      <c r="F112" s="224"/>
      <c r="G112" s="224"/>
      <c r="H112" s="224"/>
      <c r="I112" s="224"/>
      <c r="J112" s="224"/>
    </row>
    <row r="113" spans="1:10" ht="15" customHeight="1" x14ac:dyDescent="0.2">
      <c r="A113" s="224"/>
      <c r="B113" s="224"/>
      <c r="C113" s="224"/>
      <c r="D113" s="224"/>
      <c r="E113" s="224"/>
      <c r="F113" s="224"/>
      <c r="G113" s="224"/>
      <c r="H113" s="224"/>
      <c r="I113" s="224"/>
      <c r="J113" s="224"/>
    </row>
    <row r="114" spans="1:10" ht="15" customHeight="1" x14ac:dyDescent="0.2">
      <c r="A114" s="224"/>
      <c r="B114" s="224"/>
      <c r="C114" s="224"/>
      <c r="D114" s="224"/>
      <c r="E114" s="224"/>
      <c r="F114" s="224"/>
      <c r="G114" s="224"/>
      <c r="H114" s="224"/>
      <c r="I114" s="224"/>
      <c r="J114" s="224"/>
    </row>
    <row r="115" spans="1:10" ht="15" customHeight="1" x14ac:dyDescent="0.2">
      <c r="A115" s="224"/>
      <c r="B115" s="224"/>
      <c r="C115" s="224"/>
      <c r="D115" s="224"/>
      <c r="E115" s="224"/>
      <c r="F115" s="224"/>
      <c r="G115" s="224"/>
      <c r="H115" s="224"/>
      <c r="I115" s="224"/>
      <c r="J115" s="224"/>
    </row>
    <row r="116" spans="1:10" ht="15" customHeight="1" x14ac:dyDescent="0.2">
      <c r="A116" s="224"/>
      <c r="B116" s="224"/>
      <c r="C116" s="224"/>
      <c r="D116" s="224"/>
      <c r="E116" s="224"/>
      <c r="F116" s="224"/>
      <c r="G116" s="224"/>
      <c r="H116" s="224"/>
      <c r="I116" s="224"/>
      <c r="J116" s="224"/>
    </row>
    <row r="117" spans="1:10" ht="15" customHeight="1" x14ac:dyDescent="0.2">
      <c r="A117" s="224"/>
      <c r="B117" s="224"/>
      <c r="C117" s="224"/>
      <c r="D117" s="224"/>
      <c r="E117" s="224"/>
      <c r="F117" s="224"/>
      <c r="G117" s="224"/>
      <c r="H117" s="224"/>
      <c r="I117" s="224"/>
      <c r="J117" s="224"/>
    </row>
    <row r="118" spans="1:10" ht="15" customHeight="1" x14ac:dyDescent="0.2">
      <c r="A118" s="237" t="s">
        <v>139</v>
      </c>
      <c r="B118" s="238"/>
      <c r="C118" s="238"/>
      <c r="D118" s="238"/>
      <c r="E118" s="238"/>
      <c r="F118" s="238"/>
      <c r="G118" s="238"/>
      <c r="H118" s="238"/>
      <c r="I118" s="238"/>
      <c r="J118" s="239"/>
    </row>
    <row r="119" spans="1:10" ht="15" customHeight="1" x14ac:dyDescent="0.2">
      <c r="A119" s="240"/>
      <c r="B119" s="241"/>
      <c r="C119" s="241"/>
      <c r="D119" s="241"/>
      <c r="E119" s="241"/>
      <c r="F119" s="241"/>
      <c r="G119" s="241"/>
      <c r="H119" s="241"/>
      <c r="I119" s="241"/>
      <c r="J119" s="242"/>
    </row>
    <row r="120" spans="1:10" ht="15" customHeight="1" x14ac:dyDescent="0.2">
      <c r="A120" s="240"/>
      <c r="B120" s="241"/>
      <c r="C120" s="241"/>
      <c r="D120" s="241"/>
      <c r="E120" s="241"/>
      <c r="F120" s="241"/>
      <c r="G120" s="241"/>
      <c r="H120" s="241"/>
      <c r="I120" s="241"/>
      <c r="J120" s="242"/>
    </row>
    <row r="121" spans="1:10" ht="15" customHeight="1" x14ac:dyDescent="0.2">
      <c r="A121" s="243"/>
      <c r="B121" s="244"/>
      <c r="C121" s="244"/>
      <c r="D121" s="244"/>
      <c r="E121" s="244"/>
      <c r="F121" s="244"/>
      <c r="G121" s="244"/>
      <c r="H121" s="244"/>
      <c r="I121" s="244"/>
      <c r="J121" s="245"/>
    </row>
    <row r="122" spans="1:10" ht="15" customHeight="1" x14ac:dyDescent="0.2">
      <c r="A122" s="224" t="s">
        <v>248</v>
      </c>
      <c r="B122" s="224"/>
      <c r="C122" s="224"/>
      <c r="D122" s="224"/>
      <c r="E122" s="224"/>
      <c r="F122" s="224"/>
      <c r="G122" s="224"/>
      <c r="H122" s="224"/>
      <c r="I122" s="224"/>
      <c r="J122" s="224"/>
    </row>
    <row r="123" spans="1:10" ht="15" customHeight="1" x14ac:dyDescent="0.2">
      <c r="A123" s="224"/>
      <c r="B123" s="224"/>
      <c r="C123" s="224"/>
      <c r="D123" s="224"/>
      <c r="E123" s="224"/>
      <c r="F123" s="224"/>
      <c r="G123" s="224"/>
      <c r="H123" s="224"/>
      <c r="I123" s="224"/>
      <c r="J123" s="224"/>
    </row>
    <row r="124" spans="1:10" ht="15" customHeight="1" x14ac:dyDescent="0.2">
      <c r="A124" s="224"/>
      <c r="B124" s="224"/>
      <c r="C124" s="224"/>
      <c r="D124" s="224"/>
      <c r="E124" s="224"/>
      <c r="F124" s="224"/>
      <c r="G124" s="224"/>
      <c r="H124" s="224"/>
      <c r="I124" s="224"/>
      <c r="J124" s="224"/>
    </row>
    <row r="125" spans="1:10" ht="15" customHeight="1" x14ac:dyDescent="0.2">
      <c r="A125" s="224"/>
      <c r="B125" s="224"/>
      <c r="C125" s="224"/>
      <c r="D125" s="224"/>
      <c r="E125" s="224"/>
      <c r="F125" s="224"/>
      <c r="G125" s="224"/>
      <c r="H125" s="224"/>
      <c r="I125" s="224"/>
      <c r="J125" s="224"/>
    </row>
    <row r="126" spans="1:10" ht="15" customHeight="1" x14ac:dyDescent="0.2">
      <c r="A126" s="224"/>
      <c r="B126" s="224"/>
      <c r="C126" s="224"/>
      <c r="D126" s="224"/>
      <c r="E126" s="224"/>
      <c r="F126" s="224"/>
      <c r="G126" s="224"/>
      <c r="H126" s="224"/>
      <c r="I126" s="224"/>
      <c r="J126" s="224"/>
    </row>
    <row r="127" spans="1:10" ht="15" customHeight="1" x14ac:dyDescent="0.2">
      <c r="A127" s="224"/>
      <c r="B127" s="224"/>
      <c r="C127" s="224"/>
      <c r="D127" s="224"/>
      <c r="E127" s="224"/>
      <c r="F127" s="224"/>
      <c r="G127" s="224"/>
      <c r="H127" s="224"/>
      <c r="I127" s="224"/>
      <c r="J127" s="224"/>
    </row>
    <row r="128" spans="1:10" ht="15" customHeight="1" x14ac:dyDescent="0.2">
      <c r="A128" s="224"/>
      <c r="B128" s="224"/>
      <c r="C128" s="224"/>
      <c r="D128" s="224"/>
      <c r="E128" s="224"/>
      <c r="F128" s="224"/>
      <c r="G128" s="224"/>
      <c r="H128" s="224"/>
      <c r="I128" s="224"/>
      <c r="J128" s="224"/>
    </row>
    <row r="129" spans="1:10" ht="15" customHeight="1" x14ac:dyDescent="0.2">
      <c r="A129" s="224"/>
      <c r="B129" s="224"/>
      <c r="C129" s="224"/>
      <c r="D129" s="224"/>
      <c r="E129" s="224"/>
      <c r="F129" s="224"/>
      <c r="G129" s="224"/>
      <c r="H129" s="224"/>
      <c r="I129" s="224"/>
      <c r="J129" s="224"/>
    </row>
    <row r="130" spans="1:10" ht="15" customHeight="1" x14ac:dyDescent="0.2">
      <c r="A130" s="224"/>
      <c r="B130" s="224"/>
      <c r="C130" s="224"/>
      <c r="D130" s="224"/>
      <c r="E130" s="224"/>
      <c r="F130" s="224"/>
      <c r="G130" s="224"/>
      <c r="H130" s="224"/>
      <c r="I130" s="224"/>
      <c r="J130" s="224"/>
    </row>
    <row r="131" spans="1:10" ht="15" customHeight="1" x14ac:dyDescent="0.2">
      <c r="A131" s="224"/>
      <c r="B131" s="224"/>
      <c r="C131" s="224"/>
      <c r="D131" s="224"/>
      <c r="E131" s="224"/>
      <c r="F131" s="224"/>
      <c r="G131" s="224"/>
      <c r="H131" s="224"/>
      <c r="I131" s="224"/>
      <c r="J131" s="224"/>
    </row>
    <row r="132" spans="1:10" ht="15" customHeight="1" x14ac:dyDescent="0.2">
      <c r="A132" s="224"/>
      <c r="B132" s="224"/>
      <c r="C132" s="224"/>
      <c r="D132" s="224"/>
      <c r="E132" s="224"/>
      <c r="F132" s="224"/>
      <c r="G132" s="224"/>
      <c r="H132" s="224"/>
      <c r="I132" s="224"/>
      <c r="J132" s="224"/>
    </row>
    <row r="133" spans="1:10" ht="15" customHeight="1" x14ac:dyDescent="0.2">
      <c r="A133" s="224"/>
      <c r="B133" s="224"/>
      <c r="C133" s="224"/>
      <c r="D133" s="224"/>
      <c r="E133" s="224"/>
      <c r="F133" s="224"/>
      <c r="G133" s="224"/>
      <c r="H133" s="224"/>
      <c r="I133" s="224"/>
      <c r="J133" s="224"/>
    </row>
    <row r="134" spans="1:10" ht="15" customHeight="1" x14ac:dyDescent="0.2">
      <c r="A134" s="224"/>
      <c r="B134" s="224"/>
      <c r="C134" s="224"/>
      <c r="D134" s="224"/>
      <c r="E134" s="224"/>
      <c r="F134" s="224"/>
      <c r="G134" s="224"/>
      <c r="H134" s="224"/>
      <c r="I134" s="224"/>
      <c r="J134" s="224"/>
    </row>
    <row r="135" spans="1:10" ht="15" customHeight="1" x14ac:dyDescent="0.2">
      <c r="A135" s="224"/>
      <c r="B135" s="224"/>
      <c r="C135" s="224"/>
      <c r="D135" s="224"/>
      <c r="E135" s="224"/>
      <c r="F135" s="224"/>
      <c r="G135" s="224"/>
      <c r="H135" s="224"/>
      <c r="I135" s="224"/>
      <c r="J135" s="224"/>
    </row>
    <row r="136" spans="1:10" ht="15" customHeight="1" x14ac:dyDescent="0.2">
      <c r="A136" s="246"/>
      <c r="B136" s="247"/>
      <c r="C136" s="247"/>
      <c r="D136" s="247"/>
      <c r="E136" s="247"/>
      <c r="F136" s="247"/>
      <c r="G136" s="247"/>
      <c r="H136" s="247"/>
      <c r="I136" s="247"/>
      <c r="J136" s="248"/>
    </row>
    <row r="137" spans="1:10" ht="15" customHeight="1" x14ac:dyDescent="0.2">
      <c r="A137" s="225" t="s">
        <v>122</v>
      </c>
      <c r="B137" s="226"/>
      <c r="C137" s="226"/>
      <c r="D137" s="226"/>
      <c r="E137" s="226"/>
      <c r="F137" s="226"/>
      <c r="G137" s="226"/>
      <c r="H137" s="226"/>
      <c r="I137" s="226"/>
      <c r="J137" s="227"/>
    </row>
    <row r="138" spans="1:10" ht="15" customHeight="1" x14ac:dyDescent="0.2">
      <c r="A138" s="228" t="s">
        <v>140</v>
      </c>
      <c r="B138" s="229"/>
      <c r="C138" s="229"/>
      <c r="D138" s="229"/>
      <c r="E138" s="229"/>
      <c r="F138" s="229"/>
      <c r="G138" s="229"/>
      <c r="H138" s="229"/>
      <c r="I138" s="229"/>
      <c r="J138" s="230"/>
    </row>
    <row r="139" spans="1:10" ht="15" customHeight="1" x14ac:dyDescent="0.2">
      <c r="A139" s="231"/>
      <c r="B139" s="232"/>
      <c r="C139" s="232"/>
      <c r="D139" s="232"/>
      <c r="E139" s="232"/>
      <c r="F139" s="232"/>
      <c r="G139" s="232"/>
      <c r="H139" s="232"/>
      <c r="I139" s="232"/>
      <c r="J139" s="233"/>
    </row>
    <row r="140" spans="1:10" ht="15" customHeight="1" x14ac:dyDescent="0.2">
      <c r="A140" s="234"/>
      <c r="B140" s="235"/>
      <c r="C140" s="235"/>
      <c r="D140" s="235"/>
      <c r="E140" s="235"/>
      <c r="F140" s="235"/>
      <c r="G140" s="235"/>
      <c r="H140" s="235"/>
      <c r="I140" s="235"/>
      <c r="J140" s="236"/>
    </row>
    <row r="141" spans="1:10" ht="15" customHeight="1" x14ac:dyDescent="0.2">
      <c r="A141" s="249" t="s">
        <v>87</v>
      </c>
      <c r="B141" s="249"/>
      <c r="C141" s="249"/>
      <c r="D141" s="249"/>
      <c r="E141" s="249"/>
      <c r="F141" s="249"/>
      <c r="G141" s="249"/>
      <c r="H141" s="249"/>
      <c r="I141" s="249"/>
      <c r="J141" s="249"/>
    </row>
    <row r="142" spans="1:10" ht="15" customHeight="1" x14ac:dyDescent="0.2">
      <c r="A142" s="249"/>
      <c r="B142" s="249"/>
      <c r="C142" s="249"/>
      <c r="D142" s="249"/>
      <c r="E142" s="249"/>
      <c r="F142" s="249"/>
      <c r="G142" s="249"/>
      <c r="H142" s="249"/>
      <c r="I142" s="249"/>
      <c r="J142" s="249"/>
    </row>
    <row r="143" spans="1:10" ht="15" customHeight="1" x14ac:dyDescent="0.2">
      <c r="A143" s="249" t="s">
        <v>88</v>
      </c>
      <c r="B143" s="249"/>
      <c r="C143" s="249"/>
      <c r="D143" s="249"/>
      <c r="E143" s="249"/>
      <c r="F143" s="249"/>
      <c r="G143" s="249"/>
      <c r="H143" s="249"/>
      <c r="I143" s="249"/>
      <c r="J143" s="249"/>
    </row>
    <row r="144" spans="1:10" ht="15" customHeight="1" x14ac:dyDescent="0.2">
      <c r="A144" s="249" t="s">
        <v>89</v>
      </c>
      <c r="B144" s="249"/>
      <c r="C144" s="249"/>
      <c r="D144" s="249"/>
      <c r="E144" s="249"/>
      <c r="F144" s="249"/>
      <c r="G144" s="249"/>
      <c r="H144" s="249"/>
      <c r="I144" s="249"/>
      <c r="J144" s="249"/>
    </row>
    <row r="145" spans="1:10" ht="15" customHeight="1" x14ac:dyDescent="0.2">
      <c r="A145" s="224" t="s">
        <v>243</v>
      </c>
      <c r="B145" s="224"/>
      <c r="C145" s="224"/>
      <c r="D145" s="224"/>
      <c r="E145" s="224"/>
      <c r="F145" s="224"/>
      <c r="G145" s="224"/>
      <c r="H145" s="224"/>
      <c r="I145" s="224"/>
      <c r="J145" s="224"/>
    </row>
    <row r="146" spans="1:10" ht="15" customHeight="1" x14ac:dyDescent="0.2">
      <c r="A146" s="224"/>
      <c r="B146" s="224"/>
      <c r="C146" s="224"/>
      <c r="D146" s="224"/>
      <c r="E146" s="224"/>
      <c r="F146" s="224"/>
      <c r="G146" s="224"/>
      <c r="H146" s="224"/>
      <c r="I146" s="224"/>
      <c r="J146" s="224"/>
    </row>
    <row r="147" spans="1:10" ht="15" customHeight="1" x14ac:dyDescent="0.2">
      <c r="A147" s="224"/>
      <c r="B147" s="224"/>
      <c r="C147" s="224"/>
      <c r="D147" s="224"/>
      <c r="E147" s="224"/>
      <c r="F147" s="224"/>
      <c r="G147" s="224"/>
      <c r="H147" s="224"/>
      <c r="I147" s="224"/>
      <c r="J147" s="224"/>
    </row>
    <row r="148" spans="1:10" ht="15" customHeight="1" x14ac:dyDescent="0.2">
      <c r="A148" s="224"/>
      <c r="B148" s="224"/>
      <c r="C148" s="224"/>
      <c r="D148" s="224"/>
      <c r="E148" s="224"/>
      <c r="F148" s="224"/>
      <c r="G148" s="224"/>
      <c r="H148" s="224"/>
      <c r="I148" s="224"/>
      <c r="J148" s="224"/>
    </row>
    <row r="149" spans="1:10" ht="15" customHeight="1" x14ac:dyDescent="0.2">
      <c r="A149" s="224"/>
      <c r="B149" s="224"/>
      <c r="C149" s="224"/>
      <c r="D149" s="224"/>
      <c r="E149" s="224"/>
      <c r="F149" s="224"/>
      <c r="G149" s="224"/>
      <c r="H149" s="224"/>
      <c r="I149" s="224"/>
      <c r="J149" s="224"/>
    </row>
    <row r="150" spans="1:10" ht="15" customHeight="1" x14ac:dyDescent="0.2">
      <c r="A150" s="224"/>
      <c r="B150" s="224"/>
      <c r="C150" s="224"/>
      <c r="D150" s="224"/>
      <c r="E150" s="224"/>
      <c r="F150" s="224"/>
      <c r="G150" s="224"/>
      <c r="H150" s="224"/>
      <c r="I150" s="224"/>
      <c r="J150" s="224"/>
    </row>
    <row r="151" spans="1:10" ht="15" customHeight="1" x14ac:dyDescent="0.2">
      <c r="A151" s="224"/>
      <c r="B151" s="224"/>
      <c r="C151" s="224"/>
      <c r="D151" s="224"/>
      <c r="E151" s="224"/>
      <c r="F151" s="224"/>
      <c r="G151" s="224"/>
      <c r="H151" s="224"/>
      <c r="I151" s="224"/>
      <c r="J151" s="224"/>
    </row>
    <row r="152" spans="1:10" ht="15" customHeight="1" x14ac:dyDescent="0.2">
      <c r="A152" s="224"/>
      <c r="B152" s="224"/>
      <c r="C152" s="224"/>
      <c r="D152" s="224"/>
      <c r="E152" s="224"/>
      <c r="F152" s="224"/>
      <c r="G152" s="224"/>
      <c r="H152" s="224"/>
      <c r="I152" s="224"/>
      <c r="J152" s="224"/>
    </row>
    <row r="153" spans="1:10" ht="15" customHeight="1" x14ac:dyDescent="0.2">
      <c r="A153" s="224"/>
      <c r="B153" s="224"/>
      <c r="C153" s="224"/>
      <c r="D153" s="224"/>
      <c r="E153" s="224"/>
      <c r="F153" s="224"/>
      <c r="G153" s="224"/>
      <c r="H153" s="224"/>
      <c r="I153" s="224"/>
      <c r="J153" s="224"/>
    </row>
    <row r="154" spans="1:10" ht="15" customHeight="1" x14ac:dyDescent="0.2">
      <c r="A154" s="224"/>
      <c r="B154" s="224"/>
      <c r="C154" s="224"/>
      <c r="D154" s="224"/>
      <c r="E154" s="224"/>
      <c r="F154" s="224"/>
      <c r="G154" s="224"/>
      <c r="H154" s="224"/>
      <c r="I154" s="224"/>
      <c r="J154" s="224"/>
    </row>
    <row r="155" spans="1:10" ht="15" customHeight="1" x14ac:dyDescent="0.2">
      <c r="A155" s="224"/>
      <c r="B155" s="224"/>
      <c r="C155" s="224"/>
      <c r="D155" s="224"/>
      <c r="E155" s="224"/>
      <c r="F155" s="224"/>
      <c r="G155" s="224"/>
      <c r="H155" s="224"/>
      <c r="I155" s="224"/>
      <c r="J155" s="224"/>
    </row>
    <row r="156" spans="1:10" ht="15" customHeight="1" x14ac:dyDescent="0.2">
      <c r="A156" s="224"/>
      <c r="B156" s="224"/>
      <c r="C156" s="224"/>
      <c r="D156" s="224"/>
      <c r="E156" s="224"/>
      <c r="F156" s="224"/>
      <c r="G156" s="224"/>
      <c r="H156" s="224"/>
      <c r="I156" s="224"/>
      <c r="J156" s="224"/>
    </row>
    <row r="157" spans="1:10" ht="15" customHeight="1" x14ac:dyDescent="0.2">
      <c r="A157" s="224"/>
      <c r="B157" s="224"/>
      <c r="C157" s="224"/>
      <c r="D157" s="224"/>
      <c r="E157" s="224"/>
      <c r="F157" s="224"/>
      <c r="G157" s="224"/>
      <c r="H157" s="224"/>
      <c r="I157" s="224"/>
      <c r="J157" s="224"/>
    </row>
    <row r="158" spans="1:10" ht="15" customHeight="1" x14ac:dyDescent="0.2">
      <c r="A158" s="224"/>
      <c r="B158" s="224"/>
      <c r="C158" s="224"/>
      <c r="D158" s="224"/>
      <c r="E158" s="224"/>
      <c r="F158" s="224"/>
      <c r="G158" s="224"/>
      <c r="H158" s="224"/>
      <c r="I158" s="224"/>
      <c r="J158" s="224"/>
    </row>
    <row r="159" spans="1:10" ht="15" customHeight="1" x14ac:dyDescent="0.2">
      <c r="A159" s="224"/>
      <c r="B159" s="224"/>
      <c r="C159" s="224"/>
      <c r="D159" s="224"/>
      <c r="E159" s="224"/>
      <c r="F159" s="224"/>
      <c r="G159" s="224"/>
      <c r="H159" s="224"/>
      <c r="I159" s="224"/>
      <c r="J159" s="224"/>
    </row>
    <row r="160" spans="1:10" ht="15" customHeight="1" x14ac:dyDescent="0.2">
      <c r="A160" s="224"/>
      <c r="B160" s="224"/>
      <c r="C160" s="224"/>
      <c r="D160" s="224"/>
      <c r="E160" s="224"/>
      <c r="F160" s="224"/>
      <c r="G160" s="224"/>
      <c r="H160" s="224"/>
      <c r="I160" s="224"/>
      <c r="J160" s="224"/>
    </row>
    <row r="161" spans="1:10" ht="15" customHeight="1" x14ac:dyDescent="0.2">
      <c r="A161" s="224"/>
      <c r="B161" s="224"/>
      <c r="C161" s="224"/>
      <c r="D161" s="224"/>
      <c r="E161" s="224"/>
      <c r="F161" s="224"/>
      <c r="G161" s="224"/>
      <c r="H161" s="224"/>
      <c r="I161" s="224"/>
      <c r="J161" s="224"/>
    </row>
    <row r="162" spans="1:10" ht="15" customHeight="1" x14ac:dyDescent="0.2">
      <c r="A162" s="224"/>
      <c r="B162" s="224"/>
      <c r="C162" s="224"/>
      <c r="D162" s="224"/>
      <c r="E162" s="224"/>
      <c r="F162" s="224"/>
      <c r="G162" s="224"/>
      <c r="H162" s="224"/>
      <c r="I162" s="224"/>
      <c r="J162" s="224"/>
    </row>
    <row r="163" spans="1:10" ht="15" customHeight="1" x14ac:dyDescent="0.2">
      <c r="A163" s="224"/>
      <c r="B163" s="224"/>
      <c r="C163" s="224"/>
      <c r="D163" s="224"/>
      <c r="E163" s="224"/>
      <c r="F163" s="224"/>
      <c r="G163" s="224"/>
      <c r="H163" s="224"/>
      <c r="I163" s="224"/>
      <c r="J163" s="224"/>
    </row>
    <row r="164" spans="1:10" ht="15" customHeight="1" x14ac:dyDescent="0.2">
      <c r="A164" s="224"/>
      <c r="B164" s="224"/>
      <c r="C164" s="224"/>
      <c r="D164" s="224"/>
      <c r="E164" s="224"/>
      <c r="F164" s="224"/>
      <c r="G164" s="224"/>
      <c r="H164" s="224"/>
      <c r="I164" s="224"/>
      <c r="J164" s="224"/>
    </row>
    <row r="165" spans="1:10" ht="15" customHeight="1" x14ac:dyDescent="0.2">
      <c r="A165" s="224"/>
      <c r="B165" s="224"/>
      <c r="C165" s="224"/>
      <c r="D165" s="224"/>
      <c r="E165" s="224"/>
      <c r="F165" s="224"/>
      <c r="G165" s="224"/>
      <c r="H165" s="224"/>
      <c r="I165" s="224"/>
      <c r="J165" s="224"/>
    </row>
    <row r="166" spans="1:10" ht="15" customHeight="1" x14ac:dyDescent="0.2">
      <c r="A166" s="224"/>
      <c r="B166" s="224"/>
      <c r="C166" s="224"/>
      <c r="D166" s="224"/>
      <c r="E166" s="224"/>
      <c r="F166" s="224"/>
      <c r="G166" s="224"/>
      <c r="H166" s="224"/>
      <c r="I166" s="224"/>
      <c r="J166" s="224"/>
    </row>
    <row r="167" spans="1:10" ht="15" customHeight="1" x14ac:dyDescent="0.2">
      <c r="A167" s="224"/>
      <c r="B167" s="224"/>
      <c r="C167" s="224"/>
      <c r="D167" s="224"/>
      <c r="E167" s="224"/>
      <c r="F167" s="224"/>
      <c r="G167" s="224"/>
      <c r="H167" s="224"/>
      <c r="I167" s="224"/>
      <c r="J167" s="224"/>
    </row>
    <row r="168" spans="1:10" ht="15" customHeight="1" x14ac:dyDescent="0.2">
      <c r="A168" s="224"/>
      <c r="B168" s="224"/>
      <c r="C168" s="224"/>
      <c r="D168" s="224"/>
      <c r="E168" s="224"/>
      <c r="F168" s="224"/>
      <c r="G168" s="224"/>
      <c r="H168" s="224"/>
      <c r="I168" s="224"/>
      <c r="J168" s="224"/>
    </row>
    <row r="169" spans="1:10" ht="15" customHeight="1" x14ac:dyDescent="0.2">
      <c r="A169" s="224"/>
      <c r="B169" s="224"/>
      <c r="C169" s="224"/>
      <c r="D169" s="224"/>
      <c r="E169" s="224"/>
      <c r="F169" s="224"/>
      <c r="G169" s="224"/>
      <c r="H169" s="224"/>
      <c r="I169" s="224"/>
      <c r="J169" s="224"/>
    </row>
    <row r="170" spans="1:10" ht="15" customHeight="1" x14ac:dyDescent="0.2">
      <c r="A170" s="224"/>
      <c r="B170" s="224"/>
      <c r="C170" s="224"/>
      <c r="D170" s="224"/>
      <c r="E170" s="224"/>
      <c r="F170" s="224"/>
      <c r="G170" s="224"/>
      <c r="H170" s="224"/>
      <c r="I170" s="224"/>
      <c r="J170" s="224"/>
    </row>
    <row r="171" spans="1:10" ht="15" customHeight="1" x14ac:dyDescent="0.2">
      <c r="A171" s="246"/>
      <c r="B171" s="247"/>
      <c r="C171" s="247"/>
      <c r="D171" s="247"/>
      <c r="E171" s="247"/>
      <c r="F171" s="247"/>
      <c r="G171" s="247"/>
      <c r="H171" s="247"/>
      <c r="I171" s="247"/>
      <c r="J171" s="248"/>
    </row>
    <row r="172" spans="1:10" ht="15" customHeight="1" x14ac:dyDescent="0.2">
      <c r="A172" s="225" t="s">
        <v>239</v>
      </c>
      <c r="B172" s="226"/>
      <c r="C172" s="226"/>
      <c r="D172" s="226"/>
      <c r="E172" s="226"/>
      <c r="F172" s="226"/>
      <c r="G172" s="226"/>
      <c r="H172" s="226"/>
      <c r="I172" s="226"/>
      <c r="J172" s="227"/>
    </row>
    <row r="173" spans="1:10" ht="15" customHeight="1" x14ac:dyDescent="0.2">
      <c r="A173" s="228" t="s">
        <v>160</v>
      </c>
      <c r="B173" s="229"/>
      <c r="C173" s="229"/>
      <c r="D173" s="229"/>
      <c r="E173" s="229"/>
      <c r="F173" s="229"/>
      <c r="G173" s="229"/>
      <c r="H173" s="229"/>
      <c r="I173" s="229"/>
      <c r="J173" s="230"/>
    </row>
    <row r="174" spans="1:10" ht="15" customHeight="1" x14ac:dyDescent="0.2">
      <c r="A174" s="231"/>
      <c r="B174" s="232"/>
      <c r="C174" s="232"/>
      <c r="D174" s="232"/>
      <c r="E174" s="232"/>
      <c r="F174" s="232"/>
      <c r="G174" s="232"/>
      <c r="H174" s="232"/>
      <c r="I174" s="232"/>
      <c r="J174" s="233"/>
    </row>
    <row r="175" spans="1:10" ht="15" customHeight="1" x14ac:dyDescent="0.2">
      <c r="A175" s="231"/>
      <c r="B175" s="232"/>
      <c r="C175" s="232"/>
      <c r="D175" s="232"/>
      <c r="E175" s="232"/>
      <c r="F175" s="232"/>
      <c r="G175" s="232"/>
      <c r="H175" s="232"/>
      <c r="I175" s="232"/>
      <c r="J175" s="233"/>
    </row>
    <row r="176" spans="1:10" ht="15" customHeight="1" x14ac:dyDescent="0.2">
      <c r="A176" s="231"/>
      <c r="B176" s="232"/>
      <c r="C176" s="232"/>
      <c r="D176" s="232"/>
      <c r="E176" s="232"/>
      <c r="F176" s="232"/>
      <c r="G176" s="232"/>
      <c r="H176" s="232"/>
      <c r="I176" s="232"/>
      <c r="J176" s="233"/>
    </row>
    <row r="177" spans="1:10" ht="15" customHeight="1" x14ac:dyDescent="0.2">
      <c r="A177" s="234"/>
      <c r="B177" s="235"/>
      <c r="C177" s="235"/>
      <c r="D177" s="235"/>
      <c r="E177" s="235"/>
      <c r="F177" s="235"/>
      <c r="G177" s="235"/>
      <c r="H177" s="235"/>
      <c r="I177" s="235"/>
      <c r="J177" s="236"/>
    </row>
    <row r="178" spans="1:10" ht="15" customHeight="1" x14ac:dyDescent="0.2">
      <c r="A178" s="224" t="s">
        <v>244</v>
      </c>
      <c r="B178" s="224"/>
      <c r="C178" s="224"/>
      <c r="D178" s="224"/>
      <c r="E178" s="224"/>
      <c r="F178" s="224"/>
      <c r="G178" s="224"/>
      <c r="H178" s="224"/>
      <c r="I178" s="224"/>
      <c r="J178" s="224"/>
    </row>
    <row r="179" spans="1:10" ht="15" customHeight="1" x14ac:dyDescent="0.2">
      <c r="A179" s="224"/>
      <c r="B179" s="224"/>
      <c r="C179" s="224"/>
      <c r="D179" s="224"/>
      <c r="E179" s="224"/>
      <c r="F179" s="224"/>
      <c r="G179" s="224"/>
      <c r="H179" s="224"/>
      <c r="I179" s="224"/>
      <c r="J179" s="224"/>
    </row>
    <row r="180" spans="1:10" ht="15" customHeight="1" x14ac:dyDescent="0.2">
      <c r="A180" s="224"/>
      <c r="B180" s="224"/>
      <c r="C180" s="224"/>
      <c r="D180" s="224"/>
      <c r="E180" s="224"/>
      <c r="F180" s="224"/>
      <c r="G180" s="224"/>
      <c r="H180" s="224"/>
      <c r="I180" s="224"/>
      <c r="J180" s="224"/>
    </row>
    <row r="181" spans="1:10" ht="15" customHeight="1" x14ac:dyDescent="0.2">
      <c r="A181" s="224"/>
      <c r="B181" s="224"/>
      <c r="C181" s="224"/>
      <c r="D181" s="224"/>
      <c r="E181" s="224"/>
      <c r="F181" s="224"/>
      <c r="G181" s="224"/>
      <c r="H181" s="224"/>
      <c r="I181" s="224"/>
      <c r="J181" s="224"/>
    </row>
    <row r="182" spans="1:10" ht="15" customHeight="1" x14ac:dyDescent="0.2">
      <c r="A182" s="224"/>
      <c r="B182" s="224"/>
      <c r="C182" s="224"/>
      <c r="D182" s="224"/>
      <c r="E182" s="224"/>
      <c r="F182" s="224"/>
      <c r="G182" s="224"/>
      <c r="H182" s="224"/>
      <c r="I182" s="224"/>
      <c r="J182" s="224"/>
    </row>
    <row r="183" spans="1:10" ht="15" customHeight="1" x14ac:dyDescent="0.2">
      <c r="A183" s="224"/>
      <c r="B183" s="224"/>
      <c r="C183" s="224"/>
      <c r="D183" s="224"/>
      <c r="E183" s="224"/>
      <c r="F183" s="224"/>
      <c r="G183" s="224"/>
      <c r="H183" s="224"/>
      <c r="I183" s="224"/>
      <c r="J183" s="224"/>
    </row>
    <row r="184" spans="1:10" ht="15" customHeight="1" x14ac:dyDescent="0.2">
      <c r="A184" s="224"/>
      <c r="B184" s="224"/>
      <c r="C184" s="224"/>
      <c r="D184" s="224"/>
      <c r="E184" s="224"/>
      <c r="F184" s="224"/>
      <c r="G184" s="224"/>
      <c r="H184" s="224"/>
      <c r="I184" s="224"/>
      <c r="J184" s="224"/>
    </row>
    <row r="185" spans="1:10" ht="15" customHeight="1" x14ac:dyDescent="0.2">
      <c r="A185" s="224"/>
      <c r="B185" s="224"/>
      <c r="C185" s="224"/>
      <c r="D185" s="224"/>
      <c r="E185" s="224"/>
      <c r="F185" s="224"/>
      <c r="G185" s="224"/>
      <c r="H185" s="224"/>
      <c r="I185" s="224"/>
      <c r="J185" s="224"/>
    </row>
    <row r="186" spans="1:10" ht="15" customHeight="1" x14ac:dyDescent="0.2">
      <c r="A186" s="224"/>
      <c r="B186" s="224"/>
      <c r="C186" s="224"/>
      <c r="D186" s="224"/>
      <c r="E186" s="224"/>
      <c r="F186" s="224"/>
      <c r="G186" s="224"/>
      <c r="H186" s="224"/>
      <c r="I186" s="224"/>
      <c r="J186" s="224"/>
    </row>
    <row r="187" spans="1:10" ht="15" customHeight="1" x14ac:dyDescent="0.2">
      <c r="A187" s="224"/>
      <c r="B187" s="224"/>
      <c r="C187" s="224"/>
      <c r="D187" s="224"/>
      <c r="E187" s="224"/>
      <c r="F187" s="224"/>
      <c r="G187" s="224"/>
      <c r="H187" s="224"/>
      <c r="I187" s="224"/>
      <c r="J187" s="224"/>
    </row>
    <row r="188" spans="1:10" ht="15" customHeight="1" x14ac:dyDescent="0.2">
      <c r="A188" s="224"/>
      <c r="B188" s="224"/>
      <c r="C188" s="224"/>
      <c r="D188" s="224"/>
      <c r="E188" s="224"/>
      <c r="F188" s="224"/>
      <c r="G188" s="224"/>
      <c r="H188" s="224"/>
      <c r="I188" s="224"/>
      <c r="J188" s="224"/>
    </row>
    <row r="189" spans="1:10" ht="15" customHeight="1" x14ac:dyDescent="0.2">
      <c r="A189" s="224"/>
      <c r="B189" s="224"/>
      <c r="C189" s="224"/>
      <c r="D189" s="224"/>
      <c r="E189" s="224"/>
      <c r="F189" s="224"/>
      <c r="G189" s="224"/>
      <c r="H189" s="224"/>
      <c r="I189" s="224"/>
      <c r="J189" s="224"/>
    </row>
    <row r="190" spans="1:10" ht="15" customHeight="1" x14ac:dyDescent="0.2">
      <c r="A190" s="224"/>
      <c r="B190" s="224"/>
      <c r="C190" s="224"/>
      <c r="D190" s="224"/>
      <c r="E190" s="224"/>
      <c r="F190" s="224"/>
      <c r="G190" s="224"/>
      <c r="H190" s="224"/>
      <c r="I190" s="224"/>
      <c r="J190" s="224"/>
    </row>
    <row r="191" spans="1:10" ht="15" customHeight="1" x14ac:dyDescent="0.2">
      <c r="A191" s="224"/>
      <c r="B191" s="224"/>
      <c r="C191" s="224"/>
      <c r="D191" s="224"/>
      <c r="E191" s="224"/>
      <c r="F191" s="224"/>
      <c r="G191" s="224"/>
      <c r="H191" s="224"/>
      <c r="I191" s="224"/>
      <c r="J191" s="224"/>
    </row>
    <row r="192" spans="1:10" ht="15" customHeight="1" x14ac:dyDescent="0.2">
      <c r="A192" s="224"/>
      <c r="B192" s="224"/>
      <c r="C192" s="224"/>
      <c r="D192" s="224"/>
      <c r="E192" s="224"/>
      <c r="F192" s="224"/>
      <c r="G192" s="224"/>
      <c r="H192" s="224"/>
      <c r="I192" s="224"/>
      <c r="J192" s="224"/>
    </row>
    <row r="193" spans="1:10" ht="15" customHeight="1" x14ac:dyDescent="0.2">
      <c r="A193" s="224"/>
      <c r="B193" s="224"/>
      <c r="C193" s="224"/>
      <c r="D193" s="224"/>
      <c r="E193" s="224"/>
      <c r="F193" s="224"/>
      <c r="G193" s="224"/>
      <c r="H193" s="224"/>
      <c r="I193" s="224"/>
      <c r="J193" s="224"/>
    </row>
    <row r="194" spans="1:10" ht="15" customHeight="1" x14ac:dyDescent="0.2">
      <c r="A194" s="224"/>
      <c r="B194" s="224"/>
      <c r="C194" s="224"/>
      <c r="D194" s="224"/>
      <c r="E194" s="224"/>
      <c r="F194" s="224"/>
      <c r="G194" s="224"/>
      <c r="H194" s="224"/>
      <c r="I194" s="224"/>
      <c r="J194" s="224"/>
    </row>
    <row r="195" spans="1:10" ht="15" customHeight="1" x14ac:dyDescent="0.2">
      <c r="A195" s="224"/>
      <c r="B195" s="224"/>
      <c r="C195" s="224"/>
      <c r="D195" s="224"/>
      <c r="E195" s="224"/>
      <c r="F195" s="224"/>
      <c r="G195" s="224"/>
      <c r="H195" s="224"/>
      <c r="I195" s="224"/>
      <c r="J195" s="224"/>
    </row>
    <row r="196" spans="1:10" ht="15" customHeight="1" x14ac:dyDescent="0.2">
      <c r="A196" s="224"/>
      <c r="B196" s="224"/>
      <c r="C196" s="224"/>
      <c r="D196" s="224"/>
      <c r="E196" s="224"/>
      <c r="F196" s="224"/>
      <c r="G196" s="224"/>
      <c r="H196" s="224"/>
      <c r="I196" s="224"/>
      <c r="J196" s="224"/>
    </row>
    <row r="197" spans="1:10" ht="15" customHeight="1" x14ac:dyDescent="0.2">
      <c r="A197" s="224"/>
      <c r="B197" s="224"/>
      <c r="C197" s="224"/>
      <c r="D197" s="224"/>
      <c r="E197" s="224"/>
      <c r="F197" s="224"/>
      <c r="G197" s="224"/>
      <c r="H197" s="224"/>
      <c r="I197" s="224"/>
      <c r="J197" s="224"/>
    </row>
    <row r="198" spans="1:10" ht="15" customHeight="1" x14ac:dyDescent="0.2">
      <c r="A198" s="224"/>
      <c r="B198" s="224"/>
      <c r="C198" s="224"/>
      <c r="D198" s="224"/>
      <c r="E198" s="224"/>
      <c r="F198" s="224"/>
      <c r="G198" s="224"/>
      <c r="H198" s="224"/>
      <c r="I198" s="224"/>
      <c r="J198" s="224"/>
    </row>
    <row r="199" spans="1:10" ht="15" customHeight="1" x14ac:dyDescent="0.2">
      <c r="A199" s="224"/>
      <c r="B199" s="224"/>
      <c r="C199" s="224"/>
      <c r="D199" s="224"/>
      <c r="E199" s="224"/>
      <c r="F199" s="224"/>
      <c r="G199" s="224"/>
      <c r="H199" s="224"/>
      <c r="I199" s="224"/>
      <c r="J199" s="224"/>
    </row>
  </sheetData>
  <mergeCells count="32">
    <mergeCell ref="A1:J2"/>
    <mergeCell ref="A3:J7"/>
    <mergeCell ref="A10:J11"/>
    <mergeCell ref="A138:J140"/>
    <mergeCell ref="A9:J9"/>
    <mergeCell ref="A8:J8"/>
    <mergeCell ref="A36:J36"/>
    <mergeCell ref="A44:J44"/>
    <mergeCell ref="A118:J121"/>
    <mergeCell ref="A37:J37"/>
    <mergeCell ref="A38:J43"/>
    <mergeCell ref="A12:J35"/>
    <mergeCell ref="A45:J45"/>
    <mergeCell ref="A137:J137"/>
    <mergeCell ref="A46:J50"/>
    <mergeCell ref="A70:J83"/>
    <mergeCell ref="A178:J199"/>
    <mergeCell ref="A172:J172"/>
    <mergeCell ref="A173:J177"/>
    <mergeCell ref="A51:J65"/>
    <mergeCell ref="A66:J69"/>
    <mergeCell ref="A87:J100"/>
    <mergeCell ref="A101:J103"/>
    <mergeCell ref="A136:J136"/>
    <mergeCell ref="A171:J171"/>
    <mergeCell ref="A84:J86"/>
    <mergeCell ref="A144:J144"/>
    <mergeCell ref="A145:J170"/>
    <mergeCell ref="A104:J117"/>
    <mergeCell ref="A141:J142"/>
    <mergeCell ref="A122:J135"/>
    <mergeCell ref="A143:J143"/>
  </mergeCells>
  <phoneticPr fontId="16"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41"/>
  <sheetViews>
    <sheetView tabSelected="1" workbookViewId="0">
      <selection activeCell="A8" sqref="A8:E8"/>
    </sheetView>
  </sheetViews>
  <sheetFormatPr defaultColWidth="0" defaultRowHeight="12.75" zeroHeight="1" x14ac:dyDescent="0.2"/>
  <cols>
    <col min="1" max="10" width="15.7109375" style="115" customWidth="1"/>
    <col min="11" max="51" width="4.7109375" style="115" hidden="1" customWidth="1"/>
    <col min="52" max="16384" width="9.140625" style="115" hidden="1"/>
  </cols>
  <sheetData>
    <row r="1" spans="1:10" ht="69" customHeight="1" thickBot="1" x14ac:dyDescent="0.25">
      <c r="A1" s="323"/>
      <c r="B1" s="323"/>
      <c r="C1" s="323"/>
      <c r="D1" s="323"/>
      <c r="E1" s="323"/>
      <c r="F1" s="323"/>
      <c r="G1" s="323"/>
      <c r="H1" s="323"/>
      <c r="I1" s="323"/>
      <c r="J1" s="323"/>
    </row>
    <row r="2" spans="1:10" ht="13.5" thickBot="1" x14ac:dyDescent="0.25">
      <c r="A2" s="324"/>
      <c r="B2" s="324"/>
      <c r="C2" s="324"/>
      <c r="D2" s="324"/>
      <c r="E2" s="324"/>
      <c r="F2" s="324"/>
      <c r="G2" s="324"/>
      <c r="H2" s="324"/>
      <c r="I2" s="324"/>
      <c r="J2" s="324"/>
    </row>
    <row r="3" spans="1:10" ht="13.5" thickTop="1" x14ac:dyDescent="0.2">
      <c r="A3" s="325" t="s">
        <v>301</v>
      </c>
      <c r="B3" s="326"/>
      <c r="C3" s="326"/>
      <c r="D3" s="326"/>
      <c r="E3" s="326"/>
      <c r="F3" s="326"/>
      <c r="G3" s="326"/>
      <c r="H3" s="326"/>
      <c r="I3" s="326"/>
      <c r="J3" s="327"/>
    </row>
    <row r="4" spans="1:10" ht="13.5" thickBot="1" x14ac:dyDescent="0.25">
      <c r="A4" s="328"/>
      <c r="B4" s="329"/>
      <c r="C4" s="329"/>
      <c r="D4" s="329"/>
      <c r="E4" s="329"/>
      <c r="F4" s="329"/>
      <c r="G4" s="329"/>
      <c r="H4" s="329"/>
      <c r="I4" s="329"/>
      <c r="J4" s="330"/>
    </row>
    <row r="5" spans="1:10" ht="13.5" thickTop="1" x14ac:dyDescent="0.2">
      <c r="A5" s="319" t="s">
        <v>302</v>
      </c>
      <c r="B5" s="320"/>
      <c r="C5" s="320"/>
      <c r="D5" s="320"/>
      <c r="E5" s="321"/>
      <c r="F5" s="319" t="s">
        <v>303</v>
      </c>
      <c r="G5" s="320"/>
      <c r="H5" s="320"/>
      <c r="I5" s="320"/>
      <c r="J5" s="321"/>
    </row>
    <row r="6" spans="1:10" ht="25.5" customHeight="1" x14ac:dyDescent="0.2">
      <c r="A6" s="302" t="s">
        <v>380</v>
      </c>
      <c r="B6" s="303"/>
      <c r="C6" s="303"/>
      <c r="D6" s="303"/>
      <c r="E6" s="308"/>
      <c r="F6" s="302" t="s">
        <v>381</v>
      </c>
      <c r="G6" s="303"/>
      <c r="H6" s="303"/>
      <c r="I6" s="303"/>
      <c r="J6" s="308"/>
    </row>
    <row r="7" spans="1:10" x14ac:dyDescent="0.2">
      <c r="A7" s="261" t="s">
        <v>304</v>
      </c>
      <c r="B7" s="262"/>
      <c r="C7" s="262"/>
      <c r="D7" s="262"/>
      <c r="E7" s="313"/>
      <c r="F7" s="261" t="s">
        <v>305</v>
      </c>
      <c r="G7" s="262"/>
      <c r="H7" s="262"/>
      <c r="I7" s="262"/>
      <c r="J7" s="313"/>
    </row>
    <row r="8" spans="1:10" ht="24.75" customHeight="1" x14ac:dyDescent="0.2">
      <c r="A8" s="302" t="s">
        <v>382</v>
      </c>
      <c r="B8" s="303"/>
      <c r="C8" s="303"/>
      <c r="D8" s="303"/>
      <c r="E8" s="308"/>
      <c r="F8" s="307" t="s">
        <v>383</v>
      </c>
      <c r="G8" s="303"/>
      <c r="H8" s="303"/>
      <c r="I8" s="303"/>
      <c r="J8" s="308"/>
    </row>
    <row r="9" spans="1:10" x14ac:dyDescent="0.2">
      <c r="A9" s="261" t="s">
        <v>57</v>
      </c>
      <c r="B9" s="262"/>
      <c r="C9" s="262"/>
      <c r="D9" s="262"/>
      <c r="E9" s="313"/>
      <c r="F9" s="261" t="s">
        <v>306</v>
      </c>
      <c r="G9" s="262"/>
      <c r="H9" s="262"/>
      <c r="I9" s="262"/>
      <c r="J9" s="313"/>
    </row>
    <row r="10" spans="1:10" ht="24.75" customHeight="1" thickBot="1" x14ac:dyDescent="0.25">
      <c r="A10" s="316" t="s">
        <v>384</v>
      </c>
      <c r="B10" s="317"/>
      <c r="C10" s="317"/>
      <c r="D10" s="317"/>
      <c r="E10" s="318"/>
      <c r="F10" s="268" t="s">
        <v>384</v>
      </c>
      <c r="G10" s="269"/>
      <c r="H10" s="269"/>
      <c r="I10" s="269"/>
      <c r="J10" s="311"/>
    </row>
    <row r="11" spans="1:10" ht="13.5" thickTop="1" x14ac:dyDescent="0.2">
      <c r="A11" s="319" t="s">
        <v>359</v>
      </c>
      <c r="B11" s="320"/>
      <c r="C11" s="320"/>
      <c r="D11" s="320"/>
      <c r="E11" s="321"/>
      <c r="F11" s="322" t="s">
        <v>363</v>
      </c>
      <c r="G11" s="320"/>
      <c r="H11" s="320"/>
      <c r="I11" s="320"/>
      <c r="J11" s="321"/>
    </row>
    <row r="12" spans="1:10" ht="25.5" customHeight="1" x14ac:dyDescent="0.2">
      <c r="A12" s="302" t="s">
        <v>385</v>
      </c>
      <c r="B12" s="303"/>
      <c r="C12" s="303"/>
      <c r="D12" s="303"/>
      <c r="E12" s="308"/>
      <c r="F12" s="315" t="s">
        <v>389</v>
      </c>
      <c r="G12" s="303"/>
      <c r="H12" s="303"/>
      <c r="I12" s="303"/>
      <c r="J12" s="308"/>
    </row>
    <row r="13" spans="1:10" x14ac:dyDescent="0.2">
      <c r="A13" s="261" t="s">
        <v>360</v>
      </c>
      <c r="B13" s="262"/>
      <c r="C13" s="262"/>
      <c r="D13" s="262"/>
      <c r="E13" s="313"/>
      <c r="F13" s="314" t="s">
        <v>364</v>
      </c>
      <c r="G13" s="262"/>
      <c r="H13" s="262"/>
      <c r="I13" s="262"/>
      <c r="J13" s="313"/>
    </row>
    <row r="14" spans="1:10" ht="24.75" customHeight="1" x14ac:dyDescent="0.2">
      <c r="A14" s="302" t="s">
        <v>386</v>
      </c>
      <c r="B14" s="303"/>
      <c r="C14" s="303"/>
      <c r="D14" s="303"/>
      <c r="E14" s="308"/>
      <c r="F14" s="315" t="s">
        <v>390</v>
      </c>
      <c r="G14" s="303"/>
      <c r="H14" s="303"/>
      <c r="I14" s="303"/>
      <c r="J14" s="308"/>
    </row>
    <row r="15" spans="1:10" x14ac:dyDescent="0.2">
      <c r="A15" s="261" t="s">
        <v>361</v>
      </c>
      <c r="B15" s="262"/>
      <c r="C15" s="262"/>
      <c r="D15" s="262"/>
      <c r="E15" s="313"/>
      <c r="F15" s="314" t="s">
        <v>365</v>
      </c>
      <c r="G15" s="262"/>
      <c r="H15" s="262"/>
      <c r="I15" s="262"/>
      <c r="J15" s="313"/>
    </row>
    <row r="16" spans="1:10" ht="24" customHeight="1" x14ac:dyDescent="0.2">
      <c r="A16" s="307" t="s">
        <v>387</v>
      </c>
      <c r="B16" s="303"/>
      <c r="C16" s="303"/>
      <c r="D16" s="303"/>
      <c r="E16" s="308"/>
      <c r="F16" s="309" t="s">
        <v>391</v>
      </c>
      <c r="G16" s="303"/>
      <c r="H16" s="303"/>
      <c r="I16" s="303"/>
      <c r="J16" s="308"/>
    </row>
    <row r="17" spans="1:10" x14ac:dyDescent="0.2">
      <c r="A17" s="301" t="s">
        <v>362</v>
      </c>
      <c r="B17" s="264"/>
      <c r="C17" s="264"/>
      <c r="D17" s="264"/>
      <c r="E17" s="265"/>
      <c r="F17" s="310" t="s">
        <v>366</v>
      </c>
      <c r="G17" s="264"/>
      <c r="H17" s="264"/>
      <c r="I17" s="264"/>
      <c r="J17" s="265"/>
    </row>
    <row r="18" spans="1:10" ht="27" customHeight="1" thickBot="1" x14ac:dyDescent="0.25">
      <c r="A18" s="268" t="s">
        <v>388</v>
      </c>
      <c r="B18" s="269"/>
      <c r="C18" s="269"/>
      <c r="D18" s="269"/>
      <c r="E18" s="311"/>
      <c r="F18" s="312" t="s">
        <v>384</v>
      </c>
      <c r="G18" s="269"/>
      <c r="H18" s="269"/>
      <c r="I18" s="269"/>
      <c r="J18" s="311"/>
    </row>
    <row r="19" spans="1:10" ht="13.5" thickTop="1" x14ac:dyDescent="0.2">
      <c r="A19" s="273" t="s">
        <v>312</v>
      </c>
      <c r="B19" s="274"/>
      <c r="C19" s="274"/>
      <c r="D19" s="274"/>
      <c r="E19" s="274"/>
      <c r="F19" s="274"/>
      <c r="G19" s="274"/>
      <c r="H19" s="274"/>
      <c r="I19" s="274"/>
      <c r="J19" s="275"/>
    </row>
    <row r="20" spans="1:10" x14ac:dyDescent="0.2">
      <c r="A20" s="276"/>
      <c r="B20" s="277"/>
      <c r="C20" s="277"/>
      <c r="D20" s="277"/>
      <c r="E20" s="277"/>
      <c r="F20" s="277"/>
      <c r="G20" s="277"/>
      <c r="H20" s="277"/>
      <c r="I20" s="277"/>
      <c r="J20" s="278"/>
    </row>
    <row r="21" spans="1:10" x14ac:dyDescent="0.2">
      <c r="A21" s="292" t="s">
        <v>311</v>
      </c>
      <c r="B21" s="293"/>
      <c r="C21" s="293"/>
      <c r="D21" s="293"/>
      <c r="E21" s="293"/>
      <c r="F21" s="293"/>
      <c r="G21" s="293"/>
      <c r="H21" s="293"/>
      <c r="I21" s="293"/>
      <c r="J21" s="294"/>
    </row>
    <row r="22" spans="1:10" x14ac:dyDescent="0.2">
      <c r="A22" s="295"/>
      <c r="B22" s="296"/>
      <c r="C22" s="296"/>
      <c r="D22" s="296"/>
      <c r="E22" s="296"/>
      <c r="F22" s="296"/>
      <c r="G22" s="296"/>
      <c r="H22" s="296"/>
      <c r="I22" s="296"/>
      <c r="J22" s="297"/>
    </row>
    <row r="23" spans="1:10" x14ac:dyDescent="0.2">
      <c r="A23" s="295"/>
      <c r="B23" s="296"/>
      <c r="C23" s="296"/>
      <c r="D23" s="296"/>
      <c r="E23" s="296"/>
      <c r="F23" s="296"/>
      <c r="G23" s="296"/>
      <c r="H23" s="296"/>
      <c r="I23" s="296"/>
      <c r="J23" s="297"/>
    </row>
    <row r="24" spans="1:10" x14ac:dyDescent="0.2">
      <c r="A24" s="298"/>
      <c r="B24" s="299"/>
      <c r="C24" s="299"/>
      <c r="D24" s="299"/>
      <c r="E24" s="299"/>
      <c r="F24" s="299"/>
      <c r="G24" s="299"/>
      <c r="H24" s="299"/>
      <c r="I24" s="299"/>
      <c r="J24" s="300"/>
    </row>
    <row r="25" spans="1:10" x14ac:dyDescent="0.2">
      <c r="A25" s="301" t="s">
        <v>368</v>
      </c>
      <c r="B25" s="264"/>
      <c r="C25" s="264"/>
      <c r="D25" s="264"/>
      <c r="E25" s="264"/>
      <c r="F25" s="263" t="s">
        <v>370</v>
      </c>
      <c r="G25" s="264"/>
      <c r="H25" s="264"/>
      <c r="I25" s="264"/>
      <c r="J25" s="265"/>
    </row>
    <row r="26" spans="1:10" ht="25.5" customHeight="1" x14ac:dyDescent="0.2">
      <c r="A26" s="302" t="s">
        <v>392</v>
      </c>
      <c r="B26" s="303"/>
      <c r="C26" s="303"/>
      <c r="D26" s="303"/>
      <c r="E26" s="303"/>
      <c r="F26" s="304"/>
      <c r="G26" s="305"/>
      <c r="H26" s="305"/>
      <c r="I26" s="305"/>
      <c r="J26" s="306"/>
    </row>
    <row r="27" spans="1:10" x14ac:dyDescent="0.2">
      <c r="A27" s="261" t="s">
        <v>369</v>
      </c>
      <c r="B27" s="262"/>
      <c r="C27" s="262"/>
      <c r="D27" s="262"/>
      <c r="E27" s="262"/>
      <c r="F27" s="263" t="s">
        <v>307</v>
      </c>
      <c r="G27" s="264"/>
      <c r="H27" s="264"/>
      <c r="I27" s="264"/>
      <c r="J27" s="265"/>
    </row>
    <row r="28" spans="1:10" ht="27.75" customHeight="1" thickBot="1" x14ac:dyDescent="0.25">
      <c r="A28" s="268" t="s">
        <v>393</v>
      </c>
      <c r="B28" s="269"/>
      <c r="C28" s="269"/>
      <c r="D28" s="269"/>
      <c r="E28" s="269"/>
      <c r="F28" s="270"/>
      <c r="G28" s="271"/>
      <c r="H28" s="271"/>
      <c r="I28" s="271"/>
      <c r="J28" s="272"/>
    </row>
    <row r="29" spans="1:10" ht="13.5" thickTop="1" x14ac:dyDescent="0.2">
      <c r="A29" s="273"/>
      <c r="B29" s="274"/>
      <c r="C29" s="274"/>
      <c r="D29" s="274"/>
      <c r="E29" s="274"/>
      <c r="F29" s="274"/>
      <c r="G29" s="274"/>
      <c r="H29" s="274"/>
      <c r="I29" s="274"/>
      <c r="J29" s="275"/>
    </row>
    <row r="30" spans="1:10" ht="13.5" thickBot="1" x14ac:dyDescent="0.25">
      <c r="A30" s="276"/>
      <c r="B30" s="277"/>
      <c r="C30" s="277"/>
      <c r="D30" s="277"/>
      <c r="E30" s="277"/>
      <c r="F30" s="277"/>
      <c r="G30" s="277"/>
      <c r="H30" s="277"/>
      <c r="I30" s="277"/>
      <c r="J30" s="278"/>
    </row>
    <row r="31" spans="1:10" ht="13.5" thickTop="1" x14ac:dyDescent="0.2">
      <c r="A31" s="279" t="s">
        <v>308</v>
      </c>
      <c r="B31" s="280"/>
      <c r="C31" s="280"/>
      <c r="D31" s="280"/>
      <c r="E31" s="280"/>
      <c r="F31" s="280"/>
      <c r="G31" s="280"/>
      <c r="H31" s="280"/>
      <c r="I31" s="280"/>
      <c r="J31" s="281"/>
    </row>
    <row r="32" spans="1:10" x14ac:dyDescent="0.2">
      <c r="A32" s="282"/>
      <c r="B32" s="283"/>
      <c r="C32" s="283"/>
      <c r="D32" s="283"/>
      <c r="E32" s="283"/>
      <c r="F32" s="283"/>
      <c r="G32" s="283"/>
      <c r="H32" s="283"/>
      <c r="I32" s="283"/>
      <c r="J32" s="284"/>
    </row>
    <row r="33" spans="1:10" ht="13.5" thickBot="1" x14ac:dyDescent="0.25">
      <c r="A33" s="285"/>
      <c r="B33" s="286"/>
      <c r="C33" s="286"/>
      <c r="D33" s="286"/>
      <c r="E33" s="286"/>
      <c r="F33" s="286"/>
      <c r="G33" s="286"/>
      <c r="H33" s="286"/>
      <c r="I33" s="286"/>
      <c r="J33" s="287"/>
    </row>
    <row r="34" spans="1:10" ht="14.25" thickTop="1" thickBot="1" x14ac:dyDescent="0.25">
      <c r="A34" s="135"/>
      <c r="B34" s="136"/>
      <c r="C34" s="136"/>
      <c r="D34" s="136"/>
      <c r="E34" s="136"/>
      <c r="F34" s="136"/>
      <c r="G34" s="136"/>
      <c r="H34" s="136"/>
      <c r="I34" s="136"/>
      <c r="J34" s="137"/>
    </row>
    <row r="35" spans="1:10" ht="13.5" thickTop="1" x14ac:dyDescent="0.2">
      <c r="A35" s="273" t="s">
        <v>309</v>
      </c>
      <c r="B35" s="274"/>
      <c r="C35" s="274"/>
      <c r="D35" s="274"/>
      <c r="E35" s="274"/>
      <c r="F35" s="274"/>
      <c r="G35" s="274"/>
      <c r="H35" s="274"/>
      <c r="I35" s="274"/>
      <c r="J35" s="275"/>
    </row>
    <row r="36" spans="1:10" ht="13.5" thickBot="1" x14ac:dyDescent="0.25">
      <c r="A36" s="276"/>
      <c r="B36" s="277"/>
      <c r="C36" s="277"/>
      <c r="D36" s="277"/>
      <c r="E36" s="277"/>
      <c r="F36" s="277"/>
      <c r="G36" s="277"/>
      <c r="H36" s="277"/>
      <c r="I36" s="277"/>
      <c r="J36" s="278"/>
    </row>
    <row r="37" spans="1:10" s="138" customFormat="1" x14ac:dyDescent="0.2">
      <c r="A37" s="288" t="s">
        <v>358</v>
      </c>
      <c r="B37" s="289"/>
      <c r="C37" s="289"/>
      <c r="D37" s="289"/>
      <c r="E37" s="289"/>
      <c r="F37" s="290"/>
      <c r="G37" s="290"/>
      <c r="H37" s="290"/>
      <c r="I37" s="290"/>
      <c r="J37" s="291"/>
    </row>
    <row r="38" spans="1:10" ht="15" x14ac:dyDescent="0.2">
      <c r="A38" s="139"/>
      <c r="B38" s="139"/>
      <c r="C38" s="139"/>
      <c r="D38" s="139"/>
      <c r="E38" s="139"/>
      <c r="F38" s="139"/>
      <c r="G38" s="139"/>
      <c r="H38" s="139"/>
      <c r="I38" s="139"/>
      <c r="J38" s="139"/>
    </row>
    <row r="39" spans="1:10" ht="13.5" x14ac:dyDescent="0.25">
      <c r="A39" s="266" t="s">
        <v>310</v>
      </c>
      <c r="B39" s="267"/>
      <c r="C39" s="267"/>
      <c r="D39" s="267"/>
      <c r="E39" s="267"/>
      <c r="F39" s="267"/>
      <c r="G39" s="267"/>
      <c r="H39" s="267"/>
      <c r="I39" s="267"/>
      <c r="J39" s="267"/>
    </row>
    <row r="40" spans="1:10" s="141" customFormat="1" x14ac:dyDescent="0.2"/>
    <row r="41" spans="1:10" hidden="1" x14ac:dyDescent="0.2">
      <c r="A41" s="115" t="s">
        <v>34</v>
      </c>
    </row>
  </sheetData>
  <sheetProtection password="CAF7" sheet="1" objects="1" scenarios="1" selectLockedCells="1"/>
  <mergeCells count="47">
    <mergeCell ref="A6:E6"/>
    <mergeCell ref="F6:J6"/>
    <mergeCell ref="A1:J1"/>
    <mergeCell ref="A2:J2"/>
    <mergeCell ref="A3:J4"/>
    <mergeCell ref="A5:E5"/>
    <mergeCell ref="F5:J5"/>
    <mergeCell ref="A7:E7"/>
    <mergeCell ref="F7:J7"/>
    <mergeCell ref="A8:E8"/>
    <mergeCell ref="F8:J8"/>
    <mergeCell ref="A9:E9"/>
    <mergeCell ref="F9:J9"/>
    <mergeCell ref="A10:E10"/>
    <mergeCell ref="F10:J10"/>
    <mergeCell ref="A11:E11"/>
    <mergeCell ref="F11:J11"/>
    <mergeCell ref="A12:E12"/>
    <mergeCell ref="F12:J12"/>
    <mergeCell ref="A13:E13"/>
    <mergeCell ref="F13:J13"/>
    <mergeCell ref="A14:E14"/>
    <mergeCell ref="F14:J14"/>
    <mergeCell ref="A15:E15"/>
    <mergeCell ref="F15:J15"/>
    <mergeCell ref="A16:E16"/>
    <mergeCell ref="F16:J16"/>
    <mergeCell ref="A17:E17"/>
    <mergeCell ref="F17:J17"/>
    <mergeCell ref="A18:E18"/>
    <mergeCell ref="F18:J18"/>
    <mergeCell ref="A21:J24"/>
    <mergeCell ref="A19:J20"/>
    <mergeCell ref="A25:E25"/>
    <mergeCell ref="F25:J25"/>
    <mergeCell ref="A26:E26"/>
    <mergeCell ref="F26:J26"/>
    <mergeCell ref="A27:E27"/>
    <mergeCell ref="F27:J27"/>
    <mergeCell ref="A39:J39"/>
    <mergeCell ref="A28:E28"/>
    <mergeCell ref="F28:J28"/>
    <mergeCell ref="A29:J30"/>
    <mergeCell ref="A31:J33"/>
    <mergeCell ref="A35:J36"/>
    <mergeCell ref="A37:E37"/>
    <mergeCell ref="F37:J37"/>
  </mergeCells>
  <dataValidations xWindow="301" yWindow="225" count="5">
    <dataValidation allowBlank="1" showInputMessage="1" showErrorMessage="1" promptTitle="Name" prompt="Input the name of a secondary contact within the LEA for Consolidated Application programs." sqref="F12:J12"/>
    <dataValidation allowBlank="1" showInputMessage="1" showErrorMessage="1" promptTitle="Name" prompt="Input the full name of the Executive Director (or equivalent position) of the Local Educational Agency." sqref="A6:J6"/>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26:E26"/>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28:E28">
      <formula1>sdfgsdfgsfdg</formula1>
    </dataValidation>
  </dataValidations>
  <pageMargins left="0.7" right="0.7" top="0.75" bottom="0.75" header="0.3" footer="0.3"/>
  <pageSetup scale="7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G75"/>
  <sheetViews>
    <sheetView workbookViewId="0">
      <selection activeCell="B62" sqref="B62"/>
    </sheetView>
  </sheetViews>
  <sheetFormatPr defaultColWidth="8.85546875" defaultRowHeight="12.75" x14ac:dyDescent="0.2"/>
  <cols>
    <col min="1" max="1" width="17.42578125" style="13" customWidth="1"/>
    <col min="2" max="2" width="15.7109375" style="13" customWidth="1"/>
    <col min="3" max="3" width="13.85546875" style="13" customWidth="1"/>
    <col min="4" max="10" width="15.7109375" style="13" customWidth="1"/>
    <col min="11" max="32" width="4.7109375" style="13" customWidth="1"/>
    <col min="33" max="33" width="4.7109375" style="13" hidden="1" customWidth="1"/>
    <col min="34" max="51" width="4.7109375" style="13" customWidth="1"/>
    <col min="52" max="16384" width="8.85546875" style="13"/>
  </cols>
  <sheetData>
    <row r="1" spans="1:33" x14ac:dyDescent="0.2">
      <c r="A1" s="142" t="s">
        <v>267</v>
      </c>
      <c r="B1" s="143"/>
      <c r="C1" s="143"/>
      <c r="D1" s="143"/>
      <c r="E1" s="143"/>
      <c r="F1" s="143"/>
      <c r="G1" s="143"/>
      <c r="H1" s="143"/>
      <c r="I1" s="143"/>
      <c r="J1" s="144"/>
    </row>
    <row r="2" spans="1:33" x14ac:dyDescent="0.2">
      <c r="A2" s="145"/>
      <c r="B2" s="146"/>
      <c r="C2" s="146"/>
      <c r="D2" s="146"/>
      <c r="E2" s="146"/>
      <c r="F2" s="146"/>
      <c r="G2" s="146"/>
      <c r="H2" s="146"/>
      <c r="I2" s="146"/>
      <c r="J2" s="147"/>
    </row>
    <row r="3" spans="1:33" x14ac:dyDescent="0.2">
      <c r="A3" s="343" t="s">
        <v>92</v>
      </c>
      <c r="B3" s="344"/>
      <c r="C3" s="344"/>
      <c r="D3" s="344"/>
      <c r="E3" s="344"/>
      <c r="F3" s="344"/>
      <c r="G3" s="344"/>
      <c r="H3" s="344"/>
      <c r="I3" s="344"/>
      <c r="J3" s="345"/>
    </row>
    <row r="4" spans="1:33" x14ac:dyDescent="0.2">
      <c r="A4" s="346"/>
      <c r="B4" s="347"/>
      <c r="C4" s="347"/>
      <c r="D4" s="347"/>
      <c r="E4" s="347"/>
      <c r="F4" s="347"/>
      <c r="G4" s="347"/>
      <c r="H4" s="347"/>
      <c r="I4" s="347"/>
      <c r="J4" s="348"/>
    </row>
    <row r="5" spans="1:33" x14ac:dyDescent="0.2">
      <c r="A5" s="104"/>
      <c r="B5" s="103"/>
      <c r="C5" s="103"/>
      <c r="D5" s="103"/>
      <c r="E5" s="103"/>
      <c r="F5" s="103"/>
      <c r="G5" s="103"/>
      <c r="H5" s="103"/>
      <c r="I5" s="103"/>
      <c r="J5" s="102"/>
    </row>
    <row r="6" spans="1:33" ht="18.75" customHeight="1" x14ac:dyDescent="0.25">
      <c r="A6" s="85"/>
      <c r="B6" s="101"/>
      <c r="C6" s="83"/>
      <c r="D6" s="165" t="s">
        <v>251</v>
      </c>
      <c r="E6" s="165"/>
      <c r="F6" s="165"/>
      <c r="G6" s="165"/>
      <c r="H6" s="165"/>
      <c r="I6" s="165"/>
      <c r="J6" s="166"/>
    </row>
    <row r="7" spans="1:33" ht="12.75" customHeight="1" x14ac:dyDescent="0.25">
      <c r="A7" s="85"/>
      <c r="B7" s="83"/>
      <c r="C7" s="83"/>
      <c r="D7" s="165"/>
      <c r="E7" s="165"/>
      <c r="F7" s="165"/>
      <c r="G7" s="165"/>
      <c r="H7" s="165"/>
      <c r="I7" s="165"/>
      <c r="J7" s="166"/>
    </row>
    <row r="8" spans="1:33" ht="12.75" customHeight="1" x14ac:dyDescent="0.25">
      <c r="A8" s="85"/>
      <c r="B8" s="107"/>
      <c r="C8" s="107"/>
      <c r="D8" s="107"/>
      <c r="E8" s="107"/>
      <c r="F8" s="107"/>
      <c r="G8" s="107"/>
      <c r="H8" s="107"/>
      <c r="I8" s="107"/>
      <c r="J8" s="108"/>
    </row>
    <row r="9" spans="1:33" ht="13.5" thickBot="1" x14ac:dyDescent="0.25">
      <c r="A9" s="85"/>
      <c r="B9" s="22"/>
      <c r="C9" s="22"/>
      <c r="D9" s="22"/>
      <c r="E9" s="22"/>
      <c r="F9" s="22"/>
      <c r="G9" s="22"/>
      <c r="H9" s="22"/>
      <c r="I9" s="22"/>
      <c r="J9" s="23"/>
      <c r="AG9" s="1" t="s">
        <v>34</v>
      </c>
    </row>
    <row r="10" spans="1:33" ht="13.5" customHeight="1" thickBot="1" x14ac:dyDescent="0.25">
      <c r="A10" s="110" t="s">
        <v>93</v>
      </c>
      <c r="B10" s="63" t="s">
        <v>34</v>
      </c>
      <c r="C10" s="109"/>
      <c r="D10" s="338" t="s">
        <v>252</v>
      </c>
      <c r="E10" s="154"/>
      <c r="F10" s="154"/>
      <c r="G10" s="154"/>
      <c r="H10" s="154"/>
      <c r="I10" s="154"/>
      <c r="J10" s="155"/>
      <c r="AG10" s="1"/>
    </row>
    <row r="11" spans="1:33" x14ac:dyDescent="0.2">
      <c r="A11" s="110"/>
      <c r="B11" s="88"/>
      <c r="C11" s="109"/>
      <c r="D11" s="154"/>
      <c r="E11" s="154"/>
      <c r="F11" s="154"/>
      <c r="G11" s="154"/>
      <c r="H11" s="154"/>
      <c r="I11" s="154"/>
      <c r="J11" s="155"/>
    </row>
    <row r="12" spans="1:33" ht="13.5" thickBot="1" x14ac:dyDescent="0.25">
      <c r="A12" s="110"/>
      <c r="B12" s="88"/>
      <c r="C12" s="109"/>
      <c r="D12" s="105"/>
      <c r="E12" s="105"/>
      <c r="F12" s="105"/>
      <c r="G12" s="105"/>
      <c r="H12" s="105"/>
      <c r="I12" s="105"/>
      <c r="J12" s="106"/>
    </row>
    <row r="13" spans="1:33" ht="12.75" customHeight="1" thickBot="1" x14ac:dyDescent="0.25">
      <c r="A13" s="110" t="s">
        <v>94</v>
      </c>
      <c r="B13" s="62" t="s">
        <v>34</v>
      </c>
      <c r="C13" s="84"/>
      <c r="D13" s="336" t="s">
        <v>253</v>
      </c>
      <c r="E13" s="185"/>
      <c r="F13" s="185"/>
      <c r="G13" s="185"/>
      <c r="H13" s="185"/>
      <c r="I13" s="185"/>
      <c r="J13" s="337"/>
    </row>
    <row r="14" spans="1:33" ht="12.75" customHeight="1" x14ac:dyDescent="0.2">
      <c r="A14" s="110"/>
      <c r="B14" s="29"/>
      <c r="C14" s="84"/>
      <c r="D14" s="185"/>
      <c r="E14" s="185"/>
      <c r="F14" s="185"/>
      <c r="G14" s="185"/>
      <c r="H14" s="185"/>
      <c r="I14" s="185"/>
      <c r="J14" s="337"/>
    </row>
    <row r="15" spans="1:33" ht="13.5" thickBot="1" x14ac:dyDescent="0.25">
      <c r="A15" s="110"/>
      <c r="B15" s="88"/>
      <c r="C15" s="84"/>
      <c r="D15" s="84"/>
      <c r="E15" s="84"/>
      <c r="F15" s="84"/>
      <c r="G15" s="84"/>
      <c r="H15" s="84"/>
      <c r="I15" s="84"/>
      <c r="J15" s="89"/>
    </row>
    <row r="16" spans="1:33" ht="13.5" thickBot="1" x14ac:dyDescent="0.25">
      <c r="A16" s="110" t="s">
        <v>96</v>
      </c>
      <c r="B16" s="62" t="s">
        <v>34</v>
      </c>
      <c r="C16" s="84"/>
      <c r="D16" s="331" t="s">
        <v>254</v>
      </c>
      <c r="E16" s="331"/>
      <c r="F16" s="331"/>
      <c r="G16" s="331"/>
      <c r="H16" s="331"/>
      <c r="I16" s="331"/>
      <c r="J16" s="350"/>
    </row>
    <row r="17" spans="1:10" ht="12.75" hidden="1" customHeight="1" x14ac:dyDescent="0.2">
      <c r="A17" s="110"/>
      <c r="B17" s="29"/>
      <c r="C17" s="84"/>
      <c r="D17" s="331"/>
      <c r="E17" s="331"/>
      <c r="F17" s="331"/>
      <c r="G17" s="331"/>
      <c r="H17" s="331"/>
      <c r="I17" s="331"/>
      <c r="J17" s="350"/>
    </row>
    <row r="18" spans="1:10" ht="12.75" customHeight="1" x14ac:dyDescent="0.2">
      <c r="A18" s="110"/>
      <c r="B18" s="29"/>
      <c r="C18" s="113"/>
      <c r="D18" s="331"/>
      <c r="E18" s="331"/>
      <c r="F18" s="331"/>
      <c r="G18" s="331"/>
      <c r="H18" s="331"/>
      <c r="I18" s="331"/>
      <c r="J18" s="350"/>
    </row>
    <row r="19" spans="1:10" ht="12.75" customHeight="1" x14ac:dyDescent="0.2">
      <c r="A19" s="110"/>
      <c r="B19" s="29"/>
      <c r="C19" s="113"/>
      <c r="D19" s="331"/>
      <c r="E19" s="331"/>
      <c r="F19" s="331"/>
      <c r="G19" s="331"/>
      <c r="H19" s="331"/>
      <c r="I19" s="331"/>
      <c r="J19" s="350"/>
    </row>
    <row r="20" spans="1:10" ht="12.75" customHeight="1" thickBot="1" x14ac:dyDescent="0.25">
      <c r="A20" s="110"/>
      <c r="B20" s="88"/>
      <c r="C20" s="84"/>
      <c r="D20" s="84"/>
      <c r="E20" s="84"/>
      <c r="F20" s="84"/>
      <c r="G20" s="84"/>
      <c r="H20" s="84"/>
      <c r="I20" s="84"/>
      <c r="J20" s="89"/>
    </row>
    <row r="21" spans="1:10" ht="12.75" customHeight="1" thickBot="1" x14ac:dyDescent="0.25">
      <c r="A21" s="110" t="s">
        <v>95</v>
      </c>
      <c r="B21" s="62" t="s">
        <v>34</v>
      </c>
      <c r="C21" s="84"/>
      <c r="D21" s="336" t="s">
        <v>256</v>
      </c>
      <c r="E21" s="185"/>
      <c r="F21" s="185"/>
      <c r="G21" s="185"/>
      <c r="H21" s="185"/>
      <c r="I21" s="185"/>
      <c r="J21" s="337"/>
    </row>
    <row r="22" spans="1:10" x14ac:dyDescent="0.2">
      <c r="A22" s="110"/>
      <c r="B22" s="49"/>
      <c r="C22" s="84"/>
      <c r="D22" s="185"/>
      <c r="E22" s="185"/>
      <c r="F22" s="185"/>
      <c r="G22" s="185"/>
      <c r="H22" s="185"/>
      <c r="I22" s="185"/>
      <c r="J22" s="337"/>
    </row>
    <row r="23" spans="1:10" ht="13.5" thickBot="1" x14ac:dyDescent="0.25">
      <c r="A23" s="110"/>
      <c r="B23" s="86"/>
      <c r="C23" s="84"/>
      <c r="D23" s="100"/>
      <c r="E23" s="100"/>
      <c r="F23" s="100"/>
      <c r="G23" s="100"/>
      <c r="H23" s="100"/>
      <c r="I23" s="100"/>
      <c r="J23" s="87"/>
    </row>
    <row r="24" spans="1:10" ht="13.5" thickBot="1" x14ac:dyDescent="0.25">
      <c r="A24" s="110" t="s">
        <v>97</v>
      </c>
      <c r="B24" s="63" t="s">
        <v>34</v>
      </c>
      <c r="C24" s="84"/>
      <c r="D24" s="336" t="s">
        <v>255</v>
      </c>
      <c r="E24" s="185"/>
      <c r="F24" s="185"/>
      <c r="G24" s="185"/>
      <c r="H24" s="185"/>
      <c r="I24" s="185"/>
      <c r="J24" s="337"/>
    </row>
    <row r="25" spans="1:10" ht="35.25" customHeight="1" thickBot="1" x14ac:dyDescent="0.25">
      <c r="A25" s="110"/>
      <c r="B25" s="88"/>
      <c r="C25" s="84"/>
      <c r="D25" s="185"/>
      <c r="E25" s="185"/>
      <c r="F25" s="185"/>
      <c r="G25" s="185"/>
      <c r="H25" s="185"/>
      <c r="I25" s="185"/>
      <c r="J25" s="337"/>
    </row>
    <row r="26" spans="1:10" ht="13.5" hidden="1" thickBot="1" x14ac:dyDescent="0.25">
      <c r="A26" s="110"/>
      <c r="B26" s="88"/>
      <c r="C26" s="84"/>
      <c r="D26" s="33"/>
      <c r="E26" s="84"/>
      <c r="F26" s="84"/>
      <c r="G26" s="84"/>
      <c r="H26" s="84"/>
      <c r="I26" s="84"/>
      <c r="J26" s="89"/>
    </row>
    <row r="27" spans="1:10" ht="13.5" customHeight="1" thickBot="1" x14ac:dyDescent="0.25">
      <c r="A27" s="110" t="s">
        <v>98</v>
      </c>
      <c r="B27" s="63" t="s">
        <v>34</v>
      </c>
      <c r="C27" s="84"/>
      <c r="D27" s="331" t="s">
        <v>257</v>
      </c>
      <c r="E27" s="331"/>
      <c r="F27" s="331"/>
      <c r="G27" s="331"/>
      <c r="H27" s="331"/>
      <c r="I27" s="331"/>
      <c r="J27" s="350"/>
    </row>
    <row r="28" spans="1:10" x14ac:dyDescent="0.2">
      <c r="A28" s="110"/>
      <c r="B28" s="88"/>
      <c r="C28" s="84"/>
      <c r="D28" s="331"/>
      <c r="E28" s="331"/>
      <c r="F28" s="331"/>
      <c r="G28" s="331"/>
      <c r="H28" s="331"/>
      <c r="I28" s="331"/>
      <c r="J28" s="350"/>
    </row>
    <row r="29" spans="1:10" x14ac:dyDescent="0.2">
      <c r="A29" s="110"/>
      <c r="B29" s="88"/>
      <c r="C29" s="113"/>
      <c r="D29" s="331"/>
      <c r="E29" s="331"/>
      <c r="F29" s="331"/>
      <c r="G29" s="331"/>
      <c r="H29" s="331"/>
      <c r="I29" s="331"/>
      <c r="J29" s="350"/>
    </row>
    <row r="30" spans="1:10" ht="13.5" thickBot="1" x14ac:dyDescent="0.25">
      <c r="A30" s="110"/>
      <c r="B30" s="88"/>
      <c r="C30" s="84"/>
      <c r="D30" s="99"/>
      <c r="E30" s="99"/>
      <c r="F30" s="99"/>
      <c r="G30" s="99"/>
      <c r="H30" s="99"/>
      <c r="I30" s="99"/>
      <c r="J30" s="90"/>
    </row>
    <row r="31" spans="1:10" ht="13.5" thickBot="1" x14ac:dyDescent="0.25">
      <c r="A31" s="110" t="s">
        <v>99</v>
      </c>
      <c r="B31" s="63" t="s">
        <v>34</v>
      </c>
      <c r="C31" s="84"/>
      <c r="D31" s="331" t="s">
        <v>258</v>
      </c>
      <c r="E31" s="154"/>
      <c r="F31" s="154"/>
      <c r="G31" s="154"/>
      <c r="H31" s="154"/>
      <c r="I31" s="154"/>
      <c r="J31" s="155"/>
    </row>
    <row r="32" spans="1:10" x14ac:dyDescent="0.2">
      <c r="A32" s="110"/>
      <c r="B32" s="29"/>
      <c r="C32" s="84"/>
      <c r="D32" s="154"/>
      <c r="E32" s="154"/>
      <c r="F32" s="154"/>
      <c r="G32" s="154"/>
      <c r="H32" s="154"/>
      <c r="I32" s="154"/>
      <c r="J32" s="155"/>
    </row>
    <row r="33" spans="1:10" hidden="1" x14ac:dyDescent="0.2">
      <c r="A33" s="110"/>
      <c r="B33" s="88"/>
      <c r="C33" s="84"/>
      <c r="D33" s="84"/>
      <c r="E33" s="84"/>
      <c r="F33" s="84"/>
      <c r="G33" s="84"/>
      <c r="H33" s="84"/>
      <c r="I33" s="84"/>
      <c r="J33" s="89"/>
    </row>
    <row r="34" spans="1:10" ht="13.5" hidden="1" thickBot="1" x14ac:dyDescent="0.25">
      <c r="A34" s="110" t="s">
        <v>100</v>
      </c>
      <c r="B34" s="63"/>
      <c r="C34" s="84"/>
      <c r="D34" s="156" t="s">
        <v>250</v>
      </c>
      <c r="E34" s="156"/>
      <c r="F34" s="156"/>
      <c r="G34" s="156"/>
      <c r="H34" s="156"/>
      <c r="I34" s="156"/>
      <c r="J34" s="349"/>
    </row>
    <row r="35" spans="1:10" hidden="1" x14ac:dyDescent="0.2">
      <c r="A35" s="110"/>
      <c r="B35" s="29"/>
      <c r="C35" s="84"/>
      <c r="D35" s="156"/>
      <c r="E35" s="156"/>
      <c r="F35" s="156"/>
      <c r="G35" s="156"/>
      <c r="H35" s="156"/>
      <c r="I35" s="156"/>
      <c r="J35" s="349"/>
    </row>
    <row r="36" spans="1:10" ht="13.5" thickBot="1" x14ac:dyDescent="0.25">
      <c r="A36" s="110"/>
      <c r="B36" s="88"/>
      <c r="C36" s="84"/>
      <c r="D36" s="81"/>
      <c r="E36" s="81"/>
      <c r="F36" s="81"/>
      <c r="G36" s="81"/>
      <c r="H36" s="81"/>
      <c r="I36" s="81"/>
      <c r="J36" s="82"/>
    </row>
    <row r="37" spans="1:10" ht="13.5" thickBot="1" x14ac:dyDescent="0.25">
      <c r="A37" s="110" t="s">
        <v>100</v>
      </c>
      <c r="B37" s="63" t="s">
        <v>34</v>
      </c>
      <c r="C37" s="84"/>
      <c r="D37" s="331" t="s">
        <v>259</v>
      </c>
      <c r="E37" s="154"/>
      <c r="F37" s="154"/>
      <c r="G37" s="154"/>
      <c r="H37" s="154"/>
      <c r="I37" s="154"/>
      <c r="J37" s="155"/>
    </row>
    <row r="38" spans="1:10" x14ac:dyDescent="0.2">
      <c r="A38" s="110"/>
      <c r="B38" s="29"/>
      <c r="C38" s="84"/>
      <c r="D38" s="154"/>
      <c r="E38" s="154"/>
      <c r="F38" s="154"/>
      <c r="G38" s="154"/>
      <c r="H38" s="154"/>
      <c r="I38" s="154"/>
      <c r="J38" s="155"/>
    </row>
    <row r="39" spans="1:10" ht="13.5" thickBot="1" x14ac:dyDescent="0.25">
      <c r="A39" s="110"/>
      <c r="B39" s="88"/>
      <c r="C39" s="84"/>
      <c r="D39" s="81"/>
      <c r="E39" s="81"/>
      <c r="F39" s="81"/>
      <c r="G39" s="81"/>
      <c r="H39" s="81"/>
      <c r="I39" s="81"/>
      <c r="J39" s="82"/>
    </row>
    <row r="40" spans="1:10" ht="13.5" customHeight="1" thickBot="1" x14ac:dyDescent="0.25">
      <c r="A40" s="110" t="s">
        <v>101</v>
      </c>
      <c r="B40" s="63" t="s">
        <v>34</v>
      </c>
      <c r="C40" s="84"/>
      <c r="D40" s="339" t="s">
        <v>260</v>
      </c>
      <c r="E40" s="339"/>
      <c r="F40" s="339"/>
      <c r="G40" s="339"/>
      <c r="H40" s="339"/>
      <c r="I40" s="339"/>
      <c r="J40" s="340"/>
    </row>
    <row r="41" spans="1:10" ht="12.75" hidden="1" customHeight="1" x14ac:dyDescent="0.2">
      <c r="A41" s="110"/>
      <c r="B41" s="81"/>
      <c r="C41" s="84"/>
      <c r="D41" s="339"/>
      <c r="E41" s="339"/>
      <c r="F41" s="339"/>
      <c r="G41" s="339"/>
      <c r="H41" s="339"/>
      <c r="I41" s="339"/>
      <c r="J41" s="340"/>
    </row>
    <row r="42" spans="1:10" x14ac:dyDescent="0.2">
      <c r="A42" s="110"/>
      <c r="B42" s="112"/>
      <c r="C42" s="113"/>
      <c r="D42" s="339"/>
      <c r="E42" s="339"/>
      <c r="F42" s="339"/>
      <c r="G42" s="339"/>
      <c r="H42" s="339"/>
      <c r="I42" s="339"/>
      <c r="J42" s="340"/>
    </row>
    <row r="43" spans="1:10" ht="13.5" thickBot="1" x14ac:dyDescent="0.25">
      <c r="A43" s="110"/>
      <c r="B43" s="112"/>
      <c r="C43" s="113"/>
      <c r="D43" s="339"/>
      <c r="E43" s="339"/>
      <c r="F43" s="339"/>
      <c r="G43" s="339"/>
      <c r="H43" s="339"/>
      <c r="I43" s="339"/>
      <c r="J43" s="340"/>
    </row>
    <row r="44" spans="1:10" ht="13.5" thickBot="1" x14ac:dyDescent="0.25">
      <c r="A44" s="110" t="s">
        <v>13</v>
      </c>
      <c r="B44" s="63" t="s">
        <v>34</v>
      </c>
      <c r="C44" s="84"/>
      <c r="D44" s="336" t="s">
        <v>261</v>
      </c>
      <c r="E44" s="185"/>
      <c r="F44" s="185"/>
      <c r="G44" s="185"/>
      <c r="H44" s="185"/>
      <c r="I44" s="185"/>
      <c r="J44" s="337"/>
    </row>
    <row r="45" spans="1:10" ht="42" customHeight="1" x14ac:dyDescent="0.2">
      <c r="A45" s="110"/>
      <c r="B45" s="29"/>
      <c r="C45" s="84"/>
      <c r="D45" s="185"/>
      <c r="E45" s="185"/>
      <c r="F45" s="185"/>
      <c r="G45" s="185"/>
      <c r="H45" s="185"/>
      <c r="I45" s="185"/>
      <c r="J45" s="337"/>
    </row>
    <row r="46" spans="1:10" ht="13.5" thickBot="1" x14ac:dyDescent="0.25">
      <c r="A46" s="110"/>
      <c r="B46" s="29"/>
      <c r="C46" s="84"/>
      <c r="D46" s="81"/>
      <c r="E46" s="81"/>
      <c r="F46" s="81"/>
      <c r="G46" s="81"/>
      <c r="H46" s="81"/>
      <c r="I46" s="81"/>
      <c r="J46" s="82"/>
    </row>
    <row r="47" spans="1:10" ht="13.5" thickBot="1" x14ac:dyDescent="0.25">
      <c r="A47" s="111" t="s">
        <v>14</v>
      </c>
      <c r="B47" s="64" t="s">
        <v>34</v>
      </c>
      <c r="C47" s="91"/>
      <c r="D47" s="332" t="s">
        <v>262</v>
      </c>
      <c r="E47" s="161"/>
      <c r="F47" s="161"/>
      <c r="G47" s="161"/>
      <c r="H47" s="161"/>
      <c r="I47" s="161"/>
      <c r="J47" s="162"/>
    </row>
    <row r="48" spans="1:10" x14ac:dyDescent="0.2">
      <c r="A48" s="111"/>
      <c r="B48" s="29"/>
      <c r="C48" s="91"/>
      <c r="D48" s="161"/>
      <c r="E48" s="161"/>
      <c r="F48" s="161"/>
      <c r="G48" s="161"/>
      <c r="H48" s="161"/>
      <c r="I48" s="161"/>
      <c r="J48" s="162"/>
    </row>
    <row r="49" spans="1:10" x14ac:dyDescent="0.2">
      <c r="A49" s="111"/>
      <c r="B49" s="91"/>
      <c r="C49" s="91"/>
      <c r="D49" s="161"/>
      <c r="E49" s="161"/>
      <c r="F49" s="161"/>
      <c r="G49" s="161"/>
      <c r="H49" s="161"/>
      <c r="I49" s="161"/>
      <c r="J49" s="162"/>
    </row>
    <row r="50" spans="1:10" ht="13.5" thickBot="1" x14ac:dyDescent="0.25">
      <c r="A50" s="111"/>
      <c r="B50" s="92"/>
      <c r="C50" s="91"/>
      <c r="D50" s="91"/>
      <c r="E50" s="91"/>
      <c r="F50" s="91"/>
      <c r="G50" s="91"/>
      <c r="H50" s="91"/>
      <c r="I50" s="91"/>
      <c r="J50" s="93"/>
    </row>
    <row r="51" spans="1:10" ht="13.5" customHeight="1" thickBot="1" x14ac:dyDescent="0.25">
      <c r="A51" s="111" t="s">
        <v>70</v>
      </c>
      <c r="B51" s="64" t="s">
        <v>34</v>
      </c>
      <c r="C51" s="91"/>
      <c r="D51" s="333" t="s">
        <v>263</v>
      </c>
      <c r="E51" s="334"/>
      <c r="F51" s="334"/>
      <c r="G51" s="334"/>
      <c r="H51" s="334"/>
      <c r="I51" s="334"/>
      <c r="J51" s="335"/>
    </row>
    <row r="52" spans="1:10" x14ac:dyDescent="0.2">
      <c r="A52" s="111"/>
      <c r="B52" s="94"/>
      <c r="C52" s="91"/>
      <c r="D52" s="334"/>
      <c r="E52" s="334"/>
      <c r="F52" s="334"/>
      <c r="G52" s="334"/>
      <c r="H52" s="334"/>
      <c r="I52" s="334"/>
      <c r="J52" s="335"/>
    </row>
    <row r="53" spans="1:10" ht="27" customHeight="1" x14ac:dyDescent="0.2">
      <c r="A53" s="111"/>
      <c r="B53" s="94"/>
      <c r="C53" s="91"/>
      <c r="D53" s="334"/>
      <c r="E53" s="334"/>
      <c r="F53" s="334"/>
      <c r="G53" s="334"/>
      <c r="H53" s="334"/>
      <c r="I53" s="334"/>
      <c r="J53" s="335"/>
    </row>
    <row r="54" spans="1:10" ht="13.5" thickBot="1" x14ac:dyDescent="0.25">
      <c r="A54" s="111"/>
      <c r="B54" s="92"/>
      <c r="C54" s="91"/>
      <c r="D54" s="91"/>
      <c r="E54" s="91"/>
      <c r="F54" s="91"/>
      <c r="G54" s="91"/>
      <c r="H54" s="91"/>
      <c r="I54" s="91"/>
      <c r="J54" s="93"/>
    </row>
    <row r="55" spans="1:10" ht="12.75" customHeight="1" thickBot="1" x14ac:dyDescent="0.25">
      <c r="A55" s="111" t="s">
        <v>71</v>
      </c>
      <c r="B55" s="64" t="s">
        <v>34</v>
      </c>
      <c r="C55" s="91"/>
      <c r="D55" s="341" t="s">
        <v>264</v>
      </c>
      <c r="E55" s="341"/>
      <c r="F55" s="341"/>
      <c r="G55" s="341"/>
      <c r="H55" s="341"/>
      <c r="I55" s="341"/>
      <c r="J55" s="342"/>
    </row>
    <row r="56" spans="1:10" ht="12.75" customHeight="1" x14ac:dyDescent="0.2">
      <c r="A56" s="111"/>
      <c r="B56" s="94"/>
      <c r="C56" s="91"/>
      <c r="D56" s="341"/>
      <c r="E56" s="341"/>
      <c r="F56" s="341"/>
      <c r="G56" s="341"/>
      <c r="H56" s="341"/>
      <c r="I56" s="341"/>
      <c r="J56" s="342"/>
    </row>
    <row r="57" spans="1:10" ht="12.75" customHeight="1" x14ac:dyDescent="0.2">
      <c r="A57" s="111"/>
      <c r="B57" s="94"/>
      <c r="C57" s="91"/>
      <c r="D57" s="341"/>
      <c r="E57" s="341"/>
      <c r="F57" s="341"/>
      <c r="G57" s="341"/>
      <c r="H57" s="341"/>
      <c r="I57" s="341"/>
      <c r="J57" s="342"/>
    </row>
    <row r="58" spans="1:10" ht="13.5" thickBot="1" x14ac:dyDescent="0.25">
      <c r="A58" s="111"/>
      <c r="B58" s="92"/>
      <c r="C58" s="91"/>
      <c r="D58" s="91"/>
      <c r="E58" s="91"/>
      <c r="F58" s="91"/>
      <c r="G58" s="91"/>
      <c r="H58" s="91"/>
      <c r="I58" s="91"/>
      <c r="J58" s="93"/>
    </row>
    <row r="59" spans="1:10" ht="13.5" customHeight="1" thickBot="1" x14ac:dyDescent="0.25">
      <c r="A59" s="111" t="s">
        <v>72</v>
      </c>
      <c r="B59" s="64" t="s">
        <v>34</v>
      </c>
      <c r="C59" s="91"/>
      <c r="D59" s="333" t="s">
        <v>265</v>
      </c>
      <c r="E59" s="334"/>
      <c r="F59" s="334"/>
      <c r="G59" s="334"/>
      <c r="H59" s="334"/>
      <c r="I59" s="334"/>
      <c r="J59" s="335"/>
    </row>
    <row r="60" spans="1:10" ht="12.75" customHeight="1" x14ac:dyDescent="0.2">
      <c r="A60" s="111"/>
      <c r="B60" s="94"/>
      <c r="C60" s="91"/>
      <c r="D60" s="334"/>
      <c r="E60" s="334"/>
      <c r="F60" s="334"/>
      <c r="G60" s="334"/>
      <c r="H60" s="334"/>
      <c r="I60" s="334"/>
      <c r="J60" s="335"/>
    </row>
    <row r="61" spans="1:10" ht="13.5" thickBot="1" x14ac:dyDescent="0.25">
      <c r="A61" s="111"/>
      <c r="B61" s="92"/>
      <c r="C61" s="91"/>
      <c r="D61" s="91"/>
      <c r="E61" s="91"/>
      <c r="F61" s="91"/>
      <c r="G61" s="91"/>
      <c r="H61" s="91"/>
      <c r="I61" s="91"/>
      <c r="J61" s="93"/>
    </row>
    <row r="62" spans="1:10" ht="13.5" thickBot="1" x14ac:dyDescent="0.25">
      <c r="A62" s="111" t="s">
        <v>73</v>
      </c>
      <c r="B62" s="64"/>
      <c r="C62" s="91"/>
      <c r="D62" s="331" t="s">
        <v>266</v>
      </c>
      <c r="E62" s="154"/>
      <c r="F62" s="154"/>
      <c r="G62" s="154"/>
      <c r="H62" s="154"/>
      <c r="I62" s="154"/>
      <c r="J62" s="155"/>
    </row>
    <row r="63" spans="1:10" x14ac:dyDescent="0.2">
      <c r="A63" s="95"/>
      <c r="B63" s="91"/>
      <c r="C63" s="91"/>
      <c r="D63" s="154"/>
      <c r="E63" s="154"/>
      <c r="F63" s="154"/>
      <c r="G63" s="154"/>
      <c r="H63" s="154"/>
      <c r="I63" s="154"/>
      <c r="J63" s="155"/>
    </row>
    <row r="64" spans="1:10" x14ac:dyDescent="0.2">
      <c r="A64" s="96"/>
      <c r="B64" s="97"/>
      <c r="C64" s="97"/>
      <c r="D64" s="97"/>
      <c r="E64" s="97"/>
      <c r="F64" s="97"/>
      <c r="G64" s="97"/>
      <c r="H64" s="97"/>
      <c r="I64" s="97"/>
      <c r="J64" s="98"/>
    </row>
    <row r="65" spans="1:1" x14ac:dyDescent="0.2">
      <c r="A65" s="46"/>
    </row>
    <row r="72" spans="1:1" x14ac:dyDescent="0.2">
      <c r="A72" s="46"/>
    </row>
    <row r="74" spans="1:1" x14ac:dyDescent="0.2">
      <c r="A74" s="47"/>
    </row>
    <row r="75" spans="1:1" x14ac:dyDescent="0.2">
      <c r="A75" s="48"/>
    </row>
  </sheetData>
  <sheetProtection password="CAF7" sheet="1" objects="1" scenarios="1" selectLockedCells="1"/>
  <mergeCells count="19">
    <mergeCell ref="A1:J2"/>
    <mergeCell ref="A3:J4"/>
    <mergeCell ref="D31:J32"/>
    <mergeCell ref="D37:J38"/>
    <mergeCell ref="D34:J35"/>
    <mergeCell ref="D13:J14"/>
    <mergeCell ref="D21:J22"/>
    <mergeCell ref="D16:J19"/>
    <mergeCell ref="D27:J29"/>
    <mergeCell ref="D62:J63"/>
    <mergeCell ref="D6:J7"/>
    <mergeCell ref="D47:J49"/>
    <mergeCell ref="D51:J53"/>
    <mergeCell ref="D59:J60"/>
    <mergeCell ref="D44:J45"/>
    <mergeCell ref="D24:J25"/>
    <mergeCell ref="D10:J11"/>
    <mergeCell ref="D40:J43"/>
    <mergeCell ref="D55:J57"/>
  </mergeCells>
  <phoneticPr fontId="31" type="noConversion"/>
  <dataValidations count="1">
    <dataValidation type="list" allowBlank="1" showInputMessage="1" showErrorMessage="1" sqref="B16 B40 B37 B31 B27 B59 B55 B13 B21 B24 B44 B62 B51 B47 B34 B10">
      <formula1>$AG$9:$AG$10</formula1>
    </dataValidation>
  </dataValidations>
  <pageMargins left="0.75" right="0.75" top="1" bottom="1" header="0.5" footer="0.5"/>
  <pageSetup orientation="portrait" r:id="rId1"/>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199"/>
  <sheetViews>
    <sheetView workbookViewId="0">
      <selection activeCell="A178" sqref="A178:J199"/>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250" t="s">
        <v>49</v>
      </c>
      <c r="B1" s="250"/>
      <c r="C1" s="250"/>
      <c r="D1" s="250"/>
      <c r="E1" s="250"/>
      <c r="F1" s="250"/>
      <c r="G1" s="250"/>
      <c r="H1" s="250"/>
      <c r="I1" s="250"/>
      <c r="J1" s="250"/>
    </row>
    <row r="2" spans="1:10" ht="15" customHeight="1" x14ac:dyDescent="0.2">
      <c r="A2" s="250"/>
      <c r="B2" s="250"/>
      <c r="C2" s="250"/>
      <c r="D2" s="250"/>
      <c r="E2" s="250"/>
      <c r="F2" s="250"/>
      <c r="G2" s="250"/>
      <c r="H2" s="250"/>
      <c r="I2" s="250"/>
      <c r="J2" s="250"/>
    </row>
    <row r="3" spans="1:10" ht="15" customHeight="1" x14ac:dyDescent="0.2">
      <c r="A3" s="351" t="s">
        <v>159</v>
      </c>
      <c r="B3" s="351"/>
      <c r="C3" s="351"/>
      <c r="D3" s="351"/>
      <c r="E3" s="351"/>
      <c r="F3" s="351"/>
      <c r="G3" s="351"/>
      <c r="H3" s="351"/>
      <c r="I3" s="351"/>
      <c r="J3" s="351"/>
    </row>
    <row r="4" spans="1:10" ht="15" customHeight="1" x14ac:dyDescent="0.2">
      <c r="A4" s="351"/>
      <c r="B4" s="351"/>
      <c r="C4" s="351"/>
      <c r="D4" s="351"/>
      <c r="E4" s="351"/>
      <c r="F4" s="351"/>
      <c r="G4" s="351"/>
      <c r="H4" s="351"/>
      <c r="I4" s="351"/>
      <c r="J4" s="351"/>
    </row>
    <row r="5" spans="1:10" ht="15" customHeight="1" x14ac:dyDescent="0.2">
      <c r="A5" s="351"/>
      <c r="B5" s="351"/>
      <c r="C5" s="351"/>
      <c r="D5" s="351"/>
      <c r="E5" s="351"/>
      <c r="F5" s="351"/>
      <c r="G5" s="351"/>
      <c r="H5" s="351"/>
      <c r="I5" s="351"/>
      <c r="J5" s="351"/>
    </row>
    <row r="6" spans="1:10" ht="15" customHeight="1" x14ac:dyDescent="0.2">
      <c r="A6" s="351"/>
      <c r="B6" s="351"/>
      <c r="C6" s="351"/>
      <c r="D6" s="351"/>
      <c r="E6" s="351"/>
      <c r="F6" s="351"/>
      <c r="G6" s="351"/>
      <c r="H6" s="351"/>
      <c r="I6" s="351"/>
      <c r="J6" s="351"/>
    </row>
    <row r="7" spans="1:10" ht="15" customHeight="1" x14ac:dyDescent="0.2">
      <c r="A7" s="351"/>
      <c r="B7" s="351"/>
      <c r="C7" s="351"/>
      <c r="D7" s="351"/>
      <c r="E7" s="351"/>
      <c r="F7" s="351"/>
      <c r="G7" s="351"/>
      <c r="H7" s="351"/>
      <c r="I7" s="351"/>
      <c r="J7" s="351"/>
    </row>
    <row r="8" spans="1:10" ht="15" customHeight="1" x14ac:dyDescent="0.2">
      <c r="A8" s="246"/>
      <c r="B8" s="247"/>
      <c r="C8" s="247"/>
      <c r="D8" s="247"/>
      <c r="E8" s="247"/>
      <c r="F8" s="247"/>
      <c r="G8" s="247"/>
      <c r="H8" s="247"/>
      <c r="I8" s="247"/>
      <c r="J8" s="248"/>
    </row>
    <row r="9" spans="1:10" ht="15" customHeight="1" x14ac:dyDescent="0.2">
      <c r="A9" s="225" t="s">
        <v>119</v>
      </c>
      <c r="B9" s="226"/>
      <c r="C9" s="226"/>
      <c r="D9" s="226"/>
      <c r="E9" s="226"/>
      <c r="F9" s="226"/>
      <c r="G9" s="226"/>
      <c r="H9" s="226"/>
      <c r="I9" s="226"/>
      <c r="J9" s="227"/>
    </row>
    <row r="10" spans="1:10" ht="15" customHeight="1" x14ac:dyDescent="0.2">
      <c r="A10" s="252" t="s">
        <v>116</v>
      </c>
      <c r="B10" s="253"/>
      <c r="C10" s="253"/>
      <c r="D10" s="253"/>
      <c r="E10" s="253"/>
      <c r="F10" s="253"/>
      <c r="G10" s="253"/>
      <c r="H10" s="253"/>
      <c r="I10" s="253"/>
      <c r="J10" s="254"/>
    </row>
    <row r="11" spans="1:10" ht="15" customHeight="1" x14ac:dyDescent="0.2">
      <c r="A11" s="225"/>
      <c r="B11" s="226"/>
      <c r="C11" s="226"/>
      <c r="D11" s="226"/>
      <c r="E11" s="226"/>
      <c r="F11" s="226"/>
      <c r="G11" s="226"/>
      <c r="H11" s="226"/>
      <c r="I11" s="226"/>
      <c r="J11" s="227"/>
    </row>
    <row r="12" spans="1:10" ht="15" customHeight="1" x14ac:dyDescent="0.2">
      <c r="A12" s="224" t="s">
        <v>245</v>
      </c>
      <c r="B12" s="224"/>
      <c r="C12" s="224"/>
      <c r="D12" s="224"/>
      <c r="E12" s="224"/>
      <c r="F12" s="224"/>
      <c r="G12" s="224"/>
      <c r="H12" s="224"/>
      <c r="I12" s="224"/>
      <c r="J12" s="224"/>
    </row>
    <row r="13" spans="1:10" ht="15" customHeight="1" x14ac:dyDescent="0.2">
      <c r="A13" s="224"/>
      <c r="B13" s="224"/>
      <c r="C13" s="224"/>
      <c r="D13" s="224"/>
      <c r="E13" s="224"/>
      <c r="F13" s="224"/>
      <c r="G13" s="224"/>
      <c r="H13" s="224"/>
      <c r="I13" s="224"/>
      <c r="J13" s="224"/>
    </row>
    <row r="14" spans="1:10" ht="15" customHeight="1" x14ac:dyDescent="0.2">
      <c r="A14" s="224"/>
      <c r="B14" s="224"/>
      <c r="C14" s="224"/>
      <c r="D14" s="224"/>
      <c r="E14" s="224"/>
      <c r="F14" s="224"/>
      <c r="G14" s="224"/>
      <c r="H14" s="224"/>
      <c r="I14" s="224"/>
      <c r="J14" s="224"/>
    </row>
    <row r="15" spans="1:10" ht="15" customHeight="1" x14ac:dyDescent="0.2">
      <c r="A15" s="224"/>
      <c r="B15" s="224"/>
      <c r="C15" s="224"/>
      <c r="D15" s="224"/>
      <c r="E15" s="224"/>
      <c r="F15" s="224"/>
      <c r="G15" s="224"/>
      <c r="H15" s="224"/>
      <c r="I15" s="224"/>
      <c r="J15" s="224"/>
    </row>
    <row r="16" spans="1:10" ht="15" customHeight="1" x14ac:dyDescent="0.2">
      <c r="A16" s="224"/>
      <c r="B16" s="224"/>
      <c r="C16" s="224"/>
      <c r="D16" s="224"/>
      <c r="E16" s="224"/>
      <c r="F16" s="224"/>
      <c r="G16" s="224"/>
      <c r="H16" s="224"/>
      <c r="I16" s="224"/>
      <c r="J16" s="224"/>
    </row>
    <row r="17" spans="1:10" ht="15" customHeight="1" x14ac:dyDescent="0.2">
      <c r="A17" s="224"/>
      <c r="B17" s="224"/>
      <c r="C17" s="224"/>
      <c r="D17" s="224"/>
      <c r="E17" s="224"/>
      <c r="F17" s="224"/>
      <c r="G17" s="224"/>
      <c r="H17" s="224"/>
      <c r="I17" s="224"/>
      <c r="J17" s="224"/>
    </row>
    <row r="18" spans="1:10" ht="15" customHeight="1" x14ac:dyDescent="0.2">
      <c r="A18" s="224"/>
      <c r="B18" s="224"/>
      <c r="C18" s="224"/>
      <c r="D18" s="224"/>
      <c r="E18" s="224"/>
      <c r="F18" s="224"/>
      <c r="G18" s="224"/>
      <c r="H18" s="224"/>
      <c r="I18" s="224"/>
      <c r="J18" s="224"/>
    </row>
    <row r="19" spans="1:10" ht="15" customHeight="1" x14ac:dyDescent="0.2">
      <c r="A19" s="224"/>
      <c r="B19" s="224"/>
      <c r="C19" s="224"/>
      <c r="D19" s="224"/>
      <c r="E19" s="224"/>
      <c r="F19" s="224"/>
      <c r="G19" s="224"/>
      <c r="H19" s="224"/>
      <c r="I19" s="224"/>
      <c r="J19" s="224"/>
    </row>
    <row r="20" spans="1:10" ht="15" customHeight="1" x14ac:dyDescent="0.2">
      <c r="A20" s="224"/>
      <c r="B20" s="224"/>
      <c r="C20" s="224"/>
      <c r="D20" s="224"/>
      <c r="E20" s="224"/>
      <c r="F20" s="224"/>
      <c r="G20" s="224"/>
      <c r="H20" s="224"/>
      <c r="I20" s="224"/>
      <c r="J20" s="224"/>
    </row>
    <row r="21" spans="1:10" ht="15" customHeight="1" x14ac:dyDescent="0.2">
      <c r="A21" s="224"/>
      <c r="B21" s="224"/>
      <c r="C21" s="224"/>
      <c r="D21" s="224"/>
      <c r="E21" s="224"/>
      <c r="F21" s="224"/>
      <c r="G21" s="224"/>
      <c r="H21" s="224"/>
      <c r="I21" s="224"/>
      <c r="J21" s="224"/>
    </row>
    <row r="22" spans="1:10" ht="15" customHeight="1" x14ac:dyDescent="0.2">
      <c r="A22" s="224"/>
      <c r="B22" s="224"/>
      <c r="C22" s="224"/>
      <c r="D22" s="224"/>
      <c r="E22" s="224"/>
      <c r="F22" s="224"/>
      <c r="G22" s="224"/>
      <c r="H22" s="224"/>
      <c r="I22" s="224"/>
      <c r="J22" s="224"/>
    </row>
    <row r="23" spans="1:10" ht="15" customHeight="1" x14ac:dyDescent="0.2">
      <c r="A23" s="224"/>
      <c r="B23" s="224"/>
      <c r="C23" s="224"/>
      <c r="D23" s="224"/>
      <c r="E23" s="224"/>
      <c r="F23" s="224"/>
      <c r="G23" s="224"/>
      <c r="H23" s="224"/>
      <c r="I23" s="224"/>
      <c r="J23" s="224"/>
    </row>
    <row r="24" spans="1:10" ht="15" customHeight="1" x14ac:dyDescent="0.2">
      <c r="A24" s="224"/>
      <c r="B24" s="224"/>
      <c r="C24" s="224"/>
      <c r="D24" s="224"/>
      <c r="E24" s="224"/>
      <c r="F24" s="224"/>
      <c r="G24" s="224"/>
      <c r="H24" s="224"/>
      <c r="I24" s="224"/>
      <c r="J24" s="224"/>
    </row>
    <row r="25" spans="1:10" ht="15" customHeight="1" x14ac:dyDescent="0.2">
      <c r="A25" s="224"/>
      <c r="B25" s="224"/>
      <c r="C25" s="224"/>
      <c r="D25" s="224"/>
      <c r="E25" s="224"/>
      <c r="F25" s="224"/>
      <c r="G25" s="224"/>
      <c r="H25" s="224"/>
      <c r="I25" s="224"/>
      <c r="J25" s="224"/>
    </row>
    <row r="26" spans="1:10" ht="15" customHeight="1" x14ac:dyDescent="0.2">
      <c r="A26" s="224"/>
      <c r="B26" s="224"/>
      <c r="C26" s="224"/>
      <c r="D26" s="224"/>
      <c r="E26" s="224"/>
      <c r="F26" s="224"/>
      <c r="G26" s="224"/>
      <c r="H26" s="224"/>
      <c r="I26" s="224"/>
      <c r="J26" s="224"/>
    </row>
    <row r="27" spans="1:10" ht="15" customHeight="1" x14ac:dyDescent="0.2">
      <c r="A27" s="224"/>
      <c r="B27" s="224"/>
      <c r="C27" s="224"/>
      <c r="D27" s="224"/>
      <c r="E27" s="224"/>
      <c r="F27" s="224"/>
      <c r="G27" s="224"/>
      <c r="H27" s="224"/>
      <c r="I27" s="224"/>
      <c r="J27" s="224"/>
    </row>
    <row r="28" spans="1:10" ht="15" customHeight="1" x14ac:dyDescent="0.2">
      <c r="A28" s="224"/>
      <c r="B28" s="224"/>
      <c r="C28" s="224"/>
      <c r="D28" s="224"/>
      <c r="E28" s="224"/>
      <c r="F28" s="224"/>
      <c r="G28" s="224"/>
      <c r="H28" s="224"/>
      <c r="I28" s="224"/>
      <c r="J28" s="224"/>
    </row>
    <row r="29" spans="1:10" ht="15" customHeight="1" x14ac:dyDescent="0.2">
      <c r="A29" s="224"/>
      <c r="B29" s="224"/>
      <c r="C29" s="224"/>
      <c r="D29" s="224"/>
      <c r="E29" s="224"/>
      <c r="F29" s="224"/>
      <c r="G29" s="224"/>
      <c r="H29" s="224"/>
      <c r="I29" s="224"/>
      <c r="J29" s="224"/>
    </row>
    <row r="30" spans="1:10" ht="15" customHeight="1" x14ac:dyDescent="0.2">
      <c r="A30" s="224"/>
      <c r="B30" s="224"/>
      <c r="C30" s="224"/>
      <c r="D30" s="224"/>
      <c r="E30" s="224"/>
      <c r="F30" s="224"/>
      <c r="G30" s="224"/>
      <c r="H30" s="224"/>
      <c r="I30" s="224"/>
      <c r="J30" s="224"/>
    </row>
    <row r="31" spans="1:10" ht="15" customHeight="1" x14ac:dyDescent="0.2">
      <c r="A31" s="224"/>
      <c r="B31" s="224"/>
      <c r="C31" s="224"/>
      <c r="D31" s="224"/>
      <c r="E31" s="224"/>
      <c r="F31" s="224"/>
      <c r="G31" s="224"/>
      <c r="H31" s="224"/>
      <c r="I31" s="224"/>
      <c r="J31" s="224"/>
    </row>
    <row r="32" spans="1:10" ht="15" customHeight="1" x14ac:dyDescent="0.2">
      <c r="A32" s="224"/>
      <c r="B32" s="224"/>
      <c r="C32" s="224"/>
      <c r="D32" s="224"/>
      <c r="E32" s="224"/>
      <c r="F32" s="224"/>
      <c r="G32" s="224"/>
      <c r="H32" s="224"/>
      <c r="I32" s="224"/>
      <c r="J32" s="224"/>
    </row>
    <row r="33" spans="1:10" ht="15" customHeight="1" x14ac:dyDescent="0.2">
      <c r="A33" s="224"/>
      <c r="B33" s="224"/>
      <c r="C33" s="224"/>
      <c r="D33" s="224"/>
      <c r="E33" s="224"/>
      <c r="F33" s="224"/>
      <c r="G33" s="224"/>
      <c r="H33" s="224"/>
      <c r="I33" s="224"/>
      <c r="J33" s="224"/>
    </row>
    <row r="34" spans="1:10" ht="15" customHeight="1" x14ac:dyDescent="0.2">
      <c r="A34" s="224"/>
      <c r="B34" s="224"/>
      <c r="C34" s="224"/>
      <c r="D34" s="224"/>
      <c r="E34" s="224"/>
      <c r="F34" s="224"/>
      <c r="G34" s="224"/>
      <c r="H34" s="224"/>
      <c r="I34" s="224"/>
      <c r="J34" s="224"/>
    </row>
    <row r="35" spans="1:10" ht="15" customHeight="1" x14ac:dyDescent="0.2">
      <c r="A35" s="224"/>
      <c r="B35" s="224"/>
      <c r="C35" s="224"/>
      <c r="D35" s="224"/>
      <c r="E35" s="224"/>
      <c r="F35" s="224"/>
      <c r="G35" s="224"/>
      <c r="H35" s="224"/>
      <c r="I35" s="224"/>
      <c r="J35" s="224"/>
    </row>
    <row r="36" spans="1:10" ht="15" customHeight="1" x14ac:dyDescent="0.2">
      <c r="A36" s="246"/>
      <c r="B36" s="247"/>
      <c r="C36" s="247"/>
      <c r="D36" s="247"/>
      <c r="E36" s="247"/>
      <c r="F36" s="247"/>
      <c r="G36" s="247"/>
      <c r="H36" s="247"/>
      <c r="I36" s="247"/>
      <c r="J36" s="248"/>
    </row>
    <row r="37" spans="1:10" ht="15" customHeight="1" x14ac:dyDescent="0.2">
      <c r="A37" s="225" t="s">
        <v>120</v>
      </c>
      <c r="B37" s="226"/>
      <c r="C37" s="226"/>
      <c r="D37" s="226"/>
      <c r="E37" s="226"/>
      <c r="F37" s="226"/>
      <c r="G37" s="226"/>
      <c r="H37" s="226"/>
      <c r="I37" s="226"/>
      <c r="J37" s="227"/>
    </row>
    <row r="38" spans="1:10" ht="15" customHeight="1" x14ac:dyDescent="0.2">
      <c r="A38" s="252" t="s">
        <v>226</v>
      </c>
      <c r="B38" s="253"/>
      <c r="C38" s="253"/>
      <c r="D38" s="253"/>
      <c r="E38" s="253"/>
      <c r="F38" s="253"/>
      <c r="G38" s="253"/>
      <c r="H38" s="253"/>
      <c r="I38" s="253"/>
      <c r="J38" s="254"/>
    </row>
    <row r="39" spans="1:10" ht="15" customHeight="1" x14ac:dyDescent="0.2">
      <c r="A39" s="255"/>
      <c r="B39" s="256"/>
      <c r="C39" s="256"/>
      <c r="D39" s="256"/>
      <c r="E39" s="256"/>
      <c r="F39" s="256"/>
      <c r="G39" s="256"/>
      <c r="H39" s="256"/>
      <c r="I39" s="256"/>
      <c r="J39" s="257"/>
    </row>
    <row r="40" spans="1:10" ht="15" customHeight="1" x14ac:dyDescent="0.2">
      <c r="A40" s="255"/>
      <c r="B40" s="256"/>
      <c r="C40" s="256"/>
      <c r="D40" s="256"/>
      <c r="E40" s="256"/>
      <c r="F40" s="256"/>
      <c r="G40" s="256"/>
      <c r="H40" s="256"/>
      <c r="I40" s="256"/>
      <c r="J40" s="257"/>
    </row>
    <row r="41" spans="1:10" ht="15" customHeight="1" x14ac:dyDescent="0.2">
      <c r="A41" s="255"/>
      <c r="B41" s="256"/>
      <c r="C41" s="256"/>
      <c r="D41" s="256"/>
      <c r="E41" s="256"/>
      <c r="F41" s="256"/>
      <c r="G41" s="256"/>
      <c r="H41" s="256"/>
      <c r="I41" s="256"/>
      <c r="J41" s="257"/>
    </row>
    <row r="42" spans="1:10" ht="15" customHeight="1" x14ac:dyDescent="0.2">
      <c r="A42" s="255"/>
      <c r="B42" s="256"/>
      <c r="C42" s="256"/>
      <c r="D42" s="256"/>
      <c r="E42" s="256"/>
      <c r="F42" s="256"/>
      <c r="G42" s="256"/>
      <c r="H42" s="256"/>
      <c r="I42" s="256"/>
      <c r="J42" s="257"/>
    </row>
    <row r="43" spans="1:10" ht="15" customHeight="1" x14ac:dyDescent="0.2">
      <c r="A43" s="255"/>
      <c r="B43" s="256"/>
      <c r="C43" s="256"/>
      <c r="D43" s="256"/>
      <c r="E43" s="256"/>
      <c r="F43" s="256"/>
      <c r="G43" s="256"/>
      <c r="H43" s="256"/>
      <c r="I43" s="256"/>
      <c r="J43" s="257"/>
    </row>
    <row r="44" spans="1:10" ht="5.0999999999999996" customHeight="1" x14ac:dyDescent="0.2">
      <c r="A44" s="225"/>
      <c r="B44" s="226"/>
      <c r="C44" s="226"/>
      <c r="D44" s="226"/>
      <c r="E44" s="226"/>
      <c r="F44" s="226"/>
      <c r="G44" s="226"/>
      <c r="H44" s="226"/>
      <c r="I44" s="226"/>
      <c r="J44" s="227"/>
    </row>
    <row r="45" spans="1:10" ht="15" customHeight="1" x14ac:dyDescent="0.2">
      <c r="A45" s="352" t="s">
        <v>121</v>
      </c>
      <c r="B45" s="353"/>
      <c r="C45" s="353"/>
      <c r="D45" s="353"/>
      <c r="E45" s="353"/>
      <c r="F45" s="353"/>
      <c r="G45" s="353"/>
      <c r="H45" s="353"/>
      <c r="I45" s="353"/>
      <c r="J45" s="354"/>
    </row>
    <row r="46" spans="1:10" ht="15" customHeight="1" x14ac:dyDescent="0.2">
      <c r="A46" s="237" t="s">
        <v>134</v>
      </c>
      <c r="B46" s="238"/>
      <c r="C46" s="238"/>
      <c r="D46" s="238"/>
      <c r="E46" s="238"/>
      <c r="F46" s="238"/>
      <c r="G46" s="238"/>
      <c r="H46" s="238"/>
      <c r="I46" s="238"/>
      <c r="J46" s="239"/>
    </row>
    <row r="47" spans="1:10" ht="15" customHeight="1" x14ac:dyDescent="0.2">
      <c r="A47" s="240"/>
      <c r="B47" s="241"/>
      <c r="C47" s="241"/>
      <c r="D47" s="241"/>
      <c r="E47" s="241"/>
      <c r="F47" s="241"/>
      <c r="G47" s="241"/>
      <c r="H47" s="241"/>
      <c r="I47" s="241"/>
      <c r="J47" s="242"/>
    </row>
    <row r="48" spans="1:10" ht="15" customHeight="1" x14ac:dyDescent="0.2">
      <c r="A48" s="240"/>
      <c r="B48" s="241"/>
      <c r="C48" s="241"/>
      <c r="D48" s="241"/>
      <c r="E48" s="241"/>
      <c r="F48" s="241"/>
      <c r="G48" s="241"/>
      <c r="H48" s="241"/>
      <c r="I48" s="241"/>
      <c r="J48" s="242"/>
    </row>
    <row r="49" spans="1:10" ht="15" customHeight="1" x14ac:dyDescent="0.2">
      <c r="A49" s="240"/>
      <c r="B49" s="241"/>
      <c r="C49" s="241"/>
      <c r="D49" s="241"/>
      <c r="E49" s="241"/>
      <c r="F49" s="241"/>
      <c r="G49" s="241"/>
      <c r="H49" s="241"/>
      <c r="I49" s="241"/>
      <c r="J49" s="242"/>
    </row>
    <row r="50" spans="1:10" ht="15" customHeight="1" x14ac:dyDescent="0.2">
      <c r="A50" s="243"/>
      <c r="B50" s="244"/>
      <c r="C50" s="244"/>
      <c r="D50" s="244"/>
      <c r="E50" s="244"/>
      <c r="F50" s="244"/>
      <c r="G50" s="244"/>
      <c r="H50" s="244"/>
      <c r="I50" s="244"/>
      <c r="J50" s="245"/>
    </row>
    <row r="51" spans="1:10" ht="15" customHeight="1" x14ac:dyDescent="0.2">
      <c r="A51" s="224" t="s">
        <v>246</v>
      </c>
      <c r="B51" s="224"/>
      <c r="C51" s="224"/>
      <c r="D51" s="224"/>
      <c r="E51" s="224"/>
      <c r="F51" s="224"/>
      <c r="G51" s="224"/>
      <c r="H51" s="224"/>
      <c r="I51" s="224"/>
      <c r="J51" s="224"/>
    </row>
    <row r="52" spans="1:10" ht="15" customHeight="1" x14ac:dyDescent="0.2">
      <c r="A52" s="224"/>
      <c r="B52" s="224"/>
      <c r="C52" s="224"/>
      <c r="D52" s="224"/>
      <c r="E52" s="224"/>
      <c r="F52" s="224"/>
      <c r="G52" s="224"/>
      <c r="H52" s="224"/>
      <c r="I52" s="224"/>
      <c r="J52" s="224"/>
    </row>
    <row r="53" spans="1:10" ht="15" customHeight="1" x14ac:dyDescent="0.2">
      <c r="A53" s="224"/>
      <c r="B53" s="224"/>
      <c r="C53" s="224"/>
      <c r="D53" s="224"/>
      <c r="E53" s="224"/>
      <c r="F53" s="224"/>
      <c r="G53" s="224"/>
      <c r="H53" s="224"/>
      <c r="I53" s="224"/>
      <c r="J53" s="224"/>
    </row>
    <row r="54" spans="1:10" ht="15" customHeight="1" x14ac:dyDescent="0.2">
      <c r="A54" s="224"/>
      <c r="B54" s="224"/>
      <c r="C54" s="224"/>
      <c r="D54" s="224"/>
      <c r="E54" s="224"/>
      <c r="F54" s="224"/>
      <c r="G54" s="224"/>
      <c r="H54" s="224"/>
      <c r="I54" s="224"/>
      <c r="J54" s="224"/>
    </row>
    <row r="55" spans="1:10" ht="15" customHeight="1" x14ac:dyDescent="0.2">
      <c r="A55" s="224"/>
      <c r="B55" s="224"/>
      <c r="C55" s="224"/>
      <c r="D55" s="224"/>
      <c r="E55" s="224"/>
      <c r="F55" s="224"/>
      <c r="G55" s="224"/>
      <c r="H55" s="224"/>
      <c r="I55" s="224"/>
      <c r="J55" s="224"/>
    </row>
    <row r="56" spans="1:10" ht="15" customHeight="1" x14ac:dyDescent="0.2">
      <c r="A56" s="224"/>
      <c r="B56" s="224"/>
      <c r="C56" s="224"/>
      <c r="D56" s="224"/>
      <c r="E56" s="224"/>
      <c r="F56" s="224"/>
      <c r="G56" s="224"/>
      <c r="H56" s="224"/>
      <c r="I56" s="224"/>
      <c r="J56" s="224"/>
    </row>
    <row r="57" spans="1:10" ht="15" customHeight="1" x14ac:dyDescent="0.2">
      <c r="A57" s="224"/>
      <c r="B57" s="224"/>
      <c r="C57" s="224"/>
      <c r="D57" s="224"/>
      <c r="E57" s="224"/>
      <c r="F57" s="224"/>
      <c r="G57" s="224"/>
      <c r="H57" s="224"/>
      <c r="I57" s="224"/>
      <c r="J57" s="224"/>
    </row>
    <row r="58" spans="1:10" ht="15" customHeight="1" x14ac:dyDescent="0.2">
      <c r="A58" s="224"/>
      <c r="B58" s="224"/>
      <c r="C58" s="224"/>
      <c r="D58" s="224"/>
      <c r="E58" s="224"/>
      <c r="F58" s="224"/>
      <c r="G58" s="224"/>
      <c r="H58" s="224"/>
      <c r="I58" s="224"/>
      <c r="J58" s="224"/>
    </row>
    <row r="59" spans="1:10" ht="15" customHeight="1" x14ac:dyDescent="0.2">
      <c r="A59" s="224"/>
      <c r="B59" s="224"/>
      <c r="C59" s="224"/>
      <c r="D59" s="224"/>
      <c r="E59" s="224"/>
      <c r="F59" s="224"/>
      <c r="G59" s="224"/>
      <c r="H59" s="224"/>
      <c r="I59" s="224"/>
      <c r="J59" s="224"/>
    </row>
    <row r="60" spans="1:10" ht="15" customHeight="1" x14ac:dyDescent="0.2">
      <c r="A60" s="224"/>
      <c r="B60" s="224"/>
      <c r="C60" s="224"/>
      <c r="D60" s="224"/>
      <c r="E60" s="224"/>
      <c r="F60" s="224"/>
      <c r="G60" s="224"/>
      <c r="H60" s="224"/>
      <c r="I60" s="224"/>
      <c r="J60" s="224"/>
    </row>
    <row r="61" spans="1:10" ht="15" customHeight="1" x14ac:dyDescent="0.2">
      <c r="A61" s="224"/>
      <c r="B61" s="224"/>
      <c r="C61" s="224"/>
      <c r="D61" s="224"/>
      <c r="E61" s="224"/>
      <c r="F61" s="224"/>
      <c r="G61" s="224"/>
      <c r="H61" s="224"/>
      <c r="I61" s="224"/>
      <c r="J61" s="224"/>
    </row>
    <row r="62" spans="1:10" ht="15" customHeight="1" x14ac:dyDescent="0.2">
      <c r="A62" s="224"/>
      <c r="B62" s="224"/>
      <c r="C62" s="224"/>
      <c r="D62" s="224"/>
      <c r="E62" s="224"/>
      <c r="F62" s="224"/>
      <c r="G62" s="224"/>
      <c r="H62" s="224"/>
      <c r="I62" s="224"/>
      <c r="J62" s="224"/>
    </row>
    <row r="63" spans="1:10" ht="15" customHeight="1" x14ac:dyDescent="0.2">
      <c r="A63" s="224"/>
      <c r="B63" s="224"/>
      <c r="C63" s="224"/>
      <c r="D63" s="224"/>
      <c r="E63" s="224"/>
      <c r="F63" s="224"/>
      <c r="G63" s="224"/>
      <c r="H63" s="224"/>
      <c r="I63" s="224"/>
      <c r="J63" s="224"/>
    </row>
    <row r="64" spans="1:10" ht="15" customHeight="1" x14ac:dyDescent="0.2">
      <c r="A64" s="224"/>
      <c r="B64" s="224"/>
      <c r="C64" s="224"/>
      <c r="D64" s="224"/>
      <c r="E64" s="224"/>
      <c r="F64" s="224"/>
      <c r="G64" s="224"/>
      <c r="H64" s="224"/>
      <c r="I64" s="224"/>
      <c r="J64" s="224"/>
    </row>
    <row r="65" spans="1:10" ht="15" customHeight="1" x14ac:dyDescent="0.2">
      <c r="A65" s="224"/>
      <c r="B65" s="224"/>
      <c r="C65" s="224"/>
      <c r="D65" s="224"/>
      <c r="E65" s="224"/>
      <c r="F65" s="224"/>
      <c r="G65" s="224"/>
      <c r="H65" s="224"/>
      <c r="I65" s="224"/>
      <c r="J65" s="224"/>
    </row>
    <row r="66" spans="1:10" ht="15" customHeight="1" x14ac:dyDescent="0.2">
      <c r="A66" s="237" t="s">
        <v>135</v>
      </c>
      <c r="B66" s="238"/>
      <c r="C66" s="238"/>
      <c r="D66" s="238"/>
      <c r="E66" s="238"/>
      <c r="F66" s="238"/>
      <c r="G66" s="238"/>
      <c r="H66" s="238"/>
      <c r="I66" s="238"/>
      <c r="J66" s="239"/>
    </row>
    <row r="67" spans="1:10" ht="15" customHeight="1" x14ac:dyDescent="0.2">
      <c r="A67" s="240"/>
      <c r="B67" s="241"/>
      <c r="C67" s="241"/>
      <c r="D67" s="241"/>
      <c r="E67" s="241"/>
      <c r="F67" s="241"/>
      <c r="G67" s="241"/>
      <c r="H67" s="241"/>
      <c r="I67" s="241"/>
      <c r="J67" s="242"/>
    </row>
    <row r="68" spans="1:10" ht="15" customHeight="1" x14ac:dyDescent="0.2">
      <c r="A68" s="240"/>
      <c r="B68" s="241"/>
      <c r="C68" s="241"/>
      <c r="D68" s="241"/>
      <c r="E68" s="241"/>
      <c r="F68" s="241"/>
      <c r="G68" s="241"/>
      <c r="H68" s="241"/>
      <c r="I68" s="241"/>
      <c r="J68" s="242"/>
    </row>
    <row r="69" spans="1:10" ht="15" customHeight="1" x14ac:dyDescent="0.2">
      <c r="A69" s="243"/>
      <c r="B69" s="244"/>
      <c r="C69" s="244"/>
      <c r="D69" s="244"/>
      <c r="E69" s="244"/>
      <c r="F69" s="244"/>
      <c r="G69" s="244"/>
      <c r="H69" s="244"/>
      <c r="I69" s="244"/>
      <c r="J69" s="245"/>
    </row>
    <row r="70" spans="1:10" ht="15" customHeight="1" x14ac:dyDescent="0.2">
      <c r="A70" s="224" t="s">
        <v>248</v>
      </c>
      <c r="B70" s="224"/>
      <c r="C70" s="224"/>
      <c r="D70" s="224"/>
      <c r="E70" s="224"/>
      <c r="F70" s="224"/>
      <c r="G70" s="224"/>
      <c r="H70" s="224"/>
      <c r="I70" s="224"/>
      <c r="J70" s="224"/>
    </row>
    <row r="71" spans="1:10" ht="15" customHeight="1" x14ac:dyDescent="0.2">
      <c r="A71" s="224"/>
      <c r="B71" s="224"/>
      <c r="C71" s="224"/>
      <c r="D71" s="224"/>
      <c r="E71" s="224"/>
      <c r="F71" s="224"/>
      <c r="G71" s="224"/>
      <c r="H71" s="224"/>
      <c r="I71" s="224"/>
      <c r="J71" s="224"/>
    </row>
    <row r="72" spans="1:10" ht="15" customHeight="1" x14ac:dyDescent="0.2">
      <c r="A72" s="224"/>
      <c r="B72" s="224"/>
      <c r="C72" s="224"/>
      <c r="D72" s="224"/>
      <c r="E72" s="224"/>
      <c r="F72" s="224"/>
      <c r="G72" s="224"/>
      <c r="H72" s="224"/>
      <c r="I72" s="224"/>
      <c r="J72" s="224"/>
    </row>
    <row r="73" spans="1:10" ht="15" customHeight="1" x14ac:dyDescent="0.2">
      <c r="A73" s="224"/>
      <c r="B73" s="224"/>
      <c r="C73" s="224"/>
      <c r="D73" s="224"/>
      <c r="E73" s="224"/>
      <c r="F73" s="224"/>
      <c r="G73" s="224"/>
      <c r="H73" s="224"/>
      <c r="I73" s="224"/>
      <c r="J73" s="224"/>
    </row>
    <row r="74" spans="1:10" ht="15" customHeight="1" x14ac:dyDescent="0.2">
      <c r="A74" s="224"/>
      <c r="B74" s="224"/>
      <c r="C74" s="224"/>
      <c r="D74" s="224"/>
      <c r="E74" s="224"/>
      <c r="F74" s="224"/>
      <c r="G74" s="224"/>
      <c r="H74" s="224"/>
      <c r="I74" s="224"/>
      <c r="J74" s="224"/>
    </row>
    <row r="75" spans="1:10" ht="15" customHeight="1" x14ac:dyDescent="0.2">
      <c r="A75" s="224"/>
      <c r="B75" s="224"/>
      <c r="C75" s="224"/>
      <c r="D75" s="224"/>
      <c r="E75" s="224"/>
      <c r="F75" s="224"/>
      <c r="G75" s="224"/>
      <c r="H75" s="224"/>
      <c r="I75" s="224"/>
      <c r="J75" s="224"/>
    </row>
    <row r="76" spans="1:10" ht="15" customHeight="1" x14ac:dyDescent="0.2">
      <c r="A76" s="224"/>
      <c r="B76" s="224"/>
      <c r="C76" s="224"/>
      <c r="D76" s="224"/>
      <c r="E76" s="224"/>
      <c r="F76" s="224"/>
      <c r="G76" s="224"/>
      <c r="H76" s="224"/>
      <c r="I76" s="224"/>
      <c r="J76" s="224"/>
    </row>
    <row r="77" spans="1:10" ht="15" customHeight="1" x14ac:dyDescent="0.2">
      <c r="A77" s="224"/>
      <c r="B77" s="224"/>
      <c r="C77" s="224"/>
      <c r="D77" s="224"/>
      <c r="E77" s="224"/>
      <c r="F77" s="224"/>
      <c r="G77" s="224"/>
      <c r="H77" s="224"/>
      <c r="I77" s="224"/>
      <c r="J77" s="224"/>
    </row>
    <row r="78" spans="1:10" ht="15" customHeight="1" x14ac:dyDescent="0.2">
      <c r="A78" s="224"/>
      <c r="B78" s="224"/>
      <c r="C78" s="224"/>
      <c r="D78" s="224"/>
      <c r="E78" s="224"/>
      <c r="F78" s="224"/>
      <c r="G78" s="224"/>
      <c r="H78" s="224"/>
      <c r="I78" s="224"/>
      <c r="J78" s="224"/>
    </row>
    <row r="79" spans="1:10" ht="15" customHeight="1" x14ac:dyDescent="0.2">
      <c r="A79" s="224"/>
      <c r="B79" s="224"/>
      <c r="C79" s="224"/>
      <c r="D79" s="224"/>
      <c r="E79" s="224"/>
      <c r="F79" s="224"/>
      <c r="G79" s="224"/>
      <c r="H79" s="224"/>
      <c r="I79" s="224"/>
      <c r="J79" s="224"/>
    </row>
    <row r="80" spans="1:10" ht="15" customHeight="1" x14ac:dyDescent="0.2">
      <c r="A80" s="224"/>
      <c r="B80" s="224"/>
      <c r="C80" s="224"/>
      <c r="D80" s="224"/>
      <c r="E80" s="224"/>
      <c r="F80" s="224"/>
      <c r="G80" s="224"/>
      <c r="H80" s="224"/>
      <c r="I80" s="224"/>
      <c r="J80" s="224"/>
    </row>
    <row r="81" spans="1:10" ht="15" customHeight="1" x14ac:dyDescent="0.2">
      <c r="A81" s="224"/>
      <c r="B81" s="224"/>
      <c r="C81" s="224"/>
      <c r="D81" s="224"/>
      <c r="E81" s="224"/>
      <c r="F81" s="224"/>
      <c r="G81" s="224"/>
      <c r="H81" s="224"/>
      <c r="I81" s="224"/>
      <c r="J81" s="224"/>
    </row>
    <row r="82" spans="1:10" ht="15" customHeight="1" x14ac:dyDescent="0.2">
      <c r="A82" s="224"/>
      <c r="B82" s="224"/>
      <c r="C82" s="224"/>
      <c r="D82" s="224"/>
      <c r="E82" s="224"/>
      <c r="F82" s="224"/>
      <c r="G82" s="224"/>
      <c r="H82" s="224"/>
      <c r="I82" s="224"/>
      <c r="J82" s="224"/>
    </row>
    <row r="83" spans="1:10" ht="15" customHeight="1" x14ac:dyDescent="0.2">
      <c r="A83" s="224"/>
      <c r="B83" s="224"/>
      <c r="C83" s="224"/>
      <c r="D83" s="224"/>
      <c r="E83" s="224"/>
      <c r="F83" s="224"/>
      <c r="G83" s="224"/>
      <c r="H83" s="224"/>
      <c r="I83" s="224"/>
      <c r="J83" s="224"/>
    </row>
    <row r="84" spans="1:10" ht="15" customHeight="1" x14ac:dyDescent="0.2">
      <c r="A84" s="237" t="s">
        <v>126</v>
      </c>
      <c r="B84" s="238"/>
      <c r="C84" s="238"/>
      <c r="D84" s="238"/>
      <c r="E84" s="238"/>
      <c r="F84" s="238"/>
      <c r="G84" s="238"/>
      <c r="H84" s="238"/>
      <c r="I84" s="238"/>
      <c r="J84" s="239"/>
    </row>
    <row r="85" spans="1:10" ht="15" customHeight="1" x14ac:dyDescent="0.2">
      <c r="A85" s="240"/>
      <c r="B85" s="241"/>
      <c r="C85" s="241"/>
      <c r="D85" s="241"/>
      <c r="E85" s="241"/>
      <c r="F85" s="241"/>
      <c r="G85" s="241"/>
      <c r="H85" s="241"/>
      <c r="I85" s="241"/>
      <c r="J85" s="242"/>
    </row>
    <row r="86" spans="1:10" ht="15" customHeight="1" x14ac:dyDescent="0.2">
      <c r="A86" s="243"/>
      <c r="B86" s="244"/>
      <c r="C86" s="244"/>
      <c r="D86" s="244"/>
      <c r="E86" s="244"/>
      <c r="F86" s="244"/>
      <c r="G86" s="244"/>
      <c r="H86" s="244"/>
      <c r="I86" s="244"/>
      <c r="J86" s="245"/>
    </row>
    <row r="87" spans="1:10" ht="15" customHeight="1" x14ac:dyDescent="0.2">
      <c r="A87" s="224" t="s">
        <v>248</v>
      </c>
      <c r="B87" s="224"/>
      <c r="C87" s="224"/>
      <c r="D87" s="224"/>
      <c r="E87" s="224"/>
      <c r="F87" s="224"/>
      <c r="G87" s="224"/>
      <c r="H87" s="224"/>
      <c r="I87" s="224"/>
      <c r="J87" s="224"/>
    </row>
    <row r="88" spans="1:10" ht="15" customHeight="1" x14ac:dyDescent="0.2">
      <c r="A88" s="224"/>
      <c r="B88" s="224"/>
      <c r="C88" s="224"/>
      <c r="D88" s="224"/>
      <c r="E88" s="224"/>
      <c r="F88" s="224"/>
      <c r="G88" s="224"/>
      <c r="H88" s="224"/>
      <c r="I88" s="224"/>
      <c r="J88" s="224"/>
    </row>
    <row r="89" spans="1:10" ht="15" customHeight="1" x14ac:dyDescent="0.2">
      <c r="A89" s="224"/>
      <c r="B89" s="224"/>
      <c r="C89" s="224"/>
      <c r="D89" s="224"/>
      <c r="E89" s="224"/>
      <c r="F89" s="224"/>
      <c r="G89" s="224"/>
      <c r="H89" s="224"/>
      <c r="I89" s="224"/>
      <c r="J89" s="224"/>
    </row>
    <row r="90" spans="1:10" ht="15" customHeight="1" x14ac:dyDescent="0.2">
      <c r="A90" s="224"/>
      <c r="B90" s="224"/>
      <c r="C90" s="224"/>
      <c r="D90" s="224"/>
      <c r="E90" s="224"/>
      <c r="F90" s="224"/>
      <c r="G90" s="224"/>
      <c r="H90" s="224"/>
      <c r="I90" s="224"/>
      <c r="J90" s="224"/>
    </row>
    <row r="91" spans="1:10" ht="15" customHeight="1" x14ac:dyDescent="0.2">
      <c r="A91" s="224"/>
      <c r="B91" s="224"/>
      <c r="C91" s="224"/>
      <c r="D91" s="224"/>
      <c r="E91" s="224"/>
      <c r="F91" s="224"/>
      <c r="G91" s="224"/>
      <c r="H91" s="224"/>
      <c r="I91" s="224"/>
      <c r="J91" s="224"/>
    </row>
    <row r="92" spans="1:10" ht="15" customHeight="1" x14ac:dyDescent="0.2">
      <c r="A92" s="224"/>
      <c r="B92" s="224"/>
      <c r="C92" s="224"/>
      <c r="D92" s="224"/>
      <c r="E92" s="224"/>
      <c r="F92" s="224"/>
      <c r="G92" s="224"/>
      <c r="H92" s="224"/>
      <c r="I92" s="224"/>
      <c r="J92" s="224"/>
    </row>
    <row r="93" spans="1:10" ht="15" customHeight="1" x14ac:dyDescent="0.2">
      <c r="A93" s="224"/>
      <c r="B93" s="224"/>
      <c r="C93" s="224"/>
      <c r="D93" s="224"/>
      <c r="E93" s="224"/>
      <c r="F93" s="224"/>
      <c r="G93" s="224"/>
      <c r="H93" s="224"/>
      <c r="I93" s="224"/>
      <c r="J93" s="224"/>
    </row>
    <row r="94" spans="1:10" ht="15" customHeight="1" x14ac:dyDescent="0.2">
      <c r="A94" s="224"/>
      <c r="B94" s="224"/>
      <c r="C94" s="224"/>
      <c r="D94" s="224"/>
      <c r="E94" s="224"/>
      <c r="F94" s="224"/>
      <c r="G94" s="224"/>
      <c r="H94" s="224"/>
      <c r="I94" s="224"/>
      <c r="J94" s="224"/>
    </row>
    <row r="95" spans="1:10" ht="15" customHeight="1" x14ac:dyDescent="0.2">
      <c r="A95" s="224"/>
      <c r="B95" s="224"/>
      <c r="C95" s="224"/>
      <c r="D95" s="224"/>
      <c r="E95" s="224"/>
      <c r="F95" s="224"/>
      <c r="G95" s="224"/>
      <c r="H95" s="224"/>
      <c r="I95" s="224"/>
      <c r="J95" s="224"/>
    </row>
    <row r="96" spans="1:10" ht="15" customHeight="1" x14ac:dyDescent="0.2">
      <c r="A96" s="224"/>
      <c r="B96" s="224"/>
      <c r="C96" s="224"/>
      <c r="D96" s="224"/>
      <c r="E96" s="224"/>
      <c r="F96" s="224"/>
      <c r="G96" s="224"/>
      <c r="H96" s="224"/>
      <c r="I96" s="224"/>
      <c r="J96" s="224"/>
    </row>
    <row r="97" spans="1:10" ht="15" customHeight="1" x14ac:dyDescent="0.2">
      <c r="A97" s="224"/>
      <c r="B97" s="224"/>
      <c r="C97" s="224"/>
      <c r="D97" s="224"/>
      <c r="E97" s="224"/>
      <c r="F97" s="224"/>
      <c r="G97" s="224"/>
      <c r="H97" s="224"/>
      <c r="I97" s="224"/>
      <c r="J97" s="224"/>
    </row>
    <row r="98" spans="1:10" ht="15" customHeight="1" x14ac:dyDescent="0.2">
      <c r="A98" s="224"/>
      <c r="B98" s="224"/>
      <c r="C98" s="224"/>
      <c r="D98" s="224"/>
      <c r="E98" s="224"/>
      <c r="F98" s="224"/>
      <c r="G98" s="224"/>
      <c r="H98" s="224"/>
      <c r="I98" s="224"/>
      <c r="J98" s="224"/>
    </row>
    <row r="99" spans="1:10" ht="15" customHeight="1" x14ac:dyDescent="0.2">
      <c r="A99" s="224"/>
      <c r="B99" s="224"/>
      <c r="C99" s="224"/>
      <c r="D99" s="224"/>
      <c r="E99" s="224"/>
      <c r="F99" s="224"/>
      <c r="G99" s="224"/>
      <c r="H99" s="224"/>
      <c r="I99" s="224"/>
      <c r="J99" s="224"/>
    </row>
    <row r="100" spans="1:10" ht="15" customHeight="1" x14ac:dyDescent="0.2">
      <c r="A100" s="224"/>
      <c r="B100" s="224"/>
      <c r="C100" s="224"/>
      <c r="D100" s="224"/>
      <c r="E100" s="224"/>
      <c r="F100" s="224"/>
      <c r="G100" s="224"/>
      <c r="H100" s="224"/>
      <c r="I100" s="224"/>
      <c r="J100" s="224"/>
    </row>
    <row r="101" spans="1:10" ht="15" customHeight="1" x14ac:dyDescent="0.2">
      <c r="A101" s="237" t="s">
        <v>127</v>
      </c>
      <c r="B101" s="238"/>
      <c r="C101" s="238"/>
      <c r="D101" s="238"/>
      <c r="E101" s="238"/>
      <c r="F101" s="238"/>
      <c r="G101" s="238"/>
      <c r="H101" s="238"/>
      <c r="I101" s="238"/>
      <c r="J101" s="239"/>
    </row>
    <row r="102" spans="1:10" ht="15" customHeight="1" x14ac:dyDescent="0.2">
      <c r="A102" s="240"/>
      <c r="B102" s="241"/>
      <c r="C102" s="241"/>
      <c r="D102" s="241"/>
      <c r="E102" s="241"/>
      <c r="F102" s="241"/>
      <c r="G102" s="241"/>
      <c r="H102" s="241"/>
      <c r="I102" s="241"/>
      <c r="J102" s="242"/>
    </row>
    <row r="103" spans="1:10" ht="15" customHeight="1" x14ac:dyDescent="0.2">
      <c r="A103" s="243"/>
      <c r="B103" s="244"/>
      <c r="C103" s="244"/>
      <c r="D103" s="244"/>
      <c r="E103" s="244"/>
      <c r="F103" s="244"/>
      <c r="G103" s="244"/>
      <c r="H103" s="244"/>
      <c r="I103" s="244"/>
      <c r="J103" s="245"/>
    </row>
    <row r="104" spans="1:10" ht="15" customHeight="1" x14ac:dyDescent="0.2">
      <c r="A104" s="224" t="s">
        <v>248</v>
      </c>
      <c r="B104" s="224"/>
      <c r="C104" s="224"/>
      <c r="D104" s="224"/>
      <c r="E104" s="224"/>
      <c r="F104" s="224"/>
      <c r="G104" s="224"/>
      <c r="H104" s="224"/>
      <c r="I104" s="224"/>
      <c r="J104" s="224"/>
    </row>
    <row r="105" spans="1:10" ht="15" customHeight="1" x14ac:dyDescent="0.2">
      <c r="A105" s="224"/>
      <c r="B105" s="224"/>
      <c r="C105" s="224"/>
      <c r="D105" s="224"/>
      <c r="E105" s="224"/>
      <c r="F105" s="224"/>
      <c r="G105" s="224"/>
      <c r="H105" s="224"/>
      <c r="I105" s="224"/>
      <c r="J105" s="224"/>
    </row>
    <row r="106" spans="1:10" ht="15" customHeight="1" x14ac:dyDescent="0.2">
      <c r="A106" s="224"/>
      <c r="B106" s="224"/>
      <c r="C106" s="224"/>
      <c r="D106" s="224"/>
      <c r="E106" s="224"/>
      <c r="F106" s="224"/>
      <c r="G106" s="224"/>
      <c r="H106" s="224"/>
      <c r="I106" s="224"/>
      <c r="J106" s="224"/>
    </row>
    <row r="107" spans="1:10" ht="15" customHeight="1" x14ac:dyDescent="0.2">
      <c r="A107" s="224"/>
      <c r="B107" s="224"/>
      <c r="C107" s="224"/>
      <c r="D107" s="224"/>
      <c r="E107" s="224"/>
      <c r="F107" s="224"/>
      <c r="G107" s="224"/>
      <c r="H107" s="224"/>
      <c r="I107" s="224"/>
      <c r="J107" s="224"/>
    </row>
    <row r="108" spans="1:10" ht="15" customHeight="1" x14ac:dyDescent="0.2">
      <c r="A108" s="224"/>
      <c r="B108" s="224"/>
      <c r="C108" s="224"/>
      <c r="D108" s="224"/>
      <c r="E108" s="224"/>
      <c r="F108" s="224"/>
      <c r="G108" s="224"/>
      <c r="H108" s="224"/>
      <c r="I108" s="224"/>
      <c r="J108" s="224"/>
    </row>
    <row r="109" spans="1:10" ht="15" customHeight="1" x14ac:dyDescent="0.2">
      <c r="A109" s="224"/>
      <c r="B109" s="224"/>
      <c r="C109" s="224"/>
      <c r="D109" s="224"/>
      <c r="E109" s="224"/>
      <c r="F109" s="224"/>
      <c r="G109" s="224"/>
      <c r="H109" s="224"/>
      <c r="I109" s="224"/>
      <c r="J109" s="224"/>
    </row>
    <row r="110" spans="1:10" ht="15" customHeight="1" x14ac:dyDescent="0.2">
      <c r="A110" s="224"/>
      <c r="B110" s="224"/>
      <c r="C110" s="224"/>
      <c r="D110" s="224"/>
      <c r="E110" s="224"/>
      <c r="F110" s="224"/>
      <c r="G110" s="224"/>
      <c r="H110" s="224"/>
      <c r="I110" s="224"/>
      <c r="J110" s="224"/>
    </row>
    <row r="111" spans="1:10" ht="15" customHeight="1" x14ac:dyDescent="0.2">
      <c r="A111" s="224"/>
      <c r="B111" s="224"/>
      <c r="C111" s="224"/>
      <c r="D111" s="224"/>
      <c r="E111" s="224"/>
      <c r="F111" s="224"/>
      <c r="G111" s="224"/>
      <c r="H111" s="224"/>
      <c r="I111" s="224"/>
      <c r="J111" s="224"/>
    </row>
    <row r="112" spans="1:10" ht="15" customHeight="1" x14ac:dyDescent="0.2">
      <c r="A112" s="224"/>
      <c r="B112" s="224"/>
      <c r="C112" s="224"/>
      <c r="D112" s="224"/>
      <c r="E112" s="224"/>
      <c r="F112" s="224"/>
      <c r="G112" s="224"/>
      <c r="H112" s="224"/>
      <c r="I112" s="224"/>
      <c r="J112" s="224"/>
    </row>
    <row r="113" spans="1:10" ht="15" customHeight="1" x14ac:dyDescent="0.2">
      <c r="A113" s="224"/>
      <c r="B113" s="224"/>
      <c r="C113" s="224"/>
      <c r="D113" s="224"/>
      <c r="E113" s="224"/>
      <c r="F113" s="224"/>
      <c r="G113" s="224"/>
      <c r="H113" s="224"/>
      <c r="I113" s="224"/>
      <c r="J113" s="224"/>
    </row>
    <row r="114" spans="1:10" ht="15" customHeight="1" x14ac:dyDescent="0.2">
      <c r="A114" s="224"/>
      <c r="B114" s="224"/>
      <c r="C114" s="224"/>
      <c r="D114" s="224"/>
      <c r="E114" s="224"/>
      <c r="F114" s="224"/>
      <c r="G114" s="224"/>
      <c r="H114" s="224"/>
      <c r="I114" s="224"/>
      <c r="J114" s="224"/>
    </row>
    <row r="115" spans="1:10" ht="15" customHeight="1" x14ac:dyDescent="0.2">
      <c r="A115" s="224"/>
      <c r="B115" s="224"/>
      <c r="C115" s="224"/>
      <c r="D115" s="224"/>
      <c r="E115" s="224"/>
      <c r="F115" s="224"/>
      <c r="G115" s="224"/>
      <c r="H115" s="224"/>
      <c r="I115" s="224"/>
      <c r="J115" s="224"/>
    </row>
    <row r="116" spans="1:10" ht="15" customHeight="1" x14ac:dyDescent="0.2">
      <c r="A116" s="224"/>
      <c r="B116" s="224"/>
      <c r="C116" s="224"/>
      <c r="D116" s="224"/>
      <c r="E116" s="224"/>
      <c r="F116" s="224"/>
      <c r="G116" s="224"/>
      <c r="H116" s="224"/>
      <c r="I116" s="224"/>
      <c r="J116" s="224"/>
    </row>
    <row r="117" spans="1:10" ht="15" customHeight="1" x14ac:dyDescent="0.2">
      <c r="A117" s="224"/>
      <c r="B117" s="224"/>
      <c r="C117" s="224"/>
      <c r="D117" s="224"/>
      <c r="E117" s="224"/>
      <c r="F117" s="224"/>
      <c r="G117" s="224"/>
      <c r="H117" s="224"/>
      <c r="I117" s="224"/>
      <c r="J117" s="224"/>
    </row>
    <row r="118" spans="1:10" ht="15" customHeight="1" x14ac:dyDescent="0.2">
      <c r="A118" s="237" t="s">
        <v>139</v>
      </c>
      <c r="B118" s="238"/>
      <c r="C118" s="238"/>
      <c r="D118" s="238"/>
      <c r="E118" s="238"/>
      <c r="F118" s="238"/>
      <c r="G118" s="238"/>
      <c r="H118" s="238"/>
      <c r="I118" s="238"/>
      <c r="J118" s="239"/>
    </row>
    <row r="119" spans="1:10" ht="15" customHeight="1" x14ac:dyDescent="0.2">
      <c r="A119" s="240"/>
      <c r="B119" s="241"/>
      <c r="C119" s="241"/>
      <c r="D119" s="241"/>
      <c r="E119" s="241"/>
      <c r="F119" s="241"/>
      <c r="G119" s="241"/>
      <c r="H119" s="241"/>
      <c r="I119" s="241"/>
      <c r="J119" s="242"/>
    </row>
    <row r="120" spans="1:10" ht="15" customHeight="1" x14ac:dyDescent="0.2">
      <c r="A120" s="240"/>
      <c r="B120" s="241"/>
      <c r="C120" s="241"/>
      <c r="D120" s="241"/>
      <c r="E120" s="241"/>
      <c r="F120" s="241"/>
      <c r="G120" s="241"/>
      <c r="H120" s="241"/>
      <c r="I120" s="241"/>
      <c r="J120" s="242"/>
    </row>
    <row r="121" spans="1:10" ht="15" customHeight="1" x14ac:dyDescent="0.2">
      <c r="A121" s="243"/>
      <c r="B121" s="244"/>
      <c r="C121" s="244"/>
      <c r="D121" s="244"/>
      <c r="E121" s="244"/>
      <c r="F121" s="244"/>
      <c r="G121" s="244"/>
      <c r="H121" s="244"/>
      <c r="I121" s="244"/>
      <c r="J121" s="245"/>
    </row>
    <row r="122" spans="1:10" ht="15" customHeight="1" x14ac:dyDescent="0.2">
      <c r="A122" s="224" t="s">
        <v>248</v>
      </c>
      <c r="B122" s="224"/>
      <c r="C122" s="224"/>
      <c r="D122" s="224"/>
      <c r="E122" s="224"/>
      <c r="F122" s="224"/>
      <c r="G122" s="224"/>
      <c r="H122" s="224"/>
      <c r="I122" s="224"/>
      <c r="J122" s="224"/>
    </row>
    <row r="123" spans="1:10" ht="15" customHeight="1" x14ac:dyDescent="0.2">
      <c r="A123" s="224"/>
      <c r="B123" s="224"/>
      <c r="C123" s="224"/>
      <c r="D123" s="224"/>
      <c r="E123" s="224"/>
      <c r="F123" s="224"/>
      <c r="G123" s="224"/>
      <c r="H123" s="224"/>
      <c r="I123" s="224"/>
      <c r="J123" s="224"/>
    </row>
    <row r="124" spans="1:10" ht="15" customHeight="1" x14ac:dyDescent="0.2">
      <c r="A124" s="224"/>
      <c r="B124" s="224"/>
      <c r="C124" s="224"/>
      <c r="D124" s="224"/>
      <c r="E124" s="224"/>
      <c r="F124" s="224"/>
      <c r="G124" s="224"/>
      <c r="H124" s="224"/>
      <c r="I124" s="224"/>
      <c r="J124" s="224"/>
    </row>
    <row r="125" spans="1:10" ht="15" customHeight="1" x14ac:dyDescent="0.2">
      <c r="A125" s="224"/>
      <c r="B125" s="224"/>
      <c r="C125" s="224"/>
      <c r="D125" s="224"/>
      <c r="E125" s="224"/>
      <c r="F125" s="224"/>
      <c r="G125" s="224"/>
      <c r="H125" s="224"/>
      <c r="I125" s="224"/>
      <c r="J125" s="224"/>
    </row>
    <row r="126" spans="1:10" ht="15" customHeight="1" x14ac:dyDescent="0.2">
      <c r="A126" s="224"/>
      <c r="B126" s="224"/>
      <c r="C126" s="224"/>
      <c r="D126" s="224"/>
      <c r="E126" s="224"/>
      <c r="F126" s="224"/>
      <c r="G126" s="224"/>
      <c r="H126" s="224"/>
      <c r="I126" s="224"/>
      <c r="J126" s="224"/>
    </row>
    <row r="127" spans="1:10" ht="15" customHeight="1" x14ac:dyDescent="0.2">
      <c r="A127" s="224"/>
      <c r="B127" s="224"/>
      <c r="C127" s="224"/>
      <c r="D127" s="224"/>
      <c r="E127" s="224"/>
      <c r="F127" s="224"/>
      <c r="G127" s="224"/>
      <c r="H127" s="224"/>
      <c r="I127" s="224"/>
      <c r="J127" s="224"/>
    </row>
    <row r="128" spans="1:10" ht="15" customHeight="1" x14ac:dyDescent="0.2">
      <c r="A128" s="224"/>
      <c r="B128" s="224"/>
      <c r="C128" s="224"/>
      <c r="D128" s="224"/>
      <c r="E128" s="224"/>
      <c r="F128" s="224"/>
      <c r="G128" s="224"/>
      <c r="H128" s="224"/>
      <c r="I128" s="224"/>
      <c r="J128" s="224"/>
    </row>
    <row r="129" spans="1:10" ht="15" customHeight="1" x14ac:dyDescent="0.2">
      <c r="A129" s="224"/>
      <c r="B129" s="224"/>
      <c r="C129" s="224"/>
      <c r="D129" s="224"/>
      <c r="E129" s="224"/>
      <c r="F129" s="224"/>
      <c r="G129" s="224"/>
      <c r="H129" s="224"/>
      <c r="I129" s="224"/>
      <c r="J129" s="224"/>
    </row>
    <row r="130" spans="1:10" ht="15" customHeight="1" x14ac:dyDescent="0.2">
      <c r="A130" s="224"/>
      <c r="B130" s="224"/>
      <c r="C130" s="224"/>
      <c r="D130" s="224"/>
      <c r="E130" s="224"/>
      <c r="F130" s="224"/>
      <c r="G130" s="224"/>
      <c r="H130" s="224"/>
      <c r="I130" s="224"/>
      <c r="J130" s="224"/>
    </row>
    <row r="131" spans="1:10" ht="15" customHeight="1" x14ac:dyDescent="0.2">
      <c r="A131" s="224"/>
      <c r="B131" s="224"/>
      <c r="C131" s="224"/>
      <c r="D131" s="224"/>
      <c r="E131" s="224"/>
      <c r="F131" s="224"/>
      <c r="G131" s="224"/>
      <c r="H131" s="224"/>
      <c r="I131" s="224"/>
      <c r="J131" s="224"/>
    </row>
    <row r="132" spans="1:10" ht="15" customHeight="1" x14ac:dyDescent="0.2">
      <c r="A132" s="224"/>
      <c r="B132" s="224"/>
      <c r="C132" s="224"/>
      <c r="D132" s="224"/>
      <c r="E132" s="224"/>
      <c r="F132" s="224"/>
      <c r="G132" s="224"/>
      <c r="H132" s="224"/>
      <c r="I132" s="224"/>
      <c r="J132" s="224"/>
    </row>
    <row r="133" spans="1:10" ht="15" customHeight="1" x14ac:dyDescent="0.2">
      <c r="A133" s="224"/>
      <c r="B133" s="224"/>
      <c r="C133" s="224"/>
      <c r="D133" s="224"/>
      <c r="E133" s="224"/>
      <c r="F133" s="224"/>
      <c r="G133" s="224"/>
      <c r="H133" s="224"/>
      <c r="I133" s="224"/>
      <c r="J133" s="224"/>
    </row>
    <row r="134" spans="1:10" ht="15" customHeight="1" x14ac:dyDescent="0.2">
      <c r="A134" s="224"/>
      <c r="B134" s="224"/>
      <c r="C134" s="224"/>
      <c r="D134" s="224"/>
      <c r="E134" s="224"/>
      <c r="F134" s="224"/>
      <c r="G134" s="224"/>
      <c r="H134" s="224"/>
      <c r="I134" s="224"/>
      <c r="J134" s="224"/>
    </row>
    <row r="135" spans="1:10" ht="15" customHeight="1" x14ac:dyDescent="0.2">
      <c r="A135" s="224"/>
      <c r="B135" s="224"/>
      <c r="C135" s="224"/>
      <c r="D135" s="224"/>
      <c r="E135" s="224"/>
      <c r="F135" s="224"/>
      <c r="G135" s="224"/>
      <c r="H135" s="224"/>
      <c r="I135" s="224"/>
      <c r="J135" s="224"/>
    </row>
    <row r="136" spans="1:10" ht="15" customHeight="1" x14ac:dyDescent="0.2">
      <c r="A136" s="246"/>
      <c r="B136" s="247"/>
      <c r="C136" s="247"/>
      <c r="D136" s="247"/>
      <c r="E136" s="247"/>
      <c r="F136" s="247"/>
      <c r="G136" s="247"/>
      <c r="H136" s="247"/>
      <c r="I136" s="247"/>
      <c r="J136" s="248"/>
    </row>
    <row r="137" spans="1:10" ht="15" customHeight="1" x14ac:dyDescent="0.2">
      <c r="A137" s="225" t="s">
        <v>122</v>
      </c>
      <c r="B137" s="226"/>
      <c r="C137" s="226"/>
      <c r="D137" s="226"/>
      <c r="E137" s="226"/>
      <c r="F137" s="226"/>
      <c r="G137" s="226"/>
      <c r="H137" s="226"/>
      <c r="I137" s="226"/>
      <c r="J137" s="227"/>
    </row>
    <row r="138" spans="1:10" ht="15" customHeight="1" x14ac:dyDescent="0.2">
      <c r="A138" s="228" t="s">
        <v>140</v>
      </c>
      <c r="B138" s="229"/>
      <c r="C138" s="229"/>
      <c r="D138" s="229"/>
      <c r="E138" s="229"/>
      <c r="F138" s="229"/>
      <c r="G138" s="229"/>
      <c r="H138" s="229"/>
      <c r="I138" s="229"/>
      <c r="J138" s="230"/>
    </row>
    <row r="139" spans="1:10" ht="15" customHeight="1" x14ac:dyDescent="0.2">
      <c r="A139" s="231"/>
      <c r="B139" s="232"/>
      <c r="C139" s="232"/>
      <c r="D139" s="232"/>
      <c r="E139" s="232"/>
      <c r="F139" s="232"/>
      <c r="G139" s="232"/>
      <c r="H139" s="232"/>
      <c r="I139" s="232"/>
      <c r="J139" s="233"/>
    </row>
    <row r="140" spans="1:10" ht="15" customHeight="1" x14ac:dyDescent="0.2">
      <c r="A140" s="234"/>
      <c r="B140" s="235"/>
      <c r="C140" s="235"/>
      <c r="D140" s="235"/>
      <c r="E140" s="235"/>
      <c r="F140" s="235"/>
      <c r="G140" s="235"/>
      <c r="H140" s="235"/>
      <c r="I140" s="235"/>
      <c r="J140" s="236"/>
    </row>
    <row r="141" spans="1:10" ht="15" customHeight="1" x14ac:dyDescent="0.2">
      <c r="A141" s="249" t="s">
        <v>87</v>
      </c>
      <c r="B141" s="249"/>
      <c r="C141" s="249"/>
      <c r="D141" s="249"/>
      <c r="E141" s="249"/>
      <c r="F141" s="249"/>
      <c r="G141" s="249"/>
      <c r="H141" s="249"/>
      <c r="I141" s="249"/>
      <c r="J141" s="249"/>
    </row>
    <row r="142" spans="1:10" ht="15" customHeight="1" x14ac:dyDescent="0.2">
      <c r="A142" s="249"/>
      <c r="B142" s="249"/>
      <c r="C142" s="249"/>
      <c r="D142" s="249"/>
      <c r="E142" s="249"/>
      <c r="F142" s="249"/>
      <c r="G142" s="249"/>
      <c r="H142" s="249"/>
      <c r="I142" s="249"/>
      <c r="J142" s="249"/>
    </row>
    <row r="143" spans="1:10" ht="15" customHeight="1" x14ac:dyDescent="0.2">
      <c r="A143" s="249" t="s">
        <v>88</v>
      </c>
      <c r="B143" s="249"/>
      <c r="C143" s="249"/>
      <c r="D143" s="249"/>
      <c r="E143" s="249"/>
      <c r="F143" s="249"/>
      <c r="G143" s="249"/>
      <c r="H143" s="249"/>
      <c r="I143" s="249"/>
      <c r="J143" s="249"/>
    </row>
    <row r="144" spans="1:10" ht="15" customHeight="1" x14ac:dyDescent="0.2">
      <c r="A144" s="249" t="s">
        <v>89</v>
      </c>
      <c r="B144" s="249"/>
      <c r="C144" s="249"/>
      <c r="D144" s="249"/>
      <c r="E144" s="249"/>
      <c r="F144" s="249"/>
      <c r="G144" s="249"/>
      <c r="H144" s="249"/>
      <c r="I144" s="249"/>
      <c r="J144" s="249"/>
    </row>
    <row r="145" spans="1:10" ht="15" customHeight="1" x14ac:dyDescent="0.2">
      <c r="A145" s="224" t="s">
        <v>249</v>
      </c>
      <c r="B145" s="224"/>
      <c r="C145" s="224"/>
      <c r="D145" s="224"/>
      <c r="E145" s="224"/>
      <c r="F145" s="224"/>
      <c r="G145" s="224"/>
      <c r="H145" s="224"/>
      <c r="I145" s="224"/>
      <c r="J145" s="224"/>
    </row>
    <row r="146" spans="1:10" ht="15" customHeight="1" x14ac:dyDescent="0.2">
      <c r="A146" s="224"/>
      <c r="B146" s="224"/>
      <c r="C146" s="224"/>
      <c r="D146" s="224"/>
      <c r="E146" s="224"/>
      <c r="F146" s="224"/>
      <c r="G146" s="224"/>
      <c r="H146" s="224"/>
      <c r="I146" s="224"/>
      <c r="J146" s="224"/>
    </row>
    <row r="147" spans="1:10" ht="15" customHeight="1" x14ac:dyDescent="0.2">
      <c r="A147" s="224"/>
      <c r="B147" s="224"/>
      <c r="C147" s="224"/>
      <c r="D147" s="224"/>
      <c r="E147" s="224"/>
      <c r="F147" s="224"/>
      <c r="G147" s="224"/>
      <c r="H147" s="224"/>
      <c r="I147" s="224"/>
      <c r="J147" s="224"/>
    </row>
    <row r="148" spans="1:10" ht="15" customHeight="1" x14ac:dyDescent="0.2">
      <c r="A148" s="224"/>
      <c r="B148" s="224"/>
      <c r="C148" s="224"/>
      <c r="D148" s="224"/>
      <c r="E148" s="224"/>
      <c r="F148" s="224"/>
      <c r="G148" s="224"/>
      <c r="H148" s="224"/>
      <c r="I148" s="224"/>
      <c r="J148" s="224"/>
    </row>
    <row r="149" spans="1:10" ht="15" customHeight="1" x14ac:dyDescent="0.2">
      <c r="A149" s="224"/>
      <c r="B149" s="224"/>
      <c r="C149" s="224"/>
      <c r="D149" s="224"/>
      <c r="E149" s="224"/>
      <c r="F149" s="224"/>
      <c r="G149" s="224"/>
      <c r="H149" s="224"/>
      <c r="I149" s="224"/>
      <c r="J149" s="224"/>
    </row>
    <row r="150" spans="1:10" ht="15" customHeight="1" x14ac:dyDescent="0.2">
      <c r="A150" s="224"/>
      <c r="B150" s="224"/>
      <c r="C150" s="224"/>
      <c r="D150" s="224"/>
      <c r="E150" s="224"/>
      <c r="F150" s="224"/>
      <c r="G150" s="224"/>
      <c r="H150" s="224"/>
      <c r="I150" s="224"/>
      <c r="J150" s="224"/>
    </row>
    <row r="151" spans="1:10" ht="15" customHeight="1" x14ac:dyDescent="0.2">
      <c r="A151" s="224"/>
      <c r="B151" s="224"/>
      <c r="C151" s="224"/>
      <c r="D151" s="224"/>
      <c r="E151" s="224"/>
      <c r="F151" s="224"/>
      <c r="G151" s="224"/>
      <c r="H151" s="224"/>
      <c r="I151" s="224"/>
      <c r="J151" s="224"/>
    </row>
    <row r="152" spans="1:10" ht="15" customHeight="1" x14ac:dyDescent="0.2">
      <c r="A152" s="224"/>
      <c r="B152" s="224"/>
      <c r="C152" s="224"/>
      <c r="D152" s="224"/>
      <c r="E152" s="224"/>
      <c r="F152" s="224"/>
      <c r="G152" s="224"/>
      <c r="H152" s="224"/>
      <c r="I152" s="224"/>
      <c r="J152" s="224"/>
    </row>
    <row r="153" spans="1:10" ht="15" customHeight="1" x14ac:dyDescent="0.2">
      <c r="A153" s="224"/>
      <c r="B153" s="224"/>
      <c r="C153" s="224"/>
      <c r="D153" s="224"/>
      <c r="E153" s="224"/>
      <c r="F153" s="224"/>
      <c r="G153" s="224"/>
      <c r="H153" s="224"/>
      <c r="I153" s="224"/>
      <c r="J153" s="224"/>
    </row>
    <row r="154" spans="1:10" ht="15" customHeight="1" x14ac:dyDescent="0.2">
      <c r="A154" s="224"/>
      <c r="B154" s="224"/>
      <c r="C154" s="224"/>
      <c r="D154" s="224"/>
      <c r="E154" s="224"/>
      <c r="F154" s="224"/>
      <c r="G154" s="224"/>
      <c r="H154" s="224"/>
      <c r="I154" s="224"/>
      <c r="J154" s="224"/>
    </row>
    <row r="155" spans="1:10" ht="15" customHeight="1" x14ac:dyDescent="0.2">
      <c r="A155" s="224"/>
      <c r="B155" s="224"/>
      <c r="C155" s="224"/>
      <c r="D155" s="224"/>
      <c r="E155" s="224"/>
      <c r="F155" s="224"/>
      <c r="G155" s="224"/>
      <c r="H155" s="224"/>
      <c r="I155" s="224"/>
      <c r="J155" s="224"/>
    </row>
    <row r="156" spans="1:10" ht="15" customHeight="1" x14ac:dyDescent="0.2">
      <c r="A156" s="224"/>
      <c r="B156" s="224"/>
      <c r="C156" s="224"/>
      <c r="D156" s="224"/>
      <c r="E156" s="224"/>
      <c r="F156" s="224"/>
      <c r="G156" s="224"/>
      <c r="H156" s="224"/>
      <c r="I156" s="224"/>
      <c r="J156" s="224"/>
    </row>
    <row r="157" spans="1:10" ht="15" customHeight="1" x14ac:dyDescent="0.2">
      <c r="A157" s="224"/>
      <c r="B157" s="224"/>
      <c r="C157" s="224"/>
      <c r="D157" s="224"/>
      <c r="E157" s="224"/>
      <c r="F157" s="224"/>
      <c r="G157" s="224"/>
      <c r="H157" s="224"/>
      <c r="I157" s="224"/>
      <c r="J157" s="224"/>
    </row>
    <row r="158" spans="1:10" ht="15" customHeight="1" x14ac:dyDescent="0.2">
      <c r="A158" s="224"/>
      <c r="B158" s="224"/>
      <c r="C158" s="224"/>
      <c r="D158" s="224"/>
      <c r="E158" s="224"/>
      <c r="F158" s="224"/>
      <c r="G158" s="224"/>
      <c r="H158" s="224"/>
      <c r="I158" s="224"/>
      <c r="J158" s="224"/>
    </row>
    <row r="159" spans="1:10" ht="15" customHeight="1" x14ac:dyDescent="0.2">
      <c r="A159" s="224"/>
      <c r="B159" s="224"/>
      <c r="C159" s="224"/>
      <c r="D159" s="224"/>
      <c r="E159" s="224"/>
      <c r="F159" s="224"/>
      <c r="G159" s="224"/>
      <c r="H159" s="224"/>
      <c r="I159" s="224"/>
      <c r="J159" s="224"/>
    </row>
    <row r="160" spans="1:10" ht="15" customHeight="1" x14ac:dyDescent="0.2">
      <c r="A160" s="224"/>
      <c r="B160" s="224"/>
      <c r="C160" s="224"/>
      <c r="D160" s="224"/>
      <c r="E160" s="224"/>
      <c r="F160" s="224"/>
      <c r="G160" s="224"/>
      <c r="H160" s="224"/>
      <c r="I160" s="224"/>
      <c r="J160" s="224"/>
    </row>
    <row r="161" spans="1:10" ht="15" customHeight="1" x14ac:dyDescent="0.2">
      <c r="A161" s="224"/>
      <c r="B161" s="224"/>
      <c r="C161" s="224"/>
      <c r="D161" s="224"/>
      <c r="E161" s="224"/>
      <c r="F161" s="224"/>
      <c r="G161" s="224"/>
      <c r="H161" s="224"/>
      <c r="I161" s="224"/>
      <c r="J161" s="224"/>
    </row>
    <row r="162" spans="1:10" ht="15" customHeight="1" x14ac:dyDescent="0.2">
      <c r="A162" s="224"/>
      <c r="B162" s="224"/>
      <c r="C162" s="224"/>
      <c r="D162" s="224"/>
      <c r="E162" s="224"/>
      <c r="F162" s="224"/>
      <c r="G162" s="224"/>
      <c r="H162" s="224"/>
      <c r="I162" s="224"/>
      <c r="J162" s="224"/>
    </row>
    <row r="163" spans="1:10" ht="15" customHeight="1" x14ac:dyDescent="0.2">
      <c r="A163" s="224"/>
      <c r="B163" s="224"/>
      <c r="C163" s="224"/>
      <c r="D163" s="224"/>
      <c r="E163" s="224"/>
      <c r="F163" s="224"/>
      <c r="G163" s="224"/>
      <c r="H163" s="224"/>
      <c r="I163" s="224"/>
      <c r="J163" s="224"/>
    </row>
    <row r="164" spans="1:10" ht="15" customHeight="1" x14ac:dyDescent="0.2">
      <c r="A164" s="224"/>
      <c r="B164" s="224"/>
      <c r="C164" s="224"/>
      <c r="D164" s="224"/>
      <c r="E164" s="224"/>
      <c r="F164" s="224"/>
      <c r="G164" s="224"/>
      <c r="H164" s="224"/>
      <c r="I164" s="224"/>
      <c r="J164" s="224"/>
    </row>
    <row r="165" spans="1:10" ht="15" customHeight="1" x14ac:dyDescent="0.2">
      <c r="A165" s="224"/>
      <c r="B165" s="224"/>
      <c r="C165" s="224"/>
      <c r="D165" s="224"/>
      <c r="E165" s="224"/>
      <c r="F165" s="224"/>
      <c r="G165" s="224"/>
      <c r="H165" s="224"/>
      <c r="I165" s="224"/>
      <c r="J165" s="224"/>
    </row>
    <row r="166" spans="1:10" ht="15" customHeight="1" x14ac:dyDescent="0.2">
      <c r="A166" s="224"/>
      <c r="B166" s="224"/>
      <c r="C166" s="224"/>
      <c r="D166" s="224"/>
      <c r="E166" s="224"/>
      <c r="F166" s="224"/>
      <c r="G166" s="224"/>
      <c r="H166" s="224"/>
      <c r="I166" s="224"/>
      <c r="J166" s="224"/>
    </row>
    <row r="167" spans="1:10" ht="15" customHeight="1" x14ac:dyDescent="0.2">
      <c r="A167" s="224"/>
      <c r="B167" s="224"/>
      <c r="C167" s="224"/>
      <c r="D167" s="224"/>
      <c r="E167" s="224"/>
      <c r="F167" s="224"/>
      <c r="G167" s="224"/>
      <c r="H167" s="224"/>
      <c r="I167" s="224"/>
      <c r="J167" s="224"/>
    </row>
    <row r="168" spans="1:10" ht="15" customHeight="1" x14ac:dyDescent="0.2">
      <c r="A168" s="224"/>
      <c r="B168" s="224"/>
      <c r="C168" s="224"/>
      <c r="D168" s="224"/>
      <c r="E168" s="224"/>
      <c r="F168" s="224"/>
      <c r="G168" s="224"/>
      <c r="H168" s="224"/>
      <c r="I168" s="224"/>
      <c r="J168" s="224"/>
    </row>
    <row r="169" spans="1:10" ht="15" customHeight="1" x14ac:dyDescent="0.2">
      <c r="A169" s="224"/>
      <c r="B169" s="224"/>
      <c r="C169" s="224"/>
      <c r="D169" s="224"/>
      <c r="E169" s="224"/>
      <c r="F169" s="224"/>
      <c r="G169" s="224"/>
      <c r="H169" s="224"/>
      <c r="I169" s="224"/>
      <c r="J169" s="224"/>
    </row>
    <row r="170" spans="1:10" ht="15" customHeight="1" x14ac:dyDescent="0.2">
      <c r="A170" s="224"/>
      <c r="B170" s="224"/>
      <c r="C170" s="224"/>
      <c r="D170" s="224"/>
      <c r="E170" s="224"/>
      <c r="F170" s="224"/>
      <c r="G170" s="224"/>
      <c r="H170" s="224"/>
      <c r="I170" s="224"/>
      <c r="J170" s="224"/>
    </row>
    <row r="171" spans="1:10" ht="15" customHeight="1" x14ac:dyDescent="0.2">
      <c r="A171" s="246"/>
      <c r="B171" s="247"/>
      <c r="C171" s="247"/>
      <c r="D171" s="247"/>
      <c r="E171" s="247"/>
      <c r="F171" s="247"/>
      <c r="G171" s="247"/>
      <c r="H171" s="247"/>
      <c r="I171" s="247"/>
      <c r="J171" s="248"/>
    </row>
    <row r="172" spans="1:10" ht="15" customHeight="1" x14ac:dyDescent="0.2">
      <c r="A172" s="225" t="s">
        <v>240</v>
      </c>
      <c r="B172" s="226"/>
      <c r="C172" s="226"/>
      <c r="D172" s="226"/>
      <c r="E172" s="226"/>
      <c r="F172" s="226"/>
      <c r="G172" s="226"/>
      <c r="H172" s="226"/>
      <c r="I172" s="226"/>
      <c r="J172" s="227"/>
    </row>
    <row r="173" spans="1:10" ht="15" customHeight="1" x14ac:dyDescent="0.2">
      <c r="A173" s="228" t="s">
        <v>218</v>
      </c>
      <c r="B173" s="229"/>
      <c r="C173" s="229"/>
      <c r="D173" s="229"/>
      <c r="E173" s="229"/>
      <c r="F173" s="229"/>
      <c r="G173" s="229"/>
      <c r="H173" s="229"/>
      <c r="I173" s="229"/>
      <c r="J173" s="230"/>
    </row>
    <row r="174" spans="1:10" ht="15" customHeight="1" x14ac:dyDescent="0.2">
      <c r="A174" s="231"/>
      <c r="B174" s="232"/>
      <c r="C174" s="232"/>
      <c r="D174" s="232"/>
      <c r="E174" s="232"/>
      <c r="F174" s="232"/>
      <c r="G174" s="232"/>
      <c r="H174" s="232"/>
      <c r="I174" s="232"/>
      <c r="J174" s="233"/>
    </row>
    <row r="175" spans="1:10" ht="15" customHeight="1" x14ac:dyDescent="0.2">
      <c r="A175" s="231"/>
      <c r="B175" s="232"/>
      <c r="C175" s="232"/>
      <c r="D175" s="232"/>
      <c r="E175" s="232"/>
      <c r="F175" s="232"/>
      <c r="G175" s="232"/>
      <c r="H175" s="232"/>
      <c r="I175" s="232"/>
      <c r="J175" s="233"/>
    </row>
    <row r="176" spans="1:10" ht="15" customHeight="1" x14ac:dyDescent="0.2">
      <c r="A176" s="231"/>
      <c r="B176" s="232"/>
      <c r="C176" s="232"/>
      <c r="D176" s="232"/>
      <c r="E176" s="232"/>
      <c r="F176" s="232"/>
      <c r="G176" s="232"/>
      <c r="H176" s="232"/>
      <c r="I176" s="232"/>
      <c r="J176" s="233"/>
    </row>
    <row r="177" spans="1:10" ht="15" customHeight="1" x14ac:dyDescent="0.2">
      <c r="A177" s="234"/>
      <c r="B177" s="235"/>
      <c r="C177" s="235"/>
      <c r="D177" s="235"/>
      <c r="E177" s="235"/>
      <c r="F177" s="235"/>
      <c r="G177" s="235"/>
      <c r="H177" s="235"/>
      <c r="I177" s="235"/>
      <c r="J177" s="236"/>
    </row>
    <row r="178" spans="1:10" ht="15" customHeight="1" x14ac:dyDescent="0.2">
      <c r="A178" s="224" t="s">
        <v>247</v>
      </c>
      <c r="B178" s="224"/>
      <c r="C178" s="224"/>
      <c r="D178" s="224"/>
      <c r="E178" s="224"/>
      <c r="F178" s="224"/>
      <c r="G178" s="224"/>
      <c r="H178" s="224"/>
      <c r="I178" s="224"/>
      <c r="J178" s="224"/>
    </row>
    <row r="179" spans="1:10" ht="15" customHeight="1" x14ac:dyDescent="0.2">
      <c r="A179" s="224"/>
      <c r="B179" s="224"/>
      <c r="C179" s="224"/>
      <c r="D179" s="224"/>
      <c r="E179" s="224"/>
      <c r="F179" s="224"/>
      <c r="G179" s="224"/>
      <c r="H179" s="224"/>
      <c r="I179" s="224"/>
      <c r="J179" s="224"/>
    </row>
    <row r="180" spans="1:10" ht="15" customHeight="1" x14ac:dyDescent="0.2">
      <c r="A180" s="224"/>
      <c r="B180" s="224"/>
      <c r="C180" s="224"/>
      <c r="D180" s="224"/>
      <c r="E180" s="224"/>
      <c r="F180" s="224"/>
      <c r="G180" s="224"/>
      <c r="H180" s="224"/>
      <c r="I180" s="224"/>
      <c r="J180" s="224"/>
    </row>
    <row r="181" spans="1:10" ht="15" customHeight="1" x14ac:dyDescent="0.2">
      <c r="A181" s="224"/>
      <c r="B181" s="224"/>
      <c r="C181" s="224"/>
      <c r="D181" s="224"/>
      <c r="E181" s="224"/>
      <c r="F181" s="224"/>
      <c r="G181" s="224"/>
      <c r="H181" s="224"/>
      <c r="I181" s="224"/>
      <c r="J181" s="224"/>
    </row>
    <row r="182" spans="1:10" ht="15" customHeight="1" x14ac:dyDescent="0.2">
      <c r="A182" s="224"/>
      <c r="B182" s="224"/>
      <c r="C182" s="224"/>
      <c r="D182" s="224"/>
      <c r="E182" s="224"/>
      <c r="F182" s="224"/>
      <c r="G182" s="224"/>
      <c r="H182" s="224"/>
      <c r="I182" s="224"/>
      <c r="J182" s="224"/>
    </row>
    <row r="183" spans="1:10" ht="15" customHeight="1" x14ac:dyDescent="0.2">
      <c r="A183" s="224"/>
      <c r="B183" s="224"/>
      <c r="C183" s="224"/>
      <c r="D183" s="224"/>
      <c r="E183" s="224"/>
      <c r="F183" s="224"/>
      <c r="G183" s="224"/>
      <c r="H183" s="224"/>
      <c r="I183" s="224"/>
      <c r="J183" s="224"/>
    </row>
    <row r="184" spans="1:10" ht="15" customHeight="1" x14ac:dyDescent="0.2">
      <c r="A184" s="224"/>
      <c r="B184" s="224"/>
      <c r="C184" s="224"/>
      <c r="D184" s="224"/>
      <c r="E184" s="224"/>
      <c r="F184" s="224"/>
      <c r="G184" s="224"/>
      <c r="H184" s="224"/>
      <c r="I184" s="224"/>
      <c r="J184" s="224"/>
    </row>
    <row r="185" spans="1:10" ht="15" customHeight="1" x14ac:dyDescent="0.2">
      <c r="A185" s="224"/>
      <c r="B185" s="224"/>
      <c r="C185" s="224"/>
      <c r="D185" s="224"/>
      <c r="E185" s="224"/>
      <c r="F185" s="224"/>
      <c r="G185" s="224"/>
      <c r="H185" s="224"/>
      <c r="I185" s="224"/>
      <c r="J185" s="224"/>
    </row>
    <row r="186" spans="1:10" ht="15" customHeight="1" x14ac:dyDescent="0.2">
      <c r="A186" s="224"/>
      <c r="B186" s="224"/>
      <c r="C186" s="224"/>
      <c r="D186" s="224"/>
      <c r="E186" s="224"/>
      <c r="F186" s="224"/>
      <c r="G186" s="224"/>
      <c r="H186" s="224"/>
      <c r="I186" s="224"/>
      <c r="J186" s="224"/>
    </row>
    <row r="187" spans="1:10" ht="15" customHeight="1" x14ac:dyDescent="0.2">
      <c r="A187" s="224"/>
      <c r="B187" s="224"/>
      <c r="C187" s="224"/>
      <c r="D187" s="224"/>
      <c r="E187" s="224"/>
      <c r="F187" s="224"/>
      <c r="G187" s="224"/>
      <c r="H187" s="224"/>
      <c r="I187" s="224"/>
      <c r="J187" s="224"/>
    </row>
    <row r="188" spans="1:10" ht="15" customHeight="1" x14ac:dyDescent="0.2">
      <c r="A188" s="224"/>
      <c r="B188" s="224"/>
      <c r="C188" s="224"/>
      <c r="D188" s="224"/>
      <c r="E188" s="224"/>
      <c r="F188" s="224"/>
      <c r="G188" s="224"/>
      <c r="H188" s="224"/>
      <c r="I188" s="224"/>
      <c r="J188" s="224"/>
    </row>
    <row r="189" spans="1:10" ht="15" customHeight="1" x14ac:dyDescent="0.2">
      <c r="A189" s="224"/>
      <c r="B189" s="224"/>
      <c r="C189" s="224"/>
      <c r="D189" s="224"/>
      <c r="E189" s="224"/>
      <c r="F189" s="224"/>
      <c r="G189" s="224"/>
      <c r="H189" s="224"/>
      <c r="I189" s="224"/>
      <c r="J189" s="224"/>
    </row>
    <row r="190" spans="1:10" ht="15" customHeight="1" x14ac:dyDescent="0.2">
      <c r="A190" s="224"/>
      <c r="B190" s="224"/>
      <c r="C190" s="224"/>
      <c r="D190" s="224"/>
      <c r="E190" s="224"/>
      <c r="F190" s="224"/>
      <c r="G190" s="224"/>
      <c r="H190" s="224"/>
      <c r="I190" s="224"/>
      <c r="J190" s="224"/>
    </row>
    <row r="191" spans="1:10" ht="15" customHeight="1" x14ac:dyDescent="0.2">
      <c r="A191" s="224"/>
      <c r="B191" s="224"/>
      <c r="C191" s="224"/>
      <c r="D191" s="224"/>
      <c r="E191" s="224"/>
      <c r="F191" s="224"/>
      <c r="G191" s="224"/>
      <c r="H191" s="224"/>
      <c r="I191" s="224"/>
      <c r="J191" s="224"/>
    </row>
    <row r="192" spans="1:10" ht="15" customHeight="1" x14ac:dyDescent="0.2">
      <c r="A192" s="224"/>
      <c r="B192" s="224"/>
      <c r="C192" s="224"/>
      <c r="D192" s="224"/>
      <c r="E192" s="224"/>
      <c r="F192" s="224"/>
      <c r="G192" s="224"/>
      <c r="H192" s="224"/>
      <c r="I192" s="224"/>
      <c r="J192" s="224"/>
    </row>
    <row r="193" spans="1:10" ht="15" customHeight="1" x14ac:dyDescent="0.2">
      <c r="A193" s="224"/>
      <c r="B193" s="224"/>
      <c r="C193" s="224"/>
      <c r="D193" s="224"/>
      <c r="E193" s="224"/>
      <c r="F193" s="224"/>
      <c r="G193" s="224"/>
      <c r="H193" s="224"/>
      <c r="I193" s="224"/>
      <c r="J193" s="224"/>
    </row>
    <row r="194" spans="1:10" ht="15" customHeight="1" x14ac:dyDescent="0.2">
      <c r="A194" s="224"/>
      <c r="B194" s="224"/>
      <c r="C194" s="224"/>
      <c r="D194" s="224"/>
      <c r="E194" s="224"/>
      <c r="F194" s="224"/>
      <c r="G194" s="224"/>
      <c r="H194" s="224"/>
      <c r="I194" s="224"/>
      <c r="J194" s="224"/>
    </row>
    <row r="195" spans="1:10" ht="15" customHeight="1" x14ac:dyDescent="0.2">
      <c r="A195" s="224"/>
      <c r="B195" s="224"/>
      <c r="C195" s="224"/>
      <c r="D195" s="224"/>
      <c r="E195" s="224"/>
      <c r="F195" s="224"/>
      <c r="G195" s="224"/>
      <c r="H195" s="224"/>
      <c r="I195" s="224"/>
      <c r="J195" s="224"/>
    </row>
    <row r="196" spans="1:10" ht="15" customHeight="1" x14ac:dyDescent="0.2">
      <c r="A196" s="224"/>
      <c r="B196" s="224"/>
      <c r="C196" s="224"/>
      <c r="D196" s="224"/>
      <c r="E196" s="224"/>
      <c r="F196" s="224"/>
      <c r="G196" s="224"/>
      <c r="H196" s="224"/>
      <c r="I196" s="224"/>
      <c r="J196" s="224"/>
    </row>
    <row r="197" spans="1:10" ht="15" customHeight="1" x14ac:dyDescent="0.2">
      <c r="A197" s="224"/>
      <c r="B197" s="224"/>
      <c r="C197" s="224"/>
      <c r="D197" s="224"/>
      <c r="E197" s="224"/>
      <c r="F197" s="224"/>
      <c r="G197" s="224"/>
      <c r="H197" s="224"/>
      <c r="I197" s="224"/>
      <c r="J197" s="224"/>
    </row>
    <row r="198" spans="1:10" ht="15" customHeight="1" x14ac:dyDescent="0.2">
      <c r="A198" s="224"/>
      <c r="B198" s="224"/>
      <c r="C198" s="224"/>
      <c r="D198" s="224"/>
      <c r="E198" s="224"/>
      <c r="F198" s="224"/>
      <c r="G198" s="224"/>
      <c r="H198" s="224"/>
      <c r="I198" s="224"/>
      <c r="J198" s="224"/>
    </row>
    <row r="199" spans="1:10" ht="15" customHeight="1" x14ac:dyDescent="0.2">
      <c r="A199" s="224"/>
      <c r="B199" s="224"/>
      <c r="C199" s="224"/>
      <c r="D199" s="224"/>
      <c r="E199" s="224"/>
      <c r="F199" s="224"/>
      <c r="G199" s="224"/>
      <c r="H199" s="224"/>
      <c r="I199" s="224"/>
      <c r="J199" s="224"/>
    </row>
  </sheetData>
  <mergeCells count="31">
    <mergeCell ref="A70:J83"/>
    <mergeCell ref="A84:J86"/>
    <mergeCell ref="A87:J100"/>
    <mergeCell ref="A12:J35"/>
    <mergeCell ref="A1:J2"/>
    <mergeCell ref="A3:J7"/>
    <mergeCell ref="A8:J8"/>
    <mergeCell ref="A9:J9"/>
    <mergeCell ref="A10:J11"/>
    <mergeCell ref="A36:J36"/>
    <mergeCell ref="A37:J37"/>
    <mergeCell ref="A45:J45"/>
    <mergeCell ref="A46:J50"/>
    <mergeCell ref="A51:J65"/>
    <mergeCell ref="A66:J69"/>
    <mergeCell ref="A38:J44"/>
    <mergeCell ref="A101:J103"/>
    <mergeCell ref="A171:J171"/>
    <mergeCell ref="A172:J172"/>
    <mergeCell ref="A173:J177"/>
    <mergeCell ref="A178:J199"/>
    <mergeCell ref="A138:J140"/>
    <mergeCell ref="A141:J142"/>
    <mergeCell ref="A143:J143"/>
    <mergeCell ref="A144:J144"/>
    <mergeCell ref="A145:J170"/>
    <mergeCell ref="A104:J117"/>
    <mergeCell ref="A118:J121"/>
    <mergeCell ref="A122:J135"/>
    <mergeCell ref="A136:J136"/>
    <mergeCell ref="A137:J137"/>
  </mergeCells>
  <phoneticPr fontId="31"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C04CD"/>
    <pageSetUpPr fitToPage="1"/>
  </sheetPr>
  <dimension ref="A1:L55"/>
  <sheetViews>
    <sheetView zoomScale="85" zoomScaleNormal="85" zoomScalePageLayoutView="85" workbookViewId="0">
      <selection activeCell="L15" sqref="L15"/>
    </sheetView>
  </sheetViews>
  <sheetFormatPr defaultColWidth="8.85546875" defaultRowHeight="12.75" x14ac:dyDescent="0.2"/>
  <cols>
    <col min="1" max="12" width="15.7109375" style="3" customWidth="1"/>
    <col min="13" max="16384" width="8.85546875" style="3"/>
  </cols>
  <sheetData>
    <row r="1" spans="1:12" ht="15" customHeight="1" thickTop="1" x14ac:dyDescent="0.2">
      <c r="A1" s="374" t="s">
        <v>156</v>
      </c>
      <c r="B1" s="375"/>
      <c r="C1" s="375"/>
      <c r="D1" s="375"/>
      <c r="E1" s="375"/>
      <c r="F1" s="375"/>
      <c r="G1" s="375"/>
      <c r="H1" s="375"/>
      <c r="I1" s="375"/>
      <c r="J1" s="375"/>
      <c r="K1" s="375"/>
      <c r="L1" s="376"/>
    </row>
    <row r="2" spans="1:12" ht="15" customHeight="1" thickBot="1" x14ac:dyDescent="0.25">
      <c r="A2" s="377"/>
      <c r="B2" s="378"/>
      <c r="C2" s="378"/>
      <c r="D2" s="378"/>
      <c r="E2" s="378"/>
      <c r="F2" s="378"/>
      <c r="G2" s="378"/>
      <c r="H2" s="378"/>
      <c r="I2" s="378"/>
      <c r="J2" s="378"/>
      <c r="K2" s="379"/>
      <c r="L2" s="380"/>
    </row>
    <row r="3" spans="1:12" s="66" customFormat="1" ht="13.5" customHeight="1" thickTop="1" x14ac:dyDescent="0.2">
      <c r="A3" s="381"/>
      <c r="B3" s="382"/>
      <c r="C3" s="382"/>
      <c r="D3" s="386" t="s">
        <v>0</v>
      </c>
      <c r="E3" s="387"/>
      <c r="F3" s="387"/>
      <c r="G3" s="387"/>
      <c r="H3" s="387"/>
      <c r="I3" s="387"/>
      <c r="J3" s="387"/>
      <c r="K3" s="399" t="e">
        <f>IF(J47=#REF!,"Your budget is now complete.","The total amount for which you have budgeted does not match the total.")</f>
        <v>#REF!</v>
      </c>
    </row>
    <row r="4" spans="1:12" s="66" customFormat="1" ht="12.75" customHeight="1" x14ac:dyDescent="0.2">
      <c r="A4" s="383"/>
      <c r="B4" s="384"/>
      <c r="C4" s="384"/>
      <c r="D4" s="388"/>
      <c r="E4" s="389"/>
      <c r="F4" s="389"/>
      <c r="G4" s="389"/>
      <c r="H4" s="389"/>
      <c r="I4" s="389"/>
      <c r="J4" s="389"/>
      <c r="K4" s="400"/>
    </row>
    <row r="5" spans="1:12" s="66" customFormat="1" ht="12.75" customHeight="1" x14ac:dyDescent="0.2">
      <c r="A5" s="383"/>
      <c r="B5" s="384"/>
      <c r="C5" s="384"/>
      <c r="D5" s="388"/>
      <c r="E5" s="389"/>
      <c r="F5" s="389"/>
      <c r="G5" s="389"/>
      <c r="H5" s="389"/>
      <c r="I5" s="389"/>
      <c r="J5" s="389"/>
      <c r="K5" s="400"/>
    </row>
    <row r="6" spans="1:12" s="66" customFormat="1" ht="13.5" customHeight="1" thickBot="1" x14ac:dyDescent="0.25">
      <c r="A6" s="383"/>
      <c r="B6" s="384"/>
      <c r="C6" s="384"/>
      <c r="D6" s="390"/>
      <c r="E6" s="391"/>
      <c r="F6" s="391"/>
      <c r="G6" s="391"/>
      <c r="H6" s="391"/>
      <c r="I6" s="391"/>
      <c r="J6" s="391"/>
      <c r="K6" s="400"/>
    </row>
    <row r="7" spans="1:12" s="66" customFormat="1" ht="12.75" customHeight="1" x14ac:dyDescent="0.2">
      <c r="A7" s="383"/>
      <c r="B7" s="384"/>
      <c r="C7" s="384"/>
      <c r="D7" s="402" t="s">
        <v>1</v>
      </c>
      <c r="E7" s="402" t="s">
        <v>2</v>
      </c>
      <c r="F7" s="402" t="s">
        <v>161</v>
      </c>
      <c r="G7" s="402" t="s">
        <v>162</v>
      </c>
      <c r="H7" s="402" t="s">
        <v>4</v>
      </c>
      <c r="I7" s="402" t="s">
        <v>163</v>
      </c>
      <c r="J7" s="395" t="s">
        <v>164</v>
      </c>
      <c r="K7" s="400"/>
    </row>
    <row r="8" spans="1:12" s="66" customFormat="1" ht="12.75" customHeight="1" x14ac:dyDescent="0.2">
      <c r="A8" s="383"/>
      <c r="B8" s="384"/>
      <c r="C8" s="384"/>
      <c r="D8" s="403"/>
      <c r="E8" s="403"/>
      <c r="F8" s="403"/>
      <c r="G8" s="403"/>
      <c r="H8" s="403"/>
      <c r="I8" s="403"/>
      <c r="J8" s="396"/>
      <c r="K8" s="400"/>
    </row>
    <row r="9" spans="1:12" s="66" customFormat="1" ht="12.75" customHeight="1" x14ac:dyDescent="0.2">
      <c r="A9" s="383"/>
      <c r="B9" s="384"/>
      <c r="C9" s="384"/>
      <c r="D9" s="403"/>
      <c r="E9" s="403"/>
      <c r="F9" s="403"/>
      <c r="G9" s="403"/>
      <c r="H9" s="403"/>
      <c r="I9" s="403"/>
      <c r="J9" s="397"/>
      <c r="K9" s="400"/>
    </row>
    <row r="10" spans="1:12" s="66" customFormat="1" ht="13.5" customHeight="1" thickBot="1" x14ac:dyDescent="0.25">
      <c r="A10" s="385"/>
      <c r="B10" s="384"/>
      <c r="C10" s="384"/>
      <c r="D10" s="403"/>
      <c r="E10" s="403"/>
      <c r="F10" s="403"/>
      <c r="G10" s="403"/>
      <c r="H10" s="403"/>
      <c r="I10" s="403"/>
      <c r="J10" s="398"/>
      <c r="K10" s="400"/>
    </row>
    <row r="11" spans="1:12" s="66" customFormat="1" ht="12.75" customHeight="1" x14ac:dyDescent="0.2">
      <c r="A11" s="392" t="s">
        <v>5</v>
      </c>
      <c r="B11" s="370" t="s">
        <v>28</v>
      </c>
      <c r="C11" s="371"/>
      <c r="D11" s="364" t="e">
        <f>SUMIF(#REF!,"Instruction",#REF!)</f>
        <v>#REF!</v>
      </c>
      <c r="E11" s="364" t="e">
        <f>SUMIF(#REF!,"Instruction",#REF!)</f>
        <v>#REF!</v>
      </c>
      <c r="F11" s="364" t="e">
        <f>SUMIF(#REF!,"Instruction",#REF!)</f>
        <v>#REF!</v>
      </c>
      <c r="G11" s="364" t="e">
        <f>SUMIF(#REF!,"Instruction",#REF!)</f>
        <v>#REF!</v>
      </c>
      <c r="H11" s="364" t="e">
        <f>SUMIF(#REF!,"Instruction",#REF!)</f>
        <v>#REF!</v>
      </c>
      <c r="I11" s="364" t="e">
        <f>SUMIF(#REF!,"Instruction",#REF!)</f>
        <v>#REF!</v>
      </c>
      <c r="J11" s="367" t="e">
        <f>SUM(D11:I11)</f>
        <v>#REF!</v>
      </c>
      <c r="K11" s="400"/>
    </row>
    <row r="12" spans="1:12" s="66" customFormat="1" ht="12.75" customHeight="1" x14ac:dyDescent="0.2">
      <c r="A12" s="393"/>
      <c r="B12" s="372"/>
      <c r="C12" s="373"/>
      <c r="D12" s="365"/>
      <c r="E12" s="365"/>
      <c r="F12" s="365"/>
      <c r="G12" s="365"/>
      <c r="H12" s="365"/>
      <c r="I12" s="365"/>
      <c r="J12" s="368"/>
      <c r="K12" s="400"/>
    </row>
    <row r="13" spans="1:12" s="66" customFormat="1" ht="12.75" customHeight="1" x14ac:dyDescent="0.2">
      <c r="A13" s="393"/>
      <c r="B13" s="372"/>
      <c r="C13" s="373"/>
      <c r="D13" s="365"/>
      <c r="E13" s="365"/>
      <c r="F13" s="365"/>
      <c r="G13" s="365"/>
      <c r="H13" s="365"/>
      <c r="I13" s="365"/>
      <c r="J13" s="368"/>
      <c r="K13" s="400"/>
    </row>
    <row r="14" spans="1:12" s="66" customFormat="1" ht="12.75" customHeight="1" x14ac:dyDescent="0.2">
      <c r="A14" s="393"/>
      <c r="B14" s="372"/>
      <c r="C14" s="373"/>
      <c r="D14" s="365"/>
      <c r="E14" s="365"/>
      <c r="F14" s="365"/>
      <c r="G14" s="365"/>
      <c r="H14" s="365"/>
      <c r="I14" s="365"/>
      <c r="J14" s="368"/>
      <c r="K14" s="400"/>
    </row>
    <row r="15" spans="1:12" s="66" customFormat="1" ht="12.75" customHeight="1" x14ac:dyDescent="0.2">
      <c r="A15" s="393"/>
      <c r="B15" s="372"/>
      <c r="C15" s="373"/>
      <c r="D15" s="365"/>
      <c r="E15" s="365"/>
      <c r="F15" s="365"/>
      <c r="G15" s="365"/>
      <c r="H15" s="365"/>
      <c r="I15" s="365"/>
      <c r="J15" s="368"/>
      <c r="K15" s="400"/>
    </row>
    <row r="16" spans="1:12" s="66" customFormat="1" ht="12.75" customHeight="1" thickBot="1" x14ac:dyDescent="0.25">
      <c r="A16" s="393"/>
      <c r="B16" s="372"/>
      <c r="C16" s="373"/>
      <c r="D16" s="366"/>
      <c r="E16" s="366"/>
      <c r="F16" s="366"/>
      <c r="G16" s="366"/>
      <c r="H16" s="366"/>
      <c r="I16" s="366"/>
      <c r="J16" s="369"/>
      <c r="K16" s="400"/>
    </row>
    <row r="17" spans="1:11" s="66" customFormat="1" ht="12.75" customHeight="1" x14ac:dyDescent="0.2">
      <c r="A17" s="393"/>
      <c r="B17" s="370" t="s">
        <v>29</v>
      </c>
      <c r="C17" s="371"/>
      <c r="D17" s="364" t="e">
        <f>SUMIF(#REF!,"Support Services",#REF!)</f>
        <v>#REF!</v>
      </c>
      <c r="E17" s="364" t="e">
        <f>SUMIF(#REF!,"Support Services",#REF!)</f>
        <v>#REF!</v>
      </c>
      <c r="F17" s="364" t="e">
        <f>SUMIF(#REF!,"Support Services",#REF!)</f>
        <v>#REF!</v>
      </c>
      <c r="G17" s="364" t="e">
        <f>SUMIF(#REF!,"Support Services",#REF!)</f>
        <v>#REF!</v>
      </c>
      <c r="H17" s="364" t="e">
        <f>SUMIF(#REF!,"Support Services",#REF!)</f>
        <v>#REF!</v>
      </c>
      <c r="I17" s="364" t="e">
        <f>SUMIF(#REF!,"Support Services",#REF!)</f>
        <v>#REF!</v>
      </c>
      <c r="J17" s="367" t="e">
        <f>SUM(D17:I17)</f>
        <v>#REF!</v>
      </c>
      <c r="K17" s="400"/>
    </row>
    <row r="18" spans="1:11" s="66" customFormat="1" ht="12.75" customHeight="1" x14ac:dyDescent="0.2">
      <c r="A18" s="393"/>
      <c r="B18" s="372"/>
      <c r="C18" s="373"/>
      <c r="D18" s="365"/>
      <c r="E18" s="365"/>
      <c r="F18" s="365"/>
      <c r="G18" s="365"/>
      <c r="H18" s="365"/>
      <c r="I18" s="365"/>
      <c r="J18" s="368"/>
      <c r="K18" s="400"/>
    </row>
    <row r="19" spans="1:11" s="66" customFormat="1" ht="12.75" customHeight="1" x14ac:dyDescent="0.2">
      <c r="A19" s="393"/>
      <c r="B19" s="372"/>
      <c r="C19" s="373"/>
      <c r="D19" s="365"/>
      <c r="E19" s="365"/>
      <c r="F19" s="365"/>
      <c r="G19" s="365"/>
      <c r="H19" s="365"/>
      <c r="I19" s="365"/>
      <c r="J19" s="368"/>
      <c r="K19" s="400"/>
    </row>
    <row r="20" spans="1:11" s="66" customFormat="1" ht="12.75" customHeight="1" x14ac:dyDescent="0.2">
      <c r="A20" s="393"/>
      <c r="B20" s="372"/>
      <c r="C20" s="373"/>
      <c r="D20" s="365"/>
      <c r="E20" s="365"/>
      <c r="F20" s="365"/>
      <c r="G20" s="365"/>
      <c r="H20" s="365"/>
      <c r="I20" s="365"/>
      <c r="J20" s="368"/>
      <c r="K20" s="400"/>
    </row>
    <row r="21" spans="1:11" s="66" customFormat="1" ht="12.75" customHeight="1" x14ac:dyDescent="0.2">
      <c r="A21" s="393"/>
      <c r="B21" s="372"/>
      <c r="C21" s="373"/>
      <c r="D21" s="365"/>
      <c r="E21" s="365"/>
      <c r="F21" s="365"/>
      <c r="G21" s="365"/>
      <c r="H21" s="365"/>
      <c r="I21" s="365"/>
      <c r="J21" s="368"/>
      <c r="K21" s="400"/>
    </row>
    <row r="22" spans="1:11" s="66" customFormat="1" ht="12.75" customHeight="1" thickBot="1" x14ac:dyDescent="0.25">
      <c r="A22" s="393"/>
      <c r="B22" s="372"/>
      <c r="C22" s="373"/>
      <c r="D22" s="366"/>
      <c r="E22" s="366"/>
      <c r="F22" s="366"/>
      <c r="G22" s="366"/>
      <c r="H22" s="366"/>
      <c r="I22" s="366"/>
      <c r="J22" s="369"/>
      <c r="K22" s="400"/>
    </row>
    <row r="23" spans="1:11" s="66" customFormat="1" ht="12.75" customHeight="1" x14ac:dyDescent="0.2">
      <c r="A23" s="393"/>
      <c r="B23" s="370" t="s">
        <v>90</v>
      </c>
      <c r="C23" s="371"/>
      <c r="D23" s="364" t="e">
        <f>SUMIF(#REF!,"Administration",#REF!)</f>
        <v>#REF!</v>
      </c>
      <c r="E23" s="364" t="e">
        <f>SUMIF(#REF!,"Administration",#REF!)</f>
        <v>#REF!</v>
      </c>
      <c r="F23" s="364" t="e">
        <f>SUMIF(#REF!,"Administration",#REF!)</f>
        <v>#REF!</v>
      </c>
      <c r="G23" s="364" t="e">
        <f>SUMIF(#REF!,"Administration",#REF!)</f>
        <v>#REF!</v>
      </c>
      <c r="H23" s="364" t="e">
        <f>SUMIF(#REF!,"Administration",#REF!)</f>
        <v>#REF!</v>
      </c>
      <c r="I23" s="364" t="e">
        <f>SUMIF(#REF!,"Administration",#REF!)</f>
        <v>#REF!</v>
      </c>
      <c r="J23" s="367" t="e">
        <f>SUM(D23:I23)</f>
        <v>#REF!</v>
      </c>
      <c r="K23" s="400"/>
    </row>
    <row r="24" spans="1:11" s="66" customFormat="1" ht="12.75" customHeight="1" x14ac:dyDescent="0.2">
      <c r="A24" s="393"/>
      <c r="B24" s="372"/>
      <c r="C24" s="373"/>
      <c r="D24" s="365"/>
      <c r="E24" s="365"/>
      <c r="F24" s="365"/>
      <c r="G24" s="365"/>
      <c r="H24" s="365"/>
      <c r="I24" s="365"/>
      <c r="J24" s="368"/>
      <c r="K24" s="400"/>
    </row>
    <row r="25" spans="1:11" s="66" customFormat="1" ht="12.75" customHeight="1" x14ac:dyDescent="0.2">
      <c r="A25" s="393"/>
      <c r="B25" s="372"/>
      <c r="C25" s="373"/>
      <c r="D25" s="365"/>
      <c r="E25" s="365"/>
      <c r="F25" s="365"/>
      <c r="G25" s="365"/>
      <c r="H25" s="365"/>
      <c r="I25" s="365"/>
      <c r="J25" s="368"/>
      <c r="K25" s="400"/>
    </row>
    <row r="26" spans="1:11" s="66" customFormat="1" ht="12.75" customHeight="1" x14ac:dyDescent="0.2">
      <c r="A26" s="393"/>
      <c r="B26" s="372"/>
      <c r="C26" s="373"/>
      <c r="D26" s="365"/>
      <c r="E26" s="365"/>
      <c r="F26" s="365"/>
      <c r="G26" s="365"/>
      <c r="H26" s="365"/>
      <c r="I26" s="365"/>
      <c r="J26" s="368"/>
      <c r="K26" s="400"/>
    </row>
    <row r="27" spans="1:11" s="66" customFormat="1" ht="12.75" customHeight="1" x14ac:dyDescent="0.2">
      <c r="A27" s="393"/>
      <c r="B27" s="372"/>
      <c r="C27" s="373"/>
      <c r="D27" s="365"/>
      <c r="E27" s="365"/>
      <c r="F27" s="365"/>
      <c r="G27" s="365"/>
      <c r="H27" s="365"/>
      <c r="I27" s="365"/>
      <c r="J27" s="368"/>
      <c r="K27" s="400"/>
    </row>
    <row r="28" spans="1:11" s="66" customFormat="1" ht="12.75" customHeight="1" thickBot="1" x14ac:dyDescent="0.25">
      <c r="A28" s="393"/>
      <c r="B28" s="372"/>
      <c r="C28" s="373"/>
      <c r="D28" s="366"/>
      <c r="E28" s="366"/>
      <c r="F28" s="366"/>
      <c r="G28" s="366"/>
      <c r="H28" s="366"/>
      <c r="I28" s="366"/>
      <c r="J28" s="369"/>
      <c r="K28" s="400"/>
    </row>
    <row r="29" spans="1:11" s="66" customFormat="1" ht="12.75" customHeight="1" x14ac:dyDescent="0.2">
      <c r="A29" s="393"/>
      <c r="B29" s="370" t="s">
        <v>30</v>
      </c>
      <c r="C29" s="371"/>
      <c r="D29" s="364" t="e">
        <f>SUMIF(#REF!,"Operations",#REF!)</f>
        <v>#REF!</v>
      </c>
      <c r="E29" s="364" t="e">
        <f>SUMIF(#REF!,"Operations",#REF!)</f>
        <v>#REF!</v>
      </c>
      <c r="F29" s="364" t="e">
        <f>SUMIF(#REF!,"Operations",#REF!)</f>
        <v>#REF!</v>
      </c>
      <c r="G29" s="364" t="e">
        <f>SUMIF(#REF!,"Operations",#REF!)</f>
        <v>#REF!</v>
      </c>
      <c r="H29" s="364" t="e">
        <f>SUMIF(#REF!,"Operations",#REF!)</f>
        <v>#REF!</v>
      </c>
      <c r="I29" s="364" t="e">
        <f>SUMIF(#REF!,"Operations",#REF!)</f>
        <v>#REF!</v>
      </c>
      <c r="J29" s="367" t="e">
        <f>SUM(D29:I29)</f>
        <v>#REF!</v>
      </c>
      <c r="K29" s="400"/>
    </row>
    <row r="30" spans="1:11" s="66" customFormat="1" x14ac:dyDescent="0.2">
      <c r="A30" s="393"/>
      <c r="B30" s="372"/>
      <c r="C30" s="373"/>
      <c r="D30" s="365"/>
      <c r="E30" s="365"/>
      <c r="F30" s="365"/>
      <c r="G30" s="365"/>
      <c r="H30" s="365"/>
      <c r="I30" s="365"/>
      <c r="J30" s="368"/>
      <c r="K30" s="400"/>
    </row>
    <row r="31" spans="1:11" s="66" customFormat="1" x14ac:dyDescent="0.2">
      <c r="A31" s="393"/>
      <c r="B31" s="372"/>
      <c r="C31" s="373"/>
      <c r="D31" s="365"/>
      <c r="E31" s="365"/>
      <c r="F31" s="365"/>
      <c r="G31" s="365"/>
      <c r="H31" s="365"/>
      <c r="I31" s="365"/>
      <c r="J31" s="368"/>
      <c r="K31" s="400"/>
    </row>
    <row r="32" spans="1:11" s="66" customFormat="1" x14ac:dyDescent="0.2">
      <c r="A32" s="393"/>
      <c r="B32" s="372"/>
      <c r="C32" s="373"/>
      <c r="D32" s="365"/>
      <c r="E32" s="365"/>
      <c r="F32" s="365"/>
      <c r="G32" s="365"/>
      <c r="H32" s="365"/>
      <c r="I32" s="365"/>
      <c r="J32" s="368"/>
      <c r="K32" s="400"/>
    </row>
    <row r="33" spans="1:11" s="66" customFormat="1" x14ac:dyDescent="0.2">
      <c r="A33" s="393"/>
      <c r="B33" s="372"/>
      <c r="C33" s="373"/>
      <c r="D33" s="365"/>
      <c r="E33" s="365"/>
      <c r="F33" s="365"/>
      <c r="G33" s="365"/>
      <c r="H33" s="365"/>
      <c r="I33" s="365"/>
      <c r="J33" s="368"/>
      <c r="K33" s="400"/>
    </row>
    <row r="34" spans="1:11" s="66" customFormat="1" ht="13.5" thickBot="1" x14ac:dyDescent="0.25">
      <c r="A34" s="393"/>
      <c r="B34" s="372"/>
      <c r="C34" s="373"/>
      <c r="D34" s="366"/>
      <c r="E34" s="366"/>
      <c r="F34" s="366"/>
      <c r="G34" s="366"/>
      <c r="H34" s="366"/>
      <c r="I34" s="366"/>
      <c r="J34" s="369"/>
      <c r="K34" s="400"/>
    </row>
    <row r="35" spans="1:11" s="66" customFormat="1" ht="12.75" customHeight="1" x14ac:dyDescent="0.2">
      <c r="A35" s="393"/>
      <c r="B35" s="370" t="s">
        <v>165</v>
      </c>
      <c r="C35" s="371"/>
      <c r="D35" s="364" t="e">
        <f>SUMIF(#REF!,"Transportation",#REF!)</f>
        <v>#REF!</v>
      </c>
      <c r="E35" s="364" t="e">
        <f>SUMIF(#REF!,"Operations",#REF!)</f>
        <v>#REF!</v>
      </c>
      <c r="F35" s="364" t="e">
        <f>SUMIF(#REF!,"Transportation",#REF!)</f>
        <v>#REF!</v>
      </c>
      <c r="G35" s="364" t="e">
        <f>SUMIF(#REF!,"Transportation",#REF!)</f>
        <v>#REF!</v>
      </c>
      <c r="H35" s="364" t="e">
        <f>SUMIF(#REF!,"Transportation",#REF!)</f>
        <v>#REF!</v>
      </c>
      <c r="I35" s="364" t="e">
        <f>SUMIF(#REF!,"Transportation",#REF!)</f>
        <v>#REF!</v>
      </c>
      <c r="J35" s="367" t="e">
        <f>SUM(D35:I35)</f>
        <v>#REF!</v>
      </c>
      <c r="K35" s="400"/>
    </row>
    <row r="36" spans="1:11" s="66" customFormat="1" x14ac:dyDescent="0.2">
      <c r="A36" s="393"/>
      <c r="B36" s="372"/>
      <c r="C36" s="373"/>
      <c r="D36" s="365"/>
      <c r="E36" s="365"/>
      <c r="F36" s="365"/>
      <c r="G36" s="365"/>
      <c r="H36" s="365"/>
      <c r="I36" s="365"/>
      <c r="J36" s="368"/>
      <c r="K36" s="400"/>
    </row>
    <row r="37" spans="1:11" s="66" customFormat="1" x14ac:dyDescent="0.2">
      <c r="A37" s="393"/>
      <c r="B37" s="372"/>
      <c r="C37" s="373"/>
      <c r="D37" s="365"/>
      <c r="E37" s="365"/>
      <c r="F37" s="365"/>
      <c r="G37" s="365"/>
      <c r="H37" s="365"/>
      <c r="I37" s="365"/>
      <c r="J37" s="368"/>
      <c r="K37" s="400"/>
    </row>
    <row r="38" spans="1:11" s="66" customFormat="1" x14ac:dyDescent="0.2">
      <c r="A38" s="393"/>
      <c r="B38" s="372"/>
      <c r="C38" s="373"/>
      <c r="D38" s="365"/>
      <c r="E38" s="365"/>
      <c r="F38" s="365"/>
      <c r="G38" s="365"/>
      <c r="H38" s="365"/>
      <c r="I38" s="365"/>
      <c r="J38" s="368"/>
      <c r="K38" s="400"/>
    </row>
    <row r="39" spans="1:11" s="66" customFormat="1" x14ac:dyDescent="0.2">
      <c r="A39" s="393"/>
      <c r="B39" s="372"/>
      <c r="C39" s="373"/>
      <c r="D39" s="365"/>
      <c r="E39" s="365"/>
      <c r="F39" s="365"/>
      <c r="G39" s="365"/>
      <c r="H39" s="365"/>
      <c r="I39" s="365"/>
      <c r="J39" s="368"/>
      <c r="K39" s="400"/>
    </row>
    <row r="40" spans="1:11" s="66" customFormat="1" ht="13.5" thickBot="1" x14ac:dyDescent="0.25">
      <c r="A40" s="393"/>
      <c r="B40" s="372"/>
      <c r="C40" s="373"/>
      <c r="D40" s="366"/>
      <c r="E40" s="366"/>
      <c r="F40" s="366"/>
      <c r="G40" s="366"/>
      <c r="H40" s="366"/>
      <c r="I40" s="366"/>
      <c r="J40" s="369"/>
      <c r="K40" s="400"/>
    </row>
    <row r="41" spans="1:11" s="66" customFormat="1" ht="12.75" customHeight="1" x14ac:dyDescent="0.2">
      <c r="A41" s="393"/>
      <c r="B41" s="370" t="s">
        <v>48</v>
      </c>
      <c r="C41" s="371"/>
      <c r="D41" s="364" t="e">
        <f>SUMIF(#REF!,"Other",#REF!)</f>
        <v>#REF!</v>
      </c>
      <c r="E41" s="364" t="e">
        <f>SUMIF(#REF!,"Other",#REF!)</f>
        <v>#REF!</v>
      </c>
      <c r="F41" s="364" t="e">
        <f>SUMIF(#REF!,"Other",#REF!)</f>
        <v>#REF!</v>
      </c>
      <c r="G41" s="364" t="e">
        <f>SUMIF(#REF!,"Other",#REF!)</f>
        <v>#REF!</v>
      </c>
      <c r="H41" s="364" t="e">
        <f>SUMIF(#REF!,"Other",#REF!)</f>
        <v>#REF!</v>
      </c>
      <c r="I41" s="364" t="e">
        <f>SUMIF(#REF!,"Other",#REF!)</f>
        <v>#REF!</v>
      </c>
      <c r="J41" s="367" t="e">
        <f>SUM(D41:I41)</f>
        <v>#REF!</v>
      </c>
      <c r="K41" s="400"/>
    </row>
    <row r="42" spans="1:11" s="66" customFormat="1" ht="12.75" customHeight="1" x14ac:dyDescent="0.2">
      <c r="A42" s="393"/>
      <c r="B42" s="372"/>
      <c r="C42" s="373"/>
      <c r="D42" s="365"/>
      <c r="E42" s="365"/>
      <c r="F42" s="365"/>
      <c r="G42" s="365"/>
      <c r="H42" s="365"/>
      <c r="I42" s="365"/>
      <c r="J42" s="368"/>
      <c r="K42" s="400"/>
    </row>
    <row r="43" spans="1:11" s="66" customFormat="1" x14ac:dyDescent="0.2">
      <c r="A43" s="393"/>
      <c r="B43" s="372"/>
      <c r="C43" s="373"/>
      <c r="D43" s="365"/>
      <c r="E43" s="365"/>
      <c r="F43" s="365"/>
      <c r="G43" s="365"/>
      <c r="H43" s="365"/>
      <c r="I43" s="365"/>
      <c r="J43" s="368"/>
      <c r="K43" s="400"/>
    </row>
    <row r="44" spans="1:11" s="66" customFormat="1" x14ac:dyDescent="0.2">
      <c r="A44" s="393"/>
      <c r="B44" s="372"/>
      <c r="C44" s="373"/>
      <c r="D44" s="365"/>
      <c r="E44" s="365"/>
      <c r="F44" s="365"/>
      <c r="G44" s="365"/>
      <c r="H44" s="365"/>
      <c r="I44" s="365"/>
      <c r="J44" s="368"/>
      <c r="K44" s="400"/>
    </row>
    <row r="45" spans="1:11" s="66" customFormat="1" x14ac:dyDescent="0.2">
      <c r="A45" s="393"/>
      <c r="B45" s="372"/>
      <c r="C45" s="373"/>
      <c r="D45" s="365"/>
      <c r="E45" s="365"/>
      <c r="F45" s="365"/>
      <c r="G45" s="365"/>
      <c r="H45" s="365"/>
      <c r="I45" s="365"/>
      <c r="J45" s="368"/>
      <c r="K45" s="400"/>
    </row>
    <row r="46" spans="1:11" s="66" customFormat="1" ht="13.5" thickBot="1" x14ac:dyDescent="0.25">
      <c r="A46" s="393"/>
      <c r="B46" s="372"/>
      <c r="C46" s="373"/>
      <c r="D46" s="366"/>
      <c r="E46" s="366"/>
      <c r="F46" s="366"/>
      <c r="G46" s="366"/>
      <c r="H46" s="366"/>
      <c r="I46" s="366"/>
      <c r="J46" s="369"/>
      <c r="K46" s="400"/>
    </row>
    <row r="47" spans="1:11" s="66" customFormat="1" ht="12.75" customHeight="1" x14ac:dyDescent="0.2">
      <c r="A47" s="393"/>
      <c r="B47" s="358" t="s">
        <v>166</v>
      </c>
      <c r="C47" s="359"/>
      <c r="D47" s="355" t="e">
        <f t="shared" ref="D47:I47" si="0">SUM(D11:D46)</f>
        <v>#REF!</v>
      </c>
      <c r="E47" s="355" t="e">
        <f t="shared" si="0"/>
        <v>#REF!</v>
      </c>
      <c r="F47" s="355" t="e">
        <f t="shared" si="0"/>
        <v>#REF!</v>
      </c>
      <c r="G47" s="355" t="e">
        <f t="shared" si="0"/>
        <v>#REF!</v>
      </c>
      <c r="H47" s="355" t="e">
        <f t="shared" si="0"/>
        <v>#REF!</v>
      </c>
      <c r="I47" s="355" t="e">
        <f t="shared" si="0"/>
        <v>#REF!</v>
      </c>
      <c r="J47" s="355" t="e">
        <f>SUM(D47:I47)</f>
        <v>#REF!</v>
      </c>
      <c r="K47" s="400"/>
    </row>
    <row r="48" spans="1:11" s="66" customFormat="1" x14ac:dyDescent="0.2">
      <c r="A48" s="393"/>
      <c r="B48" s="360"/>
      <c r="C48" s="361"/>
      <c r="D48" s="356"/>
      <c r="E48" s="356"/>
      <c r="F48" s="356"/>
      <c r="G48" s="356"/>
      <c r="H48" s="356"/>
      <c r="I48" s="356"/>
      <c r="J48" s="356"/>
      <c r="K48" s="400"/>
    </row>
    <row r="49" spans="1:11" s="66" customFormat="1" x14ac:dyDescent="0.2">
      <c r="A49" s="393"/>
      <c r="B49" s="360"/>
      <c r="C49" s="361"/>
      <c r="D49" s="356"/>
      <c r="E49" s="356"/>
      <c r="F49" s="356"/>
      <c r="G49" s="356"/>
      <c r="H49" s="356"/>
      <c r="I49" s="356"/>
      <c r="J49" s="356"/>
      <c r="K49" s="400"/>
    </row>
    <row r="50" spans="1:11" s="66" customFormat="1" x14ac:dyDescent="0.2">
      <c r="A50" s="393"/>
      <c r="B50" s="360"/>
      <c r="C50" s="361"/>
      <c r="D50" s="356"/>
      <c r="E50" s="356"/>
      <c r="F50" s="356"/>
      <c r="G50" s="356"/>
      <c r="H50" s="356"/>
      <c r="I50" s="356"/>
      <c r="J50" s="356"/>
      <c r="K50" s="400"/>
    </row>
    <row r="51" spans="1:11" s="66" customFormat="1" x14ac:dyDescent="0.2">
      <c r="A51" s="393"/>
      <c r="B51" s="360"/>
      <c r="C51" s="361"/>
      <c r="D51" s="356"/>
      <c r="E51" s="356"/>
      <c r="F51" s="356"/>
      <c r="G51" s="356"/>
      <c r="H51" s="356"/>
      <c r="I51" s="356"/>
      <c r="J51" s="356"/>
      <c r="K51" s="400"/>
    </row>
    <row r="52" spans="1:11" s="66" customFormat="1" ht="13.5" thickBot="1" x14ac:dyDescent="0.25">
      <c r="A52" s="394"/>
      <c r="B52" s="362"/>
      <c r="C52" s="363"/>
      <c r="D52" s="357"/>
      <c r="E52" s="357"/>
      <c r="F52" s="357"/>
      <c r="G52" s="357"/>
      <c r="H52" s="357"/>
      <c r="I52" s="357"/>
      <c r="J52" s="357"/>
      <c r="K52" s="401"/>
    </row>
    <row r="53" spans="1:11" s="66" customFormat="1" ht="13.5" thickTop="1" x14ac:dyDescent="0.2">
      <c r="K53" s="13"/>
    </row>
    <row r="54" spans="1:11" s="66" customFormat="1" x14ac:dyDescent="0.2">
      <c r="K54" s="13"/>
    </row>
    <row r="55" spans="1:11" s="66" customFormat="1" x14ac:dyDescent="0.2">
      <c r="K55" s="13"/>
    </row>
  </sheetData>
  <mergeCells count="68">
    <mergeCell ref="J17:J22"/>
    <mergeCell ref="K3:K52"/>
    <mergeCell ref="D7:D10"/>
    <mergeCell ref="E7:E10"/>
    <mergeCell ref="F7:F10"/>
    <mergeCell ref="I11:I16"/>
    <mergeCell ref="J11:J16"/>
    <mergeCell ref="D23:D28"/>
    <mergeCell ref="E23:E28"/>
    <mergeCell ref="F23:F28"/>
    <mergeCell ref="G7:G10"/>
    <mergeCell ref="H7:H10"/>
    <mergeCell ref="I7:I10"/>
    <mergeCell ref="I17:I22"/>
    <mergeCell ref="D17:D22"/>
    <mergeCell ref="H23:H28"/>
    <mergeCell ref="A1:L2"/>
    <mergeCell ref="A3:C10"/>
    <mergeCell ref="D3:J6"/>
    <mergeCell ref="A11:A52"/>
    <mergeCell ref="B11:C16"/>
    <mergeCell ref="B17:C22"/>
    <mergeCell ref="E17:E22"/>
    <mergeCell ref="F17:F22"/>
    <mergeCell ref="G17:G22"/>
    <mergeCell ref="H17:H22"/>
    <mergeCell ref="J7:J10"/>
    <mergeCell ref="D11:D16"/>
    <mergeCell ref="E11:E16"/>
    <mergeCell ref="F11:F16"/>
    <mergeCell ref="G11:G16"/>
    <mergeCell ref="H11:H16"/>
    <mergeCell ref="I23:I28"/>
    <mergeCell ref="J23:J28"/>
    <mergeCell ref="B29:C34"/>
    <mergeCell ref="D29:D34"/>
    <mergeCell ref="E29:E34"/>
    <mergeCell ref="F29:F34"/>
    <mergeCell ref="G29:G34"/>
    <mergeCell ref="H29:H34"/>
    <mergeCell ref="J35:J40"/>
    <mergeCell ref="B41:C46"/>
    <mergeCell ref="G23:G28"/>
    <mergeCell ref="D41:D46"/>
    <mergeCell ref="E41:E46"/>
    <mergeCell ref="F41:F46"/>
    <mergeCell ref="G41:G46"/>
    <mergeCell ref="I29:I34"/>
    <mergeCell ref="J29:J34"/>
    <mergeCell ref="B23:C28"/>
    <mergeCell ref="H41:H46"/>
    <mergeCell ref="I41:I46"/>
    <mergeCell ref="J41:J46"/>
    <mergeCell ref="B35:C40"/>
    <mergeCell ref="D35:D40"/>
    <mergeCell ref="E35:E40"/>
    <mergeCell ref="F35:F40"/>
    <mergeCell ref="G35:G40"/>
    <mergeCell ref="H35:H40"/>
    <mergeCell ref="I35:I40"/>
    <mergeCell ref="H47:H52"/>
    <mergeCell ref="I47:I52"/>
    <mergeCell ref="J47:J52"/>
    <mergeCell ref="B47:C52"/>
    <mergeCell ref="D47:D52"/>
    <mergeCell ref="E47:E52"/>
    <mergeCell ref="F47:F52"/>
    <mergeCell ref="G47:G52"/>
  </mergeCells>
  <conditionalFormatting sqref="K3">
    <cfRule type="cellIs" dxfId="73" priority="2" operator="equal">
      <formula>"The total amount for which you have budgeted does not match the total amount of funds from all sources being consolidated in the LEA's consolidated schoolwide program pool of funds."</formula>
    </cfRule>
  </conditionalFormatting>
  <conditionalFormatting sqref="K3">
    <cfRule type="cellIs" dxfId="72" priority="1" operator="equal">
      <formula>"The total amount for which you have budgeted does not match the total amount of funds from all sources being consolidated in the LEA's consolidated schoolwide program pool of funds."</formula>
    </cfRule>
  </conditionalFormatting>
  <printOptions gridLines="1"/>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00D5"/>
    <pageSetUpPr fitToPage="1"/>
  </sheetPr>
  <dimension ref="A1:J90"/>
  <sheetViews>
    <sheetView workbookViewId="0">
      <selection activeCell="H93" sqref="H93"/>
    </sheetView>
  </sheetViews>
  <sheetFormatPr defaultColWidth="8.85546875" defaultRowHeight="12.75" x14ac:dyDescent="0.2"/>
  <cols>
    <col min="1" max="10" width="15.7109375" style="2" customWidth="1"/>
    <col min="11" max="16384" width="8.85546875" style="2"/>
  </cols>
  <sheetData>
    <row r="1" spans="1:10" x14ac:dyDescent="0.2">
      <c r="A1" s="406" t="s">
        <v>44</v>
      </c>
      <c r="B1" s="406"/>
      <c r="C1" s="406"/>
      <c r="D1" s="406"/>
      <c r="E1" s="406"/>
      <c r="F1" s="406"/>
      <c r="G1" s="406"/>
      <c r="H1" s="406"/>
      <c r="I1" s="406"/>
      <c r="J1" s="4"/>
    </row>
    <row r="2" spans="1:10" x14ac:dyDescent="0.2">
      <c r="A2" s="406"/>
      <c r="B2" s="406"/>
      <c r="C2" s="406"/>
      <c r="D2" s="406"/>
      <c r="E2" s="406"/>
      <c r="F2" s="406"/>
      <c r="G2" s="406"/>
      <c r="H2" s="406"/>
      <c r="I2" s="406"/>
      <c r="J2" s="4"/>
    </row>
    <row r="3" spans="1:10" x14ac:dyDescent="0.2">
      <c r="A3" s="407" t="s">
        <v>123</v>
      </c>
      <c r="B3" s="407"/>
      <c r="C3" s="407"/>
      <c r="D3" s="407"/>
      <c r="E3" s="407"/>
      <c r="F3" s="407"/>
      <c r="G3" s="407"/>
      <c r="H3" s="407"/>
      <c r="I3" s="407"/>
      <c r="J3" s="4"/>
    </row>
    <row r="4" spans="1:10" x14ac:dyDescent="0.2">
      <c r="A4" s="407"/>
      <c r="B4" s="407"/>
      <c r="C4" s="407"/>
      <c r="D4" s="407"/>
      <c r="E4" s="407"/>
      <c r="F4" s="407"/>
      <c r="G4" s="407"/>
      <c r="H4" s="407"/>
      <c r="I4" s="407"/>
      <c r="J4" s="4"/>
    </row>
    <row r="5" spans="1:10" x14ac:dyDescent="0.2">
      <c r="A5" s="407"/>
      <c r="B5" s="407"/>
      <c r="C5" s="407"/>
      <c r="D5" s="407"/>
      <c r="E5" s="407"/>
      <c r="F5" s="407"/>
      <c r="G5" s="407"/>
      <c r="H5" s="407"/>
      <c r="I5" s="407"/>
      <c r="J5" s="4"/>
    </row>
    <row r="6" spans="1:10" x14ac:dyDescent="0.2">
      <c r="A6" s="407"/>
      <c r="B6" s="407"/>
      <c r="C6" s="407"/>
      <c r="D6" s="407"/>
      <c r="E6" s="407"/>
      <c r="F6" s="407"/>
      <c r="G6" s="407"/>
      <c r="H6" s="407"/>
      <c r="I6" s="407"/>
      <c r="J6" s="4"/>
    </row>
    <row r="7" spans="1:10" x14ac:dyDescent="0.2">
      <c r="A7" s="407"/>
      <c r="B7" s="407"/>
      <c r="C7" s="407"/>
      <c r="D7" s="407"/>
      <c r="E7" s="407"/>
      <c r="F7" s="407"/>
      <c r="G7" s="407"/>
      <c r="H7" s="407"/>
      <c r="I7" s="407"/>
      <c r="J7" s="4"/>
    </row>
    <row r="8" spans="1:10" x14ac:dyDescent="0.2">
      <c r="A8" s="407"/>
      <c r="B8" s="407"/>
      <c r="C8" s="407"/>
      <c r="D8" s="407"/>
      <c r="E8" s="407"/>
      <c r="F8" s="407"/>
      <c r="G8" s="407"/>
      <c r="H8" s="407"/>
      <c r="I8" s="407"/>
      <c r="J8" s="4"/>
    </row>
    <row r="9" spans="1:10" x14ac:dyDescent="0.2">
      <c r="A9" s="412" t="s">
        <v>35</v>
      </c>
      <c r="B9" s="413"/>
      <c r="C9" s="414"/>
      <c r="D9" s="408" t="s">
        <v>0</v>
      </c>
      <c r="E9" s="408"/>
      <c r="F9" s="408"/>
      <c r="G9" s="408"/>
      <c r="H9" s="408"/>
      <c r="I9" s="408"/>
      <c r="J9" s="4"/>
    </row>
    <row r="10" spans="1:10" x14ac:dyDescent="0.2">
      <c r="A10" s="415"/>
      <c r="B10" s="416"/>
      <c r="C10" s="417"/>
      <c r="D10" s="408"/>
      <c r="E10" s="408"/>
      <c r="F10" s="408"/>
      <c r="G10" s="408"/>
      <c r="H10" s="408"/>
      <c r="I10" s="408"/>
      <c r="J10" s="4"/>
    </row>
    <row r="11" spans="1:10" x14ac:dyDescent="0.2">
      <c r="A11" s="415"/>
      <c r="B11" s="416"/>
      <c r="C11" s="417"/>
      <c r="D11" s="408"/>
      <c r="E11" s="408"/>
      <c r="F11" s="408"/>
      <c r="G11" s="408"/>
      <c r="H11" s="408"/>
      <c r="I11" s="408"/>
      <c r="J11" s="4"/>
    </row>
    <row r="12" spans="1:10" x14ac:dyDescent="0.2">
      <c r="A12" s="415"/>
      <c r="B12" s="416"/>
      <c r="C12" s="417"/>
      <c r="D12" s="408"/>
      <c r="E12" s="408"/>
      <c r="F12" s="408"/>
      <c r="G12" s="408"/>
      <c r="H12" s="408"/>
      <c r="I12" s="408"/>
      <c r="J12" s="4"/>
    </row>
    <row r="13" spans="1:10" x14ac:dyDescent="0.2">
      <c r="A13" s="415"/>
      <c r="B13" s="416"/>
      <c r="C13" s="417"/>
      <c r="D13" s="408"/>
      <c r="E13" s="408"/>
      <c r="F13" s="408"/>
      <c r="G13" s="408"/>
      <c r="H13" s="408"/>
      <c r="I13" s="408"/>
      <c r="J13" s="4"/>
    </row>
    <row r="14" spans="1:10" ht="15" customHeight="1" x14ac:dyDescent="0.2">
      <c r="A14" s="415"/>
      <c r="B14" s="416"/>
      <c r="C14" s="417"/>
      <c r="D14" s="409" t="s">
        <v>1</v>
      </c>
      <c r="E14" s="405" t="s">
        <v>2</v>
      </c>
      <c r="F14" s="405" t="s">
        <v>54</v>
      </c>
      <c r="G14" s="405" t="s">
        <v>3</v>
      </c>
      <c r="H14" s="405" t="s">
        <v>4</v>
      </c>
      <c r="I14" s="405" t="s">
        <v>55</v>
      </c>
      <c r="J14" s="4"/>
    </row>
    <row r="15" spans="1:10" ht="15" customHeight="1" x14ac:dyDescent="0.2">
      <c r="A15" s="415"/>
      <c r="B15" s="416"/>
      <c r="C15" s="417"/>
      <c r="D15" s="410"/>
      <c r="E15" s="405"/>
      <c r="F15" s="405"/>
      <c r="G15" s="405"/>
      <c r="H15" s="405"/>
      <c r="I15" s="405"/>
      <c r="J15" s="4"/>
    </row>
    <row r="16" spans="1:10" ht="15" customHeight="1" x14ac:dyDescent="0.2">
      <c r="A16" s="418"/>
      <c r="B16" s="419"/>
      <c r="C16" s="420"/>
      <c r="D16" s="411"/>
      <c r="E16" s="405"/>
      <c r="F16" s="405"/>
      <c r="G16" s="405"/>
      <c r="H16" s="405"/>
      <c r="I16" s="405"/>
      <c r="J16" s="4"/>
    </row>
    <row r="17" spans="1:10" ht="12.75" customHeight="1" x14ac:dyDescent="0.2">
      <c r="A17" s="429" t="s">
        <v>5</v>
      </c>
      <c r="B17" s="430" t="s">
        <v>45</v>
      </c>
      <c r="C17" s="431"/>
      <c r="D17" s="422" t="s">
        <v>6</v>
      </c>
      <c r="E17" s="404" t="s">
        <v>7</v>
      </c>
      <c r="F17" s="404" t="s">
        <v>8</v>
      </c>
      <c r="G17" s="404" t="s">
        <v>37</v>
      </c>
      <c r="H17" s="404" t="s">
        <v>38</v>
      </c>
      <c r="I17" s="404" t="s">
        <v>39</v>
      </c>
      <c r="J17" s="4"/>
    </row>
    <row r="18" spans="1:10" x14ac:dyDescent="0.2">
      <c r="A18" s="429"/>
      <c r="B18" s="432"/>
      <c r="C18" s="433"/>
      <c r="D18" s="423"/>
      <c r="E18" s="404"/>
      <c r="F18" s="404"/>
      <c r="G18" s="404"/>
      <c r="H18" s="404"/>
      <c r="I18" s="404"/>
      <c r="J18" s="4"/>
    </row>
    <row r="19" spans="1:10" x14ac:dyDescent="0.2">
      <c r="A19" s="429"/>
      <c r="B19" s="432"/>
      <c r="C19" s="433"/>
      <c r="D19" s="423"/>
      <c r="E19" s="404"/>
      <c r="F19" s="404"/>
      <c r="G19" s="404"/>
      <c r="H19" s="404"/>
      <c r="I19" s="404"/>
      <c r="J19" s="4"/>
    </row>
    <row r="20" spans="1:10" x14ac:dyDescent="0.2">
      <c r="A20" s="429"/>
      <c r="B20" s="432"/>
      <c r="C20" s="433"/>
      <c r="D20" s="423"/>
      <c r="E20" s="404"/>
      <c r="F20" s="404"/>
      <c r="G20" s="404"/>
      <c r="H20" s="404"/>
      <c r="I20" s="404"/>
      <c r="J20" s="4"/>
    </row>
    <row r="21" spans="1:10" x14ac:dyDescent="0.2">
      <c r="A21" s="429"/>
      <c r="B21" s="432"/>
      <c r="C21" s="433"/>
      <c r="D21" s="423"/>
      <c r="E21" s="404"/>
      <c r="F21" s="404"/>
      <c r="G21" s="404"/>
      <c r="H21" s="404"/>
      <c r="I21" s="404"/>
      <c r="J21" s="4"/>
    </row>
    <row r="22" spans="1:10" x14ac:dyDescent="0.2">
      <c r="A22" s="429"/>
      <c r="B22" s="432"/>
      <c r="C22" s="433"/>
      <c r="D22" s="423"/>
      <c r="E22" s="404"/>
      <c r="F22" s="404"/>
      <c r="G22" s="404"/>
      <c r="H22" s="404"/>
      <c r="I22" s="404"/>
      <c r="J22" s="4"/>
    </row>
    <row r="23" spans="1:10" x14ac:dyDescent="0.2">
      <c r="A23" s="429"/>
      <c r="B23" s="432"/>
      <c r="C23" s="433"/>
      <c r="D23" s="423"/>
      <c r="E23" s="404"/>
      <c r="F23" s="404"/>
      <c r="G23" s="404"/>
      <c r="H23" s="404"/>
      <c r="I23" s="404"/>
      <c r="J23" s="4"/>
    </row>
    <row r="24" spans="1:10" x14ac:dyDescent="0.2">
      <c r="A24" s="429"/>
      <c r="B24" s="432"/>
      <c r="C24" s="433"/>
      <c r="D24" s="423"/>
      <c r="E24" s="404"/>
      <c r="F24" s="404"/>
      <c r="G24" s="404"/>
      <c r="H24" s="404"/>
      <c r="I24" s="404"/>
      <c r="J24" s="4"/>
    </row>
    <row r="25" spans="1:10" x14ac:dyDescent="0.2">
      <c r="A25" s="429"/>
      <c r="B25" s="432"/>
      <c r="C25" s="433"/>
      <c r="D25" s="423"/>
      <c r="E25" s="404"/>
      <c r="F25" s="404"/>
      <c r="G25" s="404"/>
      <c r="H25" s="404"/>
      <c r="I25" s="404"/>
      <c r="J25" s="4"/>
    </row>
    <row r="26" spans="1:10" x14ac:dyDescent="0.2">
      <c r="A26" s="429"/>
      <c r="B26" s="432"/>
      <c r="C26" s="433"/>
      <c r="D26" s="423"/>
      <c r="E26" s="404"/>
      <c r="F26" s="404"/>
      <c r="G26" s="404"/>
      <c r="H26" s="404"/>
      <c r="I26" s="404"/>
      <c r="J26" s="4"/>
    </row>
    <row r="27" spans="1:10" x14ac:dyDescent="0.2">
      <c r="A27" s="429"/>
      <c r="B27" s="432"/>
      <c r="C27" s="433"/>
      <c r="D27" s="423"/>
      <c r="E27" s="404"/>
      <c r="F27" s="404"/>
      <c r="G27" s="404"/>
      <c r="H27" s="404"/>
      <c r="I27" s="404"/>
      <c r="J27" s="4"/>
    </row>
    <row r="28" spans="1:10" x14ac:dyDescent="0.2">
      <c r="A28" s="429"/>
      <c r="B28" s="432"/>
      <c r="C28" s="433"/>
      <c r="D28" s="423"/>
      <c r="E28" s="404"/>
      <c r="F28" s="404"/>
      <c r="G28" s="404"/>
      <c r="H28" s="404"/>
      <c r="I28" s="404"/>
      <c r="J28" s="4"/>
    </row>
    <row r="29" spans="1:10" x14ac:dyDescent="0.2">
      <c r="A29" s="429"/>
      <c r="B29" s="432"/>
      <c r="C29" s="433"/>
      <c r="D29" s="423"/>
      <c r="E29" s="404"/>
      <c r="F29" s="404"/>
      <c r="G29" s="404"/>
      <c r="H29" s="404"/>
      <c r="I29" s="404"/>
      <c r="J29" s="4"/>
    </row>
    <row r="30" spans="1:10" x14ac:dyDescent="0.2">
      <c r="A30" s="429"/>
      <c r="B30" s="432"/>
      <c r="C30" s="433"/>
      <c r="D30" s="423"/>
      <c r="E30" s="404"/>
      <c r="F30" s="404"/>
      <c r="G30" s="404"/>
      <c r="H30" s="404"/>
      <c r="I30" s="404"/>
      <c r="J30" s="4"/>
    </row>
    <row r="31" spans="1:10" x14ac:dyDescent="0.2">
      <c r="A31" s="429"/>
      <c r="B31" s="434"/>
      <c r="C31" s="435"/>
      <c r="D31" s="424"/>
      <c r="E31" s="404"/>
      <c r="F31" s="404"/>
      <c r="G31" s="404"/>
      <c r="H31" s="404"/>
      <c r="I31" s="404"/>
      <c r="J31" s="4"/>
    </row>
    <row r="32" spans="1:10" ht="12.75" customHeight="1" x14ac:dyDescent="0.2">
      <c r="A32" s="429"/>
      <c r="B32" s="430" t="s">
        <v>9</v>
      </c>
      <c r="C32" s="431"/>
      <c r="D32" s="425" t="s">
        <v>40</v>
      </c>
      <c r="E32" s="404" t="s">
        <v>41</v>
      </c>
      <c r="F32" s="404" t="s">
        <v>42</v>
      </c>
      <c r="G32" s="404" t="s">
        <v>15</v>
      </c>
      <c r="H32" s="404" t="s">
        <v>38</v>
      </c>
      <c r="I32" s="404" t="s">
        <v>39</v>
      </c>
      <c r="J32" s="4"/>
    </row>
    <row r="33" spans="1:10" x14ac:dyDescent="0.2">
      <c r="A33" s="429"/>
      <c r="B33" s="432"/>
      <c r="C33" s="433"/>
      <c r="D33" s="426"/>
      <c r="E33" s="404"/>
      <c r="F33" s="404"/>
      <c r="G33" s="404"/>
      <c r="H33" s="404"/>
      <c r="I33" s="404"/>
      <c r="J33" s="4"/>
    </row>
    <row r="34" spans="1:10" x14ac:dyDescent="0.2">
      <c r="A34" s="429"/>
      <c r="B34" s="432"/>
      <c r="C34" s="433"/>
      <c r="D34" s="426"/>
      <c r="E34" s="404"/>
      <c r="F34" s="404"/>
      <c r="G34" s="404"/>
      <c r="H34" s="404"/>
      <c r="I34" s="404"/>
      <c r="J34" s="4"/>
    </row>
    <row r="35" spans="1:10" x14ac:dyDescent="0.2">
      <c r="A35" s="429"/>
      <c r="B35" s="432"/>
      <c r="C35" s="433"/>
      <c r="D35" s="426"/>
      <c r="E35" s="404"/>
      <c r="F35" s="404"/>
      <c r="G35" s="404"/>
      <c r="H35" s="404"/>
      <c r="I35" s="404"/>
      <c r="J35" s="4"/>
    </row>
    <row r="36" spans="1:10" x14ac:dyDescent="0.2">
      <c r="A36" s="429"/>
      <c r="B36" s="432"/>
      <c r="C36" s="433"/>
      <c r="D36" s="426"/>
      <c r="E36" s="404"/>
      <c r="F36" s="404"/>
      <c r="G36" s="404"/>
      <c r="H36" s="404"/>
      <c r="I36" s="404"/>
      <c r="J36" s="4"/>
    </row>
    <row r="37" spans="1:10" x14ac:dyDescent="0.2">
      <c r="A37" s="429"/>
      <c r="B37" s="432"/>
      <c r="C37" s="433"/>
      <c r="D37" s="426"/>
      <c r="E37" s="404"/>
      <c r="F37" s="404"/>
      <c r="G37" s="404"/>
      <c r="H37" s="404"/>
      <c r="I37" s="404"/>
      <c r="J37" s="4"/>
    </row>
    <row r="38" spans="1:10" x14ac:dyDescent="0.2">
      <c r="A38" s="429"/>
      <c r="B38" s="432"/>
      <c r="C38" s="433"/>
      <c r="D38" s="426"/>
      <c r="E38" s="404"/>
      <c r="F38" s="404"/>
      <c r="G38" s="404"/>
      <c r="H38" s="404"/>
      <c r="I38" s="404"/>
      <c r="J38" s="4"/>
    </row>
    <row r="39" spans="1:10" x14ac:dyDescent="0.2">
      <c r="A39" s="429"/>
      <c r="B39" s="432"/>
      <c r="C39" s="433"/>
      <c r="D39" s="426"/>
      <c r="E39" s="404"/>
      <c r="F39" s="404"/>
      <c r="G39" s="404"/>
      <c r="H39" s="404"/>
      <c r="I39" s="404"/>
      <c r="J39" s="4"/>
    </row>
    <row r="40" spans="1:10" x14ac:dyDescent="0.2">
      <c r="A40" s="429"/>
      <c r="B40" s="432"/>
      <c r="C40" s="433"/>
      <c r="D40" s="426"/>
      <c r="E40" s="404"/>
      <c r="F40" s="404"/>
      <c r="G40" s="404"/>
      <c r="H40" s="404"/>
      <c r="I40" s="404"/>
      <c r="J40" s="4"/>
    </row>
    <row r="41" spans="1:10" x14ac:dyDescent="0.2">
      <c r="A41" s="429"/>
      <c r="B41" s="432"/>
      <c r="C41" s="433"/>
      <c r="D41" s="426"/>
      <c r="E41" s="404"/>
      <c r="F41" s="404"/>
      <c r="G41" s="404"/>
      <c r="H41" s="404"/>
      <c r="I41" s="404"/>
      <c r="J41" s="4"/>
    </row>
    <row r="42" spans="1:10" x14ac:dyDescent="0.2">
      <c r="A42" s="429"/>
      <c r="B42" s="432"/>
      <c r="C42" s="433"/>
      <c r="D42" s="426"/>
      <c r="E42" s="404"/>
      <c r="F42" s="404"/>
      <c r="G42" s="404"/>
      <c r="H42" s="404"/>
      <c r="I42" s="404"/>
      <c r="J42" s="4"/>
    </row>
    <row r="43" spans="1:10" x14ac:dyDescent="0.2">
      <c r="A43" s="429"/>
      <c r="B43" s="432"/>
      <c r="C43" s="433"/>
      <c r="D43" s="426"/>
      <c r="E43" s="404"/>
      <c r="F43" s="404"/>
      <c r="G43" s="404"/>
      <c r="H43" s="404"/>
      <c r="I43" s="404"/>
      <c r="J43" s="4"/>
    </row>
    <row r="44" spans="1:10" x14ac:dyDescent="0.2">
      <c r="A44" s="429"/>
      <c r="B44" s="432"/>
      <c r="C44" s="433"/>
      <c r="D44" s="426"/>
      <c r="E44" s="404"/>
      <c r="F44" s="404"/>
      <c r="G44" s="404"/>
      <c r="H44" s="404"/>
      <c r="I44" s="404"/>
      <c r="J44" s="4"/>
    </row>
    <row r="45" spans="1:10" x14ac:dyDescent="0.2">
      <c r="A45" s="429"/>
      <c r="B45" s="432"/>
      <c r="C45" s="433"/>
      <c r="D45" s="426"/>
      <c r="E45" s="404"/>
      <c r="F45" s="404"/>
      <c r="G45" s="404"/>
      <c r="H45" s="404"/>
      <c r="I45" s="404"/>
      <c r="J45" s="4"/>
    </row>
    <row r="46" spans="1:10" x14ac:dyDescent="0.2">
      <c r="A46" s="429"/>
      <c r="B46" s="432"/>
      <c r="C46" s="433"/>
      <c r="D46" s="426"/>
      <c r="E46" s="404"/>
      <c r="F46" s="404"/>
      <c r="G46" s="404"/>
      <c r="H46" s="404"/>
      <c r="I46" s="404"/>
      <c r="J46" s="4"/>
    </row>
    <row r="47" spans="1:10" x14ac:dyDescent="0.2">
      <c r="A47" s="429"/>
      <c r="B47" s="432"/>
      <c r="C47" s="433"/>
      <c r="D47" s="426"/>
      <c r="E47" s="404"/>
      <c r="F47" s="404"/>
      <c r="G47" s="404"/>
      <c r="H47" s="404"/>
      <c r="I47" s="404"/>
      <c r="J47" s="4"/>
    </row>
    <row r="48" spans="1:10" x14ac:dyDescent="0.2">
      <c r="A48" s="429"/>
      <c r="B48" s="432"/>
      <c r="C48" s="433"/>
      <c r="D48" s="426"/>
      <c r="E48" s="404"/>
      <c r="F48" s="404"/>
      <c r="G48" s="404"/>
      <c r="H48" s="404"/>
      <c r="I48" s="404"/>
      <c r="J48" s="4"/>
    </row>
    <row r="49" spans="1:10" x14ac:dyDescent="0.2">
      <c r="A49" s="429"/>
      <c r="B49" s="432"/>
      <c r="C49" s="433"/>
      <c r="D49" s="426"/>
      <c r="E49" s="404"/>
      <c r="F49" s="404"/>
      <c r="G49" s="404"/>
      <c r="H49" s="404"/>
      <c r="I49" s="404"/>
      <c r="J49" s="4"/>
    </row>
    <row r="50" spans="1:10" x14ac:dyDescent="0.2">
      <c r="A50" s="429"/>
      <c r="B50" s="434"/>
      <c r="C50" s="435"/>
      <c r="D50" s="427"/>
      <c r="E50" s="404"/>
      <c r="F50" s="404"/>
      <c r="G50" s="404"/>
      <c r="H50" s="404"/>
      <c r="I50" s="404"/>
      <c r="J50" s="4"/>
    </row>
    <row r="51" spans="1:10" ht="12.75" customHeight="1" x14ac:dyDescent="0.2">
      <c r="A51" s="429"/>
      <c r="B51" s="430" t="s">
        <v>11</v>
      </c>
      <c r="C51" s="431"/>
      <c r="D51" s="425" t="s">
        <v>16</v>
      </c>
      <c r="E51" s="428" t="s">
        <v>59</v>
      </c>
      <c r="F51" s="404" t="s">
        <v>17</v>
      </c>
      <c r="G51" s="404" t="s">
        <v>18</v>
      </c>
      <c r="H51" s="404" t="s">
        <v>38</v>
      </c>
      <c r="I51" s="404" t="s">
        <v>39</v>
      </c>
      <c r="J51" s="4"/>
    </row>
    <row r="52" spans="1:10" x14ac:dyDescent="0.2">
      <c r="A52" s="429"/>
      <c r="B52" s="432"/>
      <c r="C52" s="433"/>
      <c r="D52" s="426"/>
      <c r="E52" s="404"/>
      <c r="F52" s="404"/>
      <c r="G52" s="404"/>
      <c r="H52" s="404"/>
      <c r="I52" s="404"/>
      <c r="J52" s="4"/>
    </row>
    <row r="53" spans="1:10" x14ac:dyDescent="0.2">
      <c r="A53" s="429"/>
      <c r="B53" s="432"/>
      <c r="C53" s="433"/>
      <c r="D53" s="426"/>
      <c r="E53" s="404"/>
      <c r="F53" s="404"/>
      <c r="G53" s="404"/>
      <c r="H53" s="404"/>
      <c r="I53" s="404"/>
      <c r="J53" s="4"/>
    </row>
    <row r="54" spans="1:10" x14ac:dyDescent="0.2">
      <c r="A54" s="429"/>
      <c r="B54" s="432"/>
      <c r="C54" s="433"/>
      <c r="D54" s="426"/>
      <c r="E54" s="404"/>
      <c r="F54" s="404"/>
      <c r="G54" s="404"/>
      <c r="H54" s="404"/>
      <c r="I54" s="404"/>
      <c r="J54" s="4"/>
    </row>
    <row r="55" spans="1:10" x14ac:dyDescent="0.2">
      <c r="A55" s="429"/>
      <c r="B55" s="432"/>
      <c r="C55" s="433"/>
      <c r="D55" s="426"/>
      <c r="E55" s="404"/>
      <c r="F55" s="404"/>
      <c r="G55" s="404"/>
      <c r="H55" s="404"/>
      <c r="I55" s="404"/>
      <c r="J55" s="4"/>
    </row>
    <row r="56" spans="1:10" x14ac:dyDescent="0.2">
      <c r="A56" s="429"/>
      <c r="B56" s="432"/>
      <c r="C56" s="433"/>
      <c r="D56" s="426"/>
      <c r="E56" s="404"/>
      <c r="F56" s="404"/>
      <c r="G56" s="404"/>
      <c r="H56" s="404"/>
      <c r="I56" s="404"/>
      <c r="J56" s="4"/>
    </row>
    <row r="57" spans="1:10" x14ac:dyDescent="0.2">
      <c r="A57" s="429"/>
      <c r="B57" s="432"/>
      <c r="C57" s="433"/>
      <c r="D57" s="426"/>
      <c r="E57" s="404"/>
      <c r="F57" s="404"/>
      <c r="G57" s="404"/>
      <c r="H57" s="404"/>
      <c r="I57" s="404"/>
      <c r="J57" s="4"/>
    </row>
    <row r="58" spans="1:10" x14ac:dyDescent="0.2">
      <c r="A58" s="429"/>
      <c r="B58" s="432"/>
      <c r="C58" s="433"/>
      <c r="D58" s="426"/>
      <c r="E58" s="404"/>
      <c r="F58" s="404"/>
      <c r="G58" s="404"/>
      <c r="H58" s="404"/>
      <c r="I58" s="404"/>
      <c r="J58" s="4"/>
    </row>
    <row r="59" spans="1:10" x14ac:dyDescent="0.2">
      <c r="A59" s="429"/>
      <c r="B59" s="432"/>
      <c r="C59" s="433"/>
      <c r="D59" s="426"/>
      <c r="E59" s="404"/>
      <c r="F59" s="404"/>
      <c r="G59" s="404"/>
      <c r="H59" s="404"/>
      <c r="I59" s="404"/>
      <c r="J59" s="4"/>
    </row>
    <row r="60" spans="1:10" x14ac:dyDescent="0.2">
      <c r="A60" s="429"/>
      <c r="B60" s="432"/>
      <c r="C60" s="433"/>
      <c r="D60" s="426"/>
      <c r="E60" s="404"/>
      <c r="F60" s="404"/>
      <c r="G60" s="404"/>
      <c r="H60" s="404"/>
      <c r="I60" s="404"/>
      <c r="J60" s="4"/>
    </row>
    <row r="61" spans="1:10" x14ac:dyDescent="0.2">
      <c r="A61" s="429"/>
      <c r="B61" s="432"/>
      <c r="C61" s="433"/>
      <c r="D61" s="426"/>
      <c r="E61" s="404"/>
      <c r="F61" s="404"/>
      <c r="G61" s="404"/>
      <c r="H61" s="404"/>
      <c r="I61" s="404"/>
      <c r="J61" s="4"/>
    </row>
    <row r="62" spans="1:10" x14ac:dyDescent="0.2">
      <c r="A62" s="429"/>
      <c r="B62" s="432"/>
      <c r="C62" s="433"/>
      <c r="D62" s="426"/>
      <c r="E62" s="404"/>
      <c r="F62" s="404"/>
      <c r="G62" s="404"/>
      <c r="H62" s="404"/>
      <c r="I62" s="404"/>
      <c r="J62" s="4"/>
    </row>
    <row r="63" spans="1:10" x14ac:dyDescent="0.2">
      <c r="A63" s="429"/>
      <c r="B63" s="434"/>
      <c r="C63" s="435"/>
      <c r="D63" s="427"/>
      <c r="E63" s="404"/>
      <c r="F63" s="404"/>
      <c r="G63" s="404"/>
      <c r="H63" s="404"/>
      <c r="I63" s="404"/>
      <c r="J63" s="4"/>
    </row>
    <row r="64" spans="1:10" ht="12.75" customHeight="1" x14ac:dyDescent="0.2">
      <c r="A64" s="429"/>
      <c r="B64" s="430" t="s">
        <v>52</v>
      </c>
      <c r="C64" s="431"/>
      <c r="D64" s="425" t="s">
        <v>19</v>
      </c>
      <c r="E64" s="404" t="s">
        <v>20</v>
      </c>
      <c r="F64" s="404" t="s">
        <v>21</v>
      </c>
      <c r="G64" s="404" t="s">
        <v>22</v>
      </c>
      <c r="H64" s="404" t="s">
        <v>38</v>
      </c>
      <c r="I64" s="404" t="s">
        <v>39</v>
      </c>
      <c r="J64" s="4"/>
    </row>
    <row r="65" spans="1:10" x14ac:dyDescent="0.2">
      <c r="A65" s="429"/>
      <c r="B65" s="432"/>
      <c r="C65" s="433"/>
      <c r="D65" s="426"/>
      <c r="E65" s="404"/>
      <c r="F65" s="404"/>
      <c r="G65" s="404"/>
      <c r="H65" s="404"/>
      <c r="I65" s="404"/>
      <c r="J65" s="4"/>
    </row>
    <row r="66" spans="1:10" x14ac:dyDescent="0.2">
      <c r="A66" s="429"/>
      <c r="B66" s="432"/>
      <c r="C66" s="433"/>
      <c r="D66" s="426"/>
      <c r="E66" s="404"/>
      <c r="F66" s="404"/>
      <c r="G66" s="404"/>
      <c r="H66" s="404"/>
      <c r="I66" s="404"/>
      <c r="J66" s="4"/>
    </row>
    <row r="67" spans="1:10" x14ac:dyDescent="0.2">
      <c r="A67" s="429"/>
      <c r="B67" s="432"/>
      <c r="C67" s="433"/>
      <c r="D67" s="426"/>
      <c r="E67" s="404"/>
      <c r="F67" s="404"/>
      <c r="G67" s="404"/>
      <c r="H67" s="404"/>
      <c r="I67" s="404"/>
      <c r="J67" s="4"/>
    </row>
    <row r="68" spans="1:10" x14ac:dyDescent="0.2">
      <c r="A68" s="429"/>
      <c r="B68" s="432"/>
      <c r="C68" s="433"/>
      <c r="D68" s="426"/>
      <c r="E68" s="404"/>
      <c r="F68" s="404"/>
      <c r="G68" s="404"/>
      <c r="H68" s="404"/>
      <c r="I68" s="404"/>
      <c r="J68" s="4"/>
    </row>
    <row r="69" spans="1:10" x14ac:dyDescent="0.2">
      <c r="A69" s="429"/>
      <c r="B69" s="432"/>
      <c r="C69" s="433"/>
      <c r="D69" s="426"/>
      <c r="E69" s="404"/>
      <c r="F69" s="404"/>
      <c r="G69" s="404"/>
      <c r="H69" s="404"/>
      <c r="I69" s="404"/>
      <c r="J69" s="4"/>
    </row>
    <row r="70" spans="1:10" x14ac:dyDescent="0.2">
      <c r="A70" s="429"/>
      <c r="B70" s="432"/>
      <c r="C70" s="433"/>
      <c r="D70" s="426"/>
      <c r="E70" s="404"/>
      <c r="F70" s="404"/>
      <c r="G70" s="404"/>
      <c r="H70" s="404"/>
      <c r="I70" s="404"/>
      <c r="J70" s="4"/>
    </row>
    <row r="71" spans="1:10" x14ac:dyDescent="0.2">
      <c r="A71" s="429"/>
      <c r="B71" s="432"/>
      <c r="C71" s="433"/>
      <c r="D71" s="426"/>
      <c r="E71" s="404"/>
      <c r="F71" s="404"/>
      <c r="G71" s="404"/>
      <c r="H71" s="404"/>
      <c r="I71" s="404"/>
      <c r="J71" s="4"/>
    </row>
    <row r="72" spans="1:10" x14ac:dyDescent="0.2">
      <c r="A72" s="429"/>
      <c r="B72" s="432"/>
      <c r="C72" s="433"/>
      <c r="D72" s="426"/>
      <c r="E72" s="404"/>
      <c r="F72" s="404"/>
      <c r="G72" s="404"/>
      <c r="H72" s="404"/>
      <c r="I72" s="404"/>
      <c r="J72" s="4"/>
    </row>
    <row r="73" spans="1:10" x14ac:dyDescent="0.2">
      <c r="A73" s="429"/>
      <c r="B73" s="434"/>
      <c r="C73" s="435"/>
      <c r="D73" s="427"/>
      <c r="E73" s="404"/>
      <c r="F73" s="404"/>
      <c r="G73" s="404"/>
      <c r="H73" s="404"/>
      <c r="I73" s="404"/>
      <c r="J73" s="4"/>
    </row>
    <row r="74" spans="1:10" ht="12.75" customHeight="1" x14ac:dyDescent="0.2">
      <c r="A74" s="429"/>
      <c r="B74" s="430" t="s">
        <v>53</v>
      </c>
      <c r="C74" s="431"/>
      <c r="D74" s="425" t="s">
        <v>23</v>
      </c>
      <c r="E74" s="404" t="s">
        <v>20</v>
      </c>
      <c r="F74" s="404" t="s">
        <v>24</v>
      </c>
      <c r="G74" s="404" t="s">
        <v>22</v>
      </c>
      <c r="H74" s="404" t="s">
        <v>38</v>
      </c>
      <c r="I74" s="404" t="s">
        <v>39</v>
      </c>
      <c r="J74" s="4"/>
    </row>
    <row r="75" spans="1:10" x14ac:dyDescent="0.2">
      <c r="A75" s="429"/>
      <c r="B75" s="432"/>
      <c r="C75" s="433"/>
      <c r="D75" s="426"/>
      <c r="E75" s="404"/>
      <c r="F75" s="404"/>
      <c r="G75" s="404"/>
      <c r="H75" s="404"/>
      <c r="I75" s="404"/>
      <c r="J75" s="4"/>
    </row>
    <row r="76" spans="1:10" x14ac:dyDescent="0.2">
      <c r="A76" s="429"/>
      <c r="B76" s="432"/>
      <c r="C76" s="433"/>
      <c r="D76" s="426"/>
      <c r="E76" s="404"/>
      <c r="F76" s="404"/>
      <c r="G76" s="404"/>
      <c r="H76" s="404"/>
      <c r="I76" s="404"/>
      <c r="J76" s="4"/>
    </row>
    <row r="77" spans="1:10" x14ac:dyDescent="0.2">
      <c r="A77" s="429"/>
      <c r="B77" s="432"/>
      <c r="C77" s="433"/>
      <c r="D77" s="426"/>
      <c r="E77" s="404"/>
      <c r="F77" s="404"/>
      <c r="G77" s="404"/>
      <c r="H77" s="404"/>
      <c r="I77" s="404"/>
      <c r="J77" s="4"/>
    </row>
    <row r="78" spans="1:10" x14ac:dyDescent="0.2">
      <c r="A78" s="429"/>
      <c r="B78" s="432"/>
      <c r="C78" s="433"/>
      <c r="D78" s="426"/>
      <c r="E78" s="404"/>
      <c r="F78" s="404"/>
      <c r="G78" s="404"/>
      <c r="H78" s="404"/>
      <c r="I78" s="404"/>
      <c r="J78" s="4"/>
    </row>
    <row r="79" spans="1:10" x14ac:dyDescent="0.2">
      <c r="A79" s="429"/>
      <c r="B79" s="432"/>
      <c r="C79" s="433"/>
      <c r="D79" s="426"/>
      <c r="E79" s="404"/>
      <c r="F79" s="404"/>
      <c r="G79" s="404"/>
      <c r="H79" s="404"/>
      <c r="I79" s="404"/>
      <c r="J79" s="4"/>
    </row>
    <row r="80" spans="1:10" x14ac:dyDescent="0.2">
      <c r="A80" s="429"/>
      <c r="B80" s="432"/>
      <c r="C80" s="433"/>
      <c r="D80" s="426"/>
      <c r="E80" s="404"/>
      <c r="F80" s="404"/>
      <c r="G80" s="404"/>
      <c r="H80" s="404"/>
      <c r="I80" s="404"/>
      <c r="J80" s="4"/>
    </row>
    <row r="81" spans="1:10" x14ac:dyDescent="0.2">
      <c r="A81" s="429"/>
      <c r="B81" s="432"/>
      <c r="C81" s="433"/>
      <c r="D81" s="426"/>
      <c r="E81" s="404"/>
      <c r="F81" s="404"/>
      <c r="G81" s="404"/>
      <c r="H81" s="404"/>
      <c r="I81" s="404"/>
      <c r="J81" s="4"/>
    </row>
    <row r="82" spans="1:10" x14ac:dyDescent="0.2">
      <c r="A82" s="429"/>
      <c r="B82" s="432"/>
      <c r="C82" s="433"/>
      <c r="D82" s="426"/>
      <c r="E82" s="404"/>
      <c r="F82" s="404"/>
      <c r="G82" s="404"/>
      <c r="H82" s="404"/>
      <c r="I82" s="404"/>
      <c r="J82" s="4"/>
    </row>
    <row r="83" spans="1:10" x14ac:dyDescent="0.2">
      <c r="A83" s="429"/>
      <c r="B83" s="434"/>
      <c r="C83" s="435"/>
      <c r="D83" s="427"/>
      <c r="E83" s="404"/>
      <c r="F83" s="404"/>
      <c r="G83" s="404"/>
      <c r="H83" s="404"/>
      <c r="I83" s="404"/>
      <c r="J83" s="4"/>
    </row>
    <row r="84" spans="1:10" ht="25.5" customHeight="1" x14ac:dyDescent="0.2">
      <c r="A84" s="429"/>
      <c r="B84" s="430" t="s">
        <v>43</v>
      </c>
      <c r="C84" s="431"/>
      <c r="D84" s="422" t="s">
        <v>25</v>
      </c>
      <c r="E84" s="421" t="s">
        <v>2</v>
      </c>
      <c r="F84" s="421" t="s">
        <v>26</v>
      </c>
      <c r="G84" s="421" t="s">
        <v>27</v>
      </c>
      <c r="H84" s="421" t="s">
        <v>38</v>
      </c>
      <c r="I84" s="421" t="s">
        <v>39</v>
      </c>
      <c r="J84" s="4"/>
    </row>
    <row r="85" spans="1:10" x14ac:dyDescent="0.2">
      <c r="A85" s="429"/>
      <c r="B85" s="432"/>
      <c r="C85" s="433"/>
      <c r="D85" s="423"/>
      <c r="E85" s="421"/>
      <c r="F85" s="421"/>
      <c r="G85" s="421"/>
      <c r="H85" s="421"/>
      <c r="I85" s="421"/>
      <c r="J85" s="4"/>
    </row>
    <row r="86" spans="1:10" x14ac:dyDescent="0.2">
      <c r="A86" s="429"/>
      <c r="B86" s="432"/>
      <c r="C86" s="433"/>
      <c r="D86" s="423"/>
      <c r="E86" s="421"/>
      <c r="F86" s="421"/>
      <c r="G86" s="421"/>
      <c r="H86" s="421"/>
      <c r="I86" s="421"/>
      <c r="J86" s="4"/>
    </row>
    <row r="87" spans="1:10" x14ac:dyDescent="0.2">
      <c r="A87" s="429"/>
      <c r="B87" s="432"/>
      <c r="C87" s="433"/>
      <c r="D87" s="423"/>
      <c r="E87" s="421"/>
      <c r="F87" s="421"/>
      <c r="G87" s="421"/>
      <c r="H87" s="421"/>
      <c r="I87" s="421"/>
      <c r="J87" s="4"/>
    </row>
    <row r="88" spans="1:10" ht="12.75" customHeight="1" x14ac:dyDescent="0.2">
      <c r="A88" s="429"/>
      <c r="B88" s="432"/>
      <c r="C88" s="433"/>
      <c r="D88" s="423"/>
      <c r="E88" s="421"/>
      <c r="F88" s="421"/>
      <c r="G88" s="421"/>
      <c r="H88" s="421"/>
      <c r="I88" s="421"/>
      <c r="J88" s="4"/>
    </row>
    <row r="89" spans="1:10" x14ac:dyDescent="0.2">
      <c r="A89" s="429"/>
      <c r="B89" s="432"/>
      <c r="C89" s="433"/>
      <c r="D89" s="423"/>
      <c r="E89" s="421"/>
      <c r="F89" s="421"/>
      <c r="G89" s="421"/>
      <c r="H89" s="421"/>
      <c r="I89" s="421"/>
      <c r="J89" s="4"/>
    </row>
    <row r="90" spans="1:10" x14ac:dyDescent="0.2">
      <c r="A90" s="429"/>
      <c r="B90" s="434"/>
      <c r="C90" s="435"/>
      <c r="D90" s="424"/>
      <c r="E90" s="421"/>
      <c r="F90" s="421"/>
      <c r="G90" s="421"/>
      <c r="H90" s="421"/>
      <c r="I90" s="421"/>
      <c r="J90" s="4"/>
    </row>
  </sheetData>
  <sheetProtection password="E6F6" sheet="1"/>
  <mergeCells count="53">
    <mergeCell ref="A17:A90"/>
    <mergeCell ref="B64:C73"/>
    <mergeCell ref="G32:G50"/>
    <mergeCell ref="B51:C63"/>
    <mergeCell ref="B17:C31"/>
    <mergeCell ref="E84:E90"/>
    <mergeCell ref="B74:C83"/>
    <mergeCell ref="G84:G90"/>
    <mergeCell ref="D84:D90"/>
    <mergeCell ref="B84:C90"/>
    <mergeCell ref="D74:D83"/>
    <mergeCell ref="E74:E83"/>
    <mergeCell ref="F84:F90"/>
    <mergeCell ref="F51:F63"/>
    <mergeCell ref="B32:C50"/>
    <mergeCell ref="F17:F31"/>
    <mergeCell ref="H84:H90"/>
    <mergeCell ref="F74:F83"/>
    <mergeCell ref="I84:I90"/>
    <mergeCell ref="D17:D31"/>
    <mergeCell ref="E17:E31"/>
    <mergeCell ref="H74:H83"/>
    <mergeCell ref="D51:D63"/>
    <mergeCell ref="E51:E63"/>
    <mergeCell ref="F32:F50"/>
    <mergeCell ref="E64:E73"/>
    <mergeCell ref="G51:G63"/>
    <mergeCell ref="D32:D50"/>
    <mergeCell ref="E32:E50"/>
    <mergeCell ref="D64:D73"/>
    <mergeCell ref="G64:G73"/>
    <mergeCell ref="F64:F73"/>
    <mergeCell ref="A1:I2"/>
    <mergeCell ref="A3:I8"/>
    <mergeCell ref="D9:I13"/>
    <mergeCell ref="D14:D16"/>
    <mergeCell ref="E14:E16"/>
    <mergeCell ref="F14:F16"/>
    <mergeCell ref="H14:H16"/>
    <mergeCell ref="A9:C16"/>
    <mergeCell ref="I32:I50"/>
    <mergeCell ref="H32:H50"/>
    <mergeCell ref="I14:I16"/>
    <mergeCell ref="I17:I31"/>
    <mergeCell ref="G17:G31"/>
    <mergeCell ref="H17:H31"/>
    <mergeCell ref="G14:G16"/>
    <mergeCell ref="I74:I83"/>
    <mergeCell ref="G74:G83"/>
    <mergeCell ref="H64:H73"/>
    <mergeCell ref="I64:I73"/>
    <mergeCell ref="H51:H63"/>
    <mergeCell ref="I51:I63"/>
  </mergeCells>
  <phoneticPr fontId="8" type="noConversion"/>
  <printOptions gridLines="1"/>
  <pageMargins left="0.75" right="0.75" top="1" bottom="1" header="0.5" footer="0.5"/>
  <headerFooter alignWithMargins="0">
    <oddHeader>&amp;LTab &amp;A: Page &amp;P of &amp;N</oddHeader>
  </headerFooter>
  <rowBreaks count="2" manualBreakCount="2">
    <brk id="31" max="16383" man="1"/>
    <brk id="63" max="16383"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2</vt:lpstr>
      <vt:lpstr>3</vt:lpstr>
      <vt:lpstr>4</vt:lpstr>
      <vt:lpstr>5</vt:lpstr>
      <vt:lpstr>Information and Certification</vt:lpstr>
      <vt:lpstr>Assurances</vt:lpstr>
      <vt:lpstr>8</vt:lpstr>
      <vt:lpstr>13</vt:lpstr>
      <vt:lpstr>Definitions</vt:lpstr>
      <vt:lpstr>15</vt:lpstr>
      <vt:lpstr>16</vt:lpstr>
      <vt:lpstr>Validation</vt:lpstr>
      <vt:lpstr>OSSE Only</vt:lpstr>
      <vt:lpstr>LEA Plan</vt:lpstr>
      <vt:lpstr>TIPlan.Validation</vt:lpstr>
      <vt:lpstr>check</vt:lpstr>
      <vt:lpstr>consortium</vt:lpstr>
      <vt:lpstr>decision</vt:lpstr>
      <vt:lpstr>funds</vt:lpstr>
      <vt:lpstr>improvement</vt:lpstr>
      <vt:lpstr>'Information and Certification'!Print_Area</vt:lpstr>
      <vt:lpstr>programs</vt:lpstr>
      <vt:lpstr>yes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John</cp:lastModifiedBy>
  <cp:lastPrinted>2012-09-13T14:21:01Z</cp:lastPrinted>
  <dcterms:created xsi:type="dcterms:W3CDTF">2009-08-27T20:58:51Z</dcterms:created>
  <dcterms:modified xsi:type="dcterms:W3CDTF">2012-10-15T20:59:14Z</dcterms:modified>
</cp:coreProperties>
</file>