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workbookProtection workbookPassword="CAF7" lockStructure="1"/>
  <bookViews>
    <workbookView xWindow="2604" yWindow="240" windowWidth="27180" windowHeight="11016" tabRatio="984" firstSheet="4" activeTab="13"/>
  </bookViews>
  <sheets>
    <sheet name="2" sheetId="16" state="hidden" r:id="rId1"/>
    <sheet name="3" sheetId="17" state="hidden" r:id="rId2"/>
    <sheet name="4" sheetId="18" state="hidden" r:id="rId3"/>
    <sheet name="5" sheetId="20" state="hidden" r:id="rId4"/>
    <sheet name="Information and Certification" sheetId="56" r:id="rId5"/>
    <sheet name="Assurances" sheetId="45" r:id="rId6"/>
    <sheet name="8" sheetId="39" state="hidden" r:id="rId7"/>
    <sheet name="13" sheetId="37" state="hidden" r:id="rId8"/>
    <sheet name="Definitions" sheetId="9" state="hidden" r:id="rId9"/>
    <sheet name="15" sheetId="21" state="hidden" r:id="rId10"/>
    <sheet name="16" sheetId="23" state="hidden" r:id="rId11"/>
    <sheet name="Validation" sheetId="33" state="hidden" r:id="rId12"/>
    <sheet name="OSSE Only" sheetId="3" state="hidden" r:id="rId13"/>
    <sheet name="LEA Plan" sheetId="53" r:id="rId14"/>
    <sheet name="TIPlan.Validation" sheetId="54" r:id="rId15"/>
  </sheets>
  <externalReferences>
    <externalReference r:id="rId16"/>
    <externalReference r:id="rId17"/>
    <externalReference r:id="rId18"/>
    <externalReference r:id="rId19"/>
    <externalReference r:id="rId20"/>
    <externalReference r:id="rId21"/>
    <externalReference r:id="rId22"/>
    <externalReference r:id="rId23"/>
  </externalReferences>
  <definedNames>
    <definedName name="adultno">[1]AppleTree:NationalCollegiate!$B$18</definedName>
    <definedName name="altno">[1]AppleTree:NationalCollegiate!$B$16</definedName>
    <definedName name="Budget">#REF!</definedName>
    <definedName name="certifier">[2]Sheet1!$A$1:$A$2</definedName>
    <definedName name="check" localSheetId="5">'[3]OSSE Only'!$A$6:$A$7</definedName>
    <definedName name="check">'OSSE Only'!$A$6:$A$7</definedName>
    <definedName name="check2">'[4]1'!$A$61:$A$62</definedName>
    <definedName name="Check3">'[5]1'!$A$61:$A$62</definedName>
    <definedName name="consortium">'OSSE Only'!$A$9:$A$10</definedName>
    <definedName name="decision">'OSSE Only'!$A$28:$A$30</definedName>
    <definedName name="ELLamount">[1]AppleTree:NationalCollegiate!$C$27</definedName>
    <definedName name="ELLno">[1]AppleTree:NationalCollegiate!$B$27</definedName>
    <definedName name="funds">'OSSE Only'!$A$16:$A$18</definedName>
    <definedName name="genedamount">[1]AppleTree:NationalCollegiate!$C$19</definedName>
    <definedName name="generalsubtotal">[1]AppleTree:NationalCollegiate!$B$19</definedName>
    <definedName name="grade">'[6]OSSE Only'!$A$12:$A$13</definedName>
    <definedName name="highno">[1]AppleTree:NationalCollegiate!$B$14</definedName>
    <definedName name="improvement">'OSSE Only'!$A$9:$A$14</definedName>
    <definedName name="kno">[1]AppleTree:NationalCollegiate!$B$8</definedName>
    <definedName name="LEA">[7]Sheet1!$E$1:$E$58</definedName>
    <definedName name="lowerno">[1]AppleTree:NationalCollegiate!$B$9</definedName>
    <definedName name="middleno">[1]AppleTree:NationalCollegiate!$B$12</definedName>
    <definedName name="prekno">[1]AppleTree:NationalCollegiate!$B$7</definedName>
    <definedName name="presno">[1]AppleTree:NationalCollegiate!$B$6</definedName>
    <definedName name="_xlnm.Print_Area" localSheetId="4">'Information and Certification'!$A:$J</definedName>
    <definedName name="program" localSheetId="7">'13'!#REF!</definedName>
    <definedName name="program" localSheetId="6">#REF!</definedName>
    <definedName name="program" localSheetId="5">#REF!</definedName>
    <definedName name="program">#REF!</definedName>
    <definedName name="programs" localSheetId="5">'[3]OSSE Only'!$A$21:$A$26</definedName>
    <definedName name="programs">'OSSE Only'!$A$21:$A$26</definedName>
    <definedName name="sdfgsdfgsfdg">[5]Sheet1!$A$1:$A$2</definedName>
    <definedName name="setasides">'[7]10'!$C$9:$C$18</definedName>
    <definedName name="setasides2">'[7]14'!$C$9:$C$18</definedName>
    <definedName name="setasides3">'[7]18'!$C$9:$C$18</definedName>
    <definedName name="signature">[7]Sheet1!$A$1:$A$2</definedName>
    <definedName name="sped1no">[1]AppleTree:NationalCollegiate!$B$21</definedName>
    <definedName name="sped2no">[1]AppleTree:NationalCollegiate!$B$22</definedName>
    <definedName name="sped3no">[1]AppleTree:NationalCollegiate!$B$23</definedName>
    <definedName name="sped4no">[1]AppleTree:NationalCollegiate!$B$24</definedName>
    <definedName name="spedamount">[1]AppleTree:NationalCollegiate!$C$25</definedName>
    <definedName name="spedno">[1]AppleTree:NationalCollegiate!$B$17</definedName>
    <definedName name="spedsubtotal">[1]AppleTree:NationalCollegiate!$B$25</definedName>
    <definedName name="staff">[8]Reference!$A$7:$A$11</definedName>
    <definedName name="status">'[6]OSSE Only'!$A$15:$A$19</definedName>
    <definedName name="T1Plan">[5]Sheet1!$E$1:$E$65</definedName>
    <definedName name="Title1LEAPlan">[5]Sheet1!$E$1:$E$65</definedName>
    <definedName name="totalallocation">[1]AppleTree:NationalCollegiate!$C$28</definedName>
    <definedName name="unESno">[1]AppleTree:NationalCollegiate!$B$11</definedName>
    <definedName name="unHSno">[1]AppleTree:NationalCollegiate!$B$15</definedName>
    <definedName name="unMSno">[1]AppleTree:NationalCollegiate!$B$13</definedName>
    <definedName name="upperno">[1]AppleTree:NationalCollegiate!$B$10</definedName>
    <definedName name="xs" localSheetId="5">'[3]1'!$A$41</definedName>
    <definedName name="xs">#REF!</definedName>
    <definedName name="yes" localSheetId="11">[8]Reference!$A$2:$A$5</definedName>
    <definedName name="yes">'OSSE Only'!$A$3:$A$4</definedName>
    <definedName name="yesno" localSheetId="5">'[3]1'!#REF!</definedName>
    <definedName name="yesno">#REF!</definedName>
    <definedName name="yesorno">[2]Sheet1!$A$9:$A$10</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I11" i="37" l="1"/>
  <c r="I47" i="37"/>
  <c r="I41" i="37"/>
  <c r="I35" i="37"/>
  <c r="I29" i="37"/>
  <c r="I23" i="37"/>
  <c r="I17" i="37"/>
  <c r="H41" i="37"/>
  <c r="H35" i="37"/>
  <c r="H29" i="37"/>
  <c r="H23" i="37"/>
  <c r="H17" i="37"/>
  <c r="H11" i="37"/>
  <c r="H47" i="37"/>
  <c r="G41" i="37"/>
  <c r="G35" i="37"/>
  <c r="G29" i="37"/>
  <c r="G23" i="37"/>
  <c r="G17" i="37"/>
  <c r="G11" i="37"/>
  <c r="G47" i="37"/>
  <c r="F41" i="37"/>
  <c r="F35" i="37"/>
  <c r="F29" i="37"/>
  <c r="F23" i="37"/>
  <c r="F17" i="37"/>
  <c r="F11" i="37"/>
  <c r="F47" i="37"/>
  <c r="E41" i="37"/>
  <c r="E35" i="37"/>
  <c r="E29" i="37"/>
  <c r="E23" i="37"/>
  <c r="E17" i="37"/>
  <c r="E11" i="37"/>
  <c r="E47" i="37"/>
  <c r="D41" i="37"/>
  <c r="J41" i="37"/>
  <c r="D35" i="37"/>
  <c r="D29" i="37"/>
  <c r="J29" i="37"/>
  <c r="D23" i="37"/>
  <c r="J23" i="37"/>
  <c r="D17" i="37"/>
  <c r="D11" i="37"/>
  <c r="D47" i="37"/>
  <c r="J47" i="37"/>
  <c r="K3" i="37"/>
  <c r="J35" i="37"/>
  <c r="J17" i="37"/>
  <c r="J11" i="37"/>
  <c r="K15" i="18"/>
  <c r="K14" i="18"/>
  <c r="K16" i="18"/>
  <c r="K17" i="18"/>
  <c r="K18" i="18"/>
  <c r="K19" i="18"/>
  <c r="K20"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06" i="18"/>
  <c r="J20" i="18"/>
  <c r="L20" i="18"/>
  <c r="M20" i="18"/>
  <c r="N20" i="18"/>
  <c r="J32" i="18"/>
  <c r="L32" i="18"/>
  <c r="M32" i="18"/>
  <c r="N32" i="18"/>
  <c r="J36" i="18"/>
  <c r="L36" i="18"/>
  <c r="M36" i="18"/>
  <c r="N36" i="18"/>
  <c r="J48" i="18"/>
  <c r="L48" i="18"/>
  <c r="M48" i="18"/>
  <c r="N48" i="18"/>
  <c r="J56" i="18"/>
  <c r="L56" i="18"/>
  <c r="M56" i="18"/>
  <c r="N56" i="18"/>
  <c r="J68" i="18"/>
  <c r="L68" i="18"/>
  <c r="M68" i="18"/>
  <c r="N68" i="18"/>
  <c r="J17" i="18"/>
  <c r="L17" i="18"/>
  <c r="M17" i="18"/>
  <c r="N17" i="18"/>
  <c r="J19" i="18"/>
  <c r="L19" i="18"/>
  <c r="M19" i="18"/>
  <c r="N19" i="18"/>
  <c r="J21" i="18"/>
  <c r="L21" i="18"/>
  <c r="M21" i="18"/>
  <c r="J23" i="18"/>
  <c r="L23" i="18"/>
  <c r="M23" i="18"/>
  <c r="N23" i="18"/>
  <c r="J25" i="18"/>
  <c r="L25" i="18"/>
  <c r="M25" i="18"/>
  <c r="N25" i="18"/>
  <c r="J27" i="18"/>
  <c r="L27" i="18"/>
  <c r="M27" i="18"/>
  <c r="N27" i="18"/>
  <c r="J31" i="18"/>
  <c r="L31" i="18"/>
  <c r="M31" i="18"/>
  <c r="N31" i="18"/>
  <c r="J37" i="18"/>
  <c r="L37" i="18"/>
  <c r="M37" i="18"/>
  <c r="N37" i="18"/>
  <c r="J41" i="18"/>
  <c r="L41" i="18"/>
  <c r="M41" i="18"/>
  <c r="N41" i="18"/>
  <c r="J43" i="18"/>
  <c r="L43" i="18"/>
  <c r="M43" i="18"/>
  <c r="N43" i="18"/>
  <c r="J45" i="18"/>
  <c r="L45" i="18"/>
  <c r="M45" i="18"/>
  <c r="J47" i="18"/>
  <c r="L47" i="18"/>
  <c r="M47" i="18"/>
  <c r="N47" i="18"/>
  <c r="J49" i="18"/>
  <c r="L49" i="18"/>
  <c r="M49" i="18"/>
  <c r="N49" i="18"/>
  <c r="J51" i="18"/>
  <c r="L51" i="18"/>
  <c r="M51" i="18"/>
  <c r="N51" i="18"/>
  <c r="J53" i="18"/>
  <c r="L53" i="18"/>
  <c r="M53" i="18"/>
  <c r="N53" i="18"/>
  <c r="J55" i="18"/>
  <c r="L55" i="18"/>
  <c r="M55" i="18"/>
  <c r="N55" i="18"/>
  <c r="J57" i="18"/>
  <c r="L57" i="18"/>
  <c r="M57" i="18"/>
  <c r="N57" i="18"/>
  <c r="J59" i="18"/>
  <c r="L59" i="18"/>
  <c r="M59" i="18"/>
  <c r="N59" i="18"/>
  <c r="J63" i="18"/>
  <c r="L63" i="18"/>
  <c r="M63" i="18"/>
  <c r="N63" i="18"/>
  <c r="J67" i="18"/>
  <c r="L67" i="18"/>
  <c r="M67" i="18"/>
  <c r="N67" i="18"/>
  <c r="J69" i="18"/>
  <c r="L69" i="18"/>
  <c r="M69" i="18"/>
  <c r="J71" i="18"/>
  <c r="L71" i="18"/>
  <c r="M71" i="18"/>
  <c r="N71" i="18"/>
  <c r="J73" i="18"/>
  <c r="L73" i="18"/>
  <c r="M73" i="18"/>
  <c r="N73" i="18"/>
  <c r="J83" i="18"/>
  <c r="L83" i="18"/>
  <c r="M83" i="18"/>
  <c r="N83" i="18"/>
  <c r="J85" i="18"/>
  <c r="L85" i="18"/>
  <c r="M85" i="18"/>
  <c r="N85" i="18"/>
  <c r="J87" i="18"/>
  <c r="L87" i="18"/>
  <c r="M87" i="18"/>
  <c r="N87" i="18"/>
  <c r="J89" i="18"/>
  <c r="L89" i="18"/>
  <c r="M89" i="18"/>
  <c r="N89" i="18"/>
  <c r="J91" i="18"/>
  <c r="L91" i="18"/>
  <c r="M91" i="18"/>
  <c r="N91" i="18"/>
  <c r="J95" i="18"/>
  <c r="L95" i="18"/>
  <c r="M95" i="18"/>
  <c r="N95" i="18"/>
  <c r="J99" i="18"/>
  <c r="L99" i="18"/>
  <c r="M99" i="18"/>
  <c r="N99" i="18"/>
  <c r="J101" i="18"/>
  <c r="L101" i="18"/>
  <c r="M101" i="18"/>
  <c r="J103" i="18"/>
  <c r="L103" i="18"/>
  <c r="M103" i="18"/>
  <c r="N103" i="18"/>
  <c r="L14" i="18"/>
  <c r="L15" i="18"/>
  <c r="L16" i="18"/>
  <c r="L18" i="18"/>
  <c r="L22" i="18"/>
  <c r="L24" i="18"/>
  <c r="L26" i="18"/>
  <c r="L28" i="18"/>
  <c r="L29" i="18"/>
  <c r="L30" i="18"/>
  <c r="L33" i="18"/>
  <c r="L34" i="18"/>
  <c r="J34" i="18"/>
  <c r="M34" i="18"/>
  <c r="N34" i="18"/>
  <c r="L35" i="18"/>
  <c r="L38" i="18"/>
  <c r="L39" i="18"/>
  <c r="L40" i="18"/>
  <c r="L42" i="18"/>
  <c r="L44" i="18"/>
  <c r="L46" i="18"/>
  <c r="L50" i="18"/>
  <c r="L52" i="18"/>
  <c r="L54" i="18"/>
  <c r="L58" i="18"/>
  <c r="L60" i="18"/>
  <c r="L61" i="18"/>
  <c r="L62" i="18"/>
  <c r="L64" i="18"/>
  <c r="L65" i="18"/>
  <c r="L66" i="18"/>
  <c r="L70" i="18"/>
  <c r="L72" i="18"/>
  <c r="L74" i="18"/>
  <c r="L75" i="18"/>
  <c r="L76" i="18"/>
  <c r="L77" i="18"/>
  <c r="L78" i="18"/>
  <c r="L79" i="18"/>
  <c r="L80" i="18"/>
  <c r="L81" i="18"/>
  <c r="L82" i="18"/>
  <c r="L84" i="18"/>
  <c r="L86" i="18"/>
  <c r="L88" i="18"/>
  <c r="L90" i="18"/>
  <c r="L92" i="18"/>
  <c r="L93" i="18"/>
  <c r="L94" i="18"/>
  <c r="L96" i="18"/>
  <c r="L97" i="18"/>
  <c r="L98" i="18"/>
  <c r="L100" i="18"/>
  <c r="L102" i="18"/>
  <c r="L104" i="18"/>
  <c r="L105" i="18"/>
  <c r="L106" i="18"/>
  <c r="J14" i="18"/>
  <c r="M14" i="18"/>
  <c r="N14" i="18"/>
  <c r="J26" i="18"/>
  <c r="M26" i="18"/>
  <c r="N26" i="18"/>
  <c r="J29" i="18"/>
  <c r="M29" i="18"/>
  <c r="N29" i="18"/>
  <c r="J39" i="18"/>
  <c r="M39" i="18"/>
  <c r="N39" i="18"/>
  <c r="J96" i="18"/>
  <c r="M96" i="18"/>
  <c r="N96" i="18"/>
  <c r="J42" i="18"/>
  <c r="M42" i="18"/>
  <c r="N42" i="18"/>
  <c r="J82" i="18"/>
  <c r="M82" i="18"/>
  <c r="N82" i="18"/>
  <c r="J15" i="18"/>
  <c r="M15" i="18"/>
  <c r="N15" i="18"/>
  <c r="J16" i="18"/>
  <c r="M16" i="18"/>
  <c r="J18" i="18"/>
  <c r="M18" i="18"/>
  <c r="N18" i="18"/>
  <c r="J22" i="18"/>
  <c r="M22" i="18"/>
  <c r="N22" i="18"/>
  <c r="J24" i="18"/>
  <c r="M24" i="18"/>
  <c r="N24" i="18"/>
  <c r="J28" i="18"/>
  <c r="M28" i="18"/>
  <c r="N28" i="18"/>
  <c r="J30" i="18"/>
  <c r="M30" i="18"/>
  <c r="N30" i="18"/>
  <c r="J33" i="18"/>
  <c r="M33" i="18"/>
  <c r="N33" i="18"/>
  <c r="J35" i="18"/>
  <c r="M35" i="18"/>
  <c r="N35" i="18"/>
  <c r="J38" i="18"/>
  <c r="M38" i="18"/>
  <c r="N38" i="18"/>
  <c r="J40" i="18"/>
  <c r="M40" i="18"/>
  <c r="N40" i="18"/>
  <c r="J44" i="18"/>
  <c r="M44" i="18"/>
  <c r="N44" i="18"/>
  <c r="J46" i="18"/>
  <c r="M46" i="18"/>
  <c r="N46" i="18"/>
  <c r="J50" i="18"/>
  <c r="M50" i="18"/>
  <c r="N50" i="18"/>
  <c r="J52" i="18"/>
  <c r="M52" i="18"/>
  <c r="N52" i="18"/>
  <c r="J54" i="18"/>
  <c r="M54" i="18"/>
  <c r="N54" i="18"/>
  <c r="J58" i="18"/>
  <c r="M58" i="18"/>
  <c r="N58" i="18"/>
  <c r="J60" i="18"/>
  <c r="M60" i="18"/>
  <c r="N60" i="18"/>
  <c r="J61" i="18"/>
  <c r="M61" i="18"/>
  <c r="N61" i="18"/>
  <c r="J62" i="18"/>
  <c r="M62" i="18"/>
  <c r="N62" i="18"/>
  <c r="J64" i="18"/>
  <c r="M64" i="18"/>
  <c r="N64" i="18"/>
  <c r="J65" i="18"/>
  <c r="M65" i="18"/>
  <c r="N65" i="18"/>
  <c r="J66" i="18"/>
  <c r="M66" i="18"/>
  <c r="N66" i="18"/>
  <c r="J70" i="18"/>
  <c r="M70" i="18"/>
  <c r="N70" i="18"/>
  <c r="J72" i="18"/>
  <c r="M72" i="18"/>
  <c r="N72" i="18"/>
  <c r="J74" i="18"/>
  <c r="M74" i="18"/>
  <c r="N74" i="18"/>
  <c r="J75" i="18"/>
  <c r="M75" i="18"/>
  <c r="N75" i="18"/>
  <c r="J76" i="18"/>
  <c r="M76" i="18"/>
  <c r="N76" i="18"/>
  <c r="J77" i="18"/>
  <c r="M77" i="18"/>
  <c r="N77" i="18"/>
  <c r="J78" i="18"/>
  <c r="M78" i="18"/>
  <c r="N78" i="18"/>
  <c r="J79" i="18"/>
  <c r="J80" i="18"/>
  <c r="M80" i="18"/>
  <c r="N80" i="18"/>
  <c r="J81" i="18"/>
  <c r="M81" i="18"/>
  <c r="N81" i="18"/>
  <c r="J84" i="18"/>
  <c r="M84" i="18"/>
  <c r="N84" i="18"/>
  <c r="J86" i="18"/>
  <c r="M86" i="18"/>
  <c r="N86" i="18"/>
  <c r="J88" i="18"/>
  <c r="M88" i="18"/>
  <c r="N88" i="18"/>
  <c r="J90" i="18"/>
  <c r="M90" i="18"/>
  <c r="N90" i="18"/>
  <c r="J92" i="18"/>
  <c r="M92" i="18"/>
  <c r="N92" i="18"/>
  <c r="J93" i="18"/>
  <c r="J94" i="18"/>
  <c r="J97" i="18"/>
  <c r="J98" i="18"/>
  <c r="J100" i="18"/>
  <c r="J102" i="18"/>
  <c r="J104" i="18"/>
  <c r="J105" i="18"/>
  <c r="J106" i="18"/>
  <c r="M97" i="18"/>
  <c r="N97" i="18"/>
  <c r="M98" i="18"/>
  <c r="N98" i="18"/>
  <c r="M100" i="18"/>
  <c r="N100" i="18"/>
  <c r="M102" i="18"/>
  <c r="N102" i="18"/>
  <c r="M104" i="18"/>
  <c r="N104" i="18"/>
  <c r="M105" i="18"/>
  <c r="N105" i="18"/>
  <c r="N101" i="18"/>
  <c r="N69" i="18"/>
  <c r="N45" i="18"/>
  <c r="N21" i="18"/>
  <c r="N16" i="18"/>
  <c r="M79" i="18"/>
  <c r="N79" i="18"/>
  <c r="M93" i="18"/>
  <c r="N93" i="18"/>
  <c r="D33" i="54"/>
  <c r="E33" i="54"/>
  <c r="D57" i="54"/>
  <c r="K57" i="54"/>
  <c r="D60" i="54"/>
  <c r="E60" i="54"/>
  <c r="D59" i="54"/>
  <c r="E59" i="54"/>
  <c r="D58" i="54"/>
  <c r="E58" i="54"/>
  <c r="D55" i="54"/>
  <c r="E55" i="54"/>
  <c r="D54" i="54"/>
  <c r="E54" i="54"/>
  <c r="D53" i="54"/>
  <c r="E53" i="54"/>
  <c r="D52" i="54"/>
  <c r="E52" i="54"/>
  <c r="D51" i="54"/>
  <c r="E51" i="54"/>
  <c r="D50" i="54"/>
  <c r="K50" i="54"/>
  <c r="D49" i="54"/>
  <c r="E49" i="54"/>
  <c r="D48" i="54"/>
  <c r="E48" i="54"/>
  <c r="D47" i="54"/>
  <c r="E47" i="54"/>
  <c r="D45" i="54"/>
  <c r="E45" i="54"/>
  <c r="D44" i="54"/>
  <c r="E44" i="54"/>
  <c r="D43" i="54"/>
  <c r="E43" i="54"/>
  <c r="D41" i="54"/>
  <c r="E41" i="54"/>
  <c r="D40" i="54"/>
  <c r="K40" i="54"/>
  <c r="E40" i="54"/>
  <c r="D38" i="54"/>
  <c r="E38" i="54"/>
  <c r="D39" i="54"/>
  <c r="E39" i="54"/>
  <c r="D37" i="54"/>
  <c r="D36" i="54"/>
  <c r="E36" i="54"/>
  <c r="D35" i="54"/>
  <c r="E35" i="54"/>
  <c r="D34" i="54"/>
  <c r="E34" i="54"/>
  <c r="D32" i="54"/>
  <c r="K32" i="54"/>
  <c r="D31" i="54"/>
  <c r="E31" i="54"/>
  <c r="D30" i="54"/>
  <c r="E30" i="54"/>
  <c r="D29" i="54"/>
  <c r="E29" i="54"/>
  <c r="D28" i="54"/>
  <c r="E28" i="54"/>
  <c r="D27" i="54"/>
  <c r="E27" i="54"/>
  <c r="D25" i="54"/>
  <c r="E25" i="54"/>
  <c r="D24" i="54"/>
  <c r="D23" i="54"/>
  <c r="E23" i="54"/>
  <c r="D22" i="54"/>
  <c r="D21" i="54"/>
  <c r="E21" i="54"/>
  <c r="D20" i="54"/>
  <c r="K20" i="54"/>
  <c r="D19" i="54"/>
  <c r="E19" i="54"/>
  <c r="D18" i="54"/>
  <c r="E18" i="54"/>
  <c r="D17" i="54"/>
  <c r="E17" i="54"/>
  <c r="D16" i="54"/>
  <c r="E16" i="54"/>
  <c r="D15" i="54"/>
  <c r="E15" i="54"/>
  <c r="D14" i="54"/>
  <c r="K14" i="54"/>
  <c r="D13" i="54"/>
  <c r="K13" i="54"/>
  <c r="K53" i="54"/>
  <c r="K44" i="54"/>
  <c r="K56" i="54"/>
  <c r="K52" i="54"/>
  <c r="K54" i="54"/>
  <c r="K58" i="54"/>
  <c r="K51" i="54"/>
  <c r="K55" i="54"/>
  <c r="K46" i="54"/>
  <c r="K34" i="54"/>
  <c r="K36" i="54"/>
  <c r="D12" i="54"/>
  <c r="E12" i="54"/>
  <c r="K47" i="54"/>
  <c r="K39" i="54"/>
  <c r="K31" i="54"/>
  <c r="K29" i="54"/>
  <c r="K27" i="54"/>
  <c r="K25" i="54"/>
  <c r="K48" i="54"/>
  <c r="K49" i="54"/>
  <c r="K41" i="54"/>
  <c r="K15" i="54"/>
  <c r="K21" i="54"/>
  <c r="K12" i="54"/>
  <c r="K28" i="54"/>
  <c r="E20" i="54"/>
  <c r="E24" i="54"/>
  <c r="K24" i="54"/>
  <c r="E14" i="54"/>
  <c r="E22" i="54"/>
  <c r="K22" i="54"/>
  <c r="E57" i="54"/>
  <c r="K37" i="54"/>
  <c r="E37" i="54"/>
  <c r="K16" i="54"/>
  <c r="K23" i="54"/>
  <c r="K19" i="54"/>
  <c r="D22" i="33"/>
  <c r="K22" i="33"/>
  <c r="D21" i="33"/>
  <c r="E21" i="33"/>
  <c r="D20" i="33"/>
  <c r="K20" i="33"/>
  <c r="D14" i="33"/>
  <c r="D19" i="33"/>
  <c r="D40" i="33"/>
  <c r="E40" i="33"/>
  <c r="D38" i="33"/>
  <c r="E38" i="33"/>
  <c r="D13" i="33"/>
  <c r="E13" i="33"/>
  <c r="D12" i="33"/>
  <c r="E12" i="33"/>
  <c r="D17" i="33"/>
  <c r="K17" i="33"/>
  <c r="D16" i="33"/>
  <c r="D18" i="33"/>
  <c r="K18" i="33"/>
  <c r="D15" i="33"/>
  <c r="E15" i="33"/>
  <c r="D23" i="33"/>
  <c r="K23" i="33"/>
  <c r="D24" i="33"/>
  <c r="K24" i="33"/>
  <c r="D27" i="33"/>
  <c r="K27" i="33"/>
  <c r="D36" i="33"/>
  <c r="E36" i="33"/>
  <c r="D37" i="33"/>
  <c r="E37" i="33"/>
  <c r="D28" i="33"/>
  <c r="K28" i="33"/>
  <c r="D29" i="33"/>
  <c r="K29" i="33"/>
  <c r="D39" i="33"/>
  <c r="K39" i="33"/>
  <c r="E39" i="33"/>
  <c r="D35" i="33"/>
  <c r="E35" i="33"/>
  <c r="D30" i="33"/>
  <c r="D26" i="33"/>
  <c r="D31" i="33"/>
  <c r="E31" i="33"/>
  <c r="D42" i="33"/>
  <c r="E42" i="33"/>
  <c r="E29" i="33"/>
  <c r="D33" i="33"/>
  <c r="E33" i="33"/>
  <c r="K33" i="33"/>
  <c r="K12" i="33"/>
  <c r="K43" i="33"/>
  <c r="A7" i="33"/>
  <c r="E27" i="33"/>
  <c r="E30" i="33"/>
  <c r="K30" i="33"/>
  <c r="K16" i="33"/>
  <c r="E16" i="33"/>
  <c r="K38" i="33"/>
  <c r="K15" i="33"/>
  <c r="E24" i="33"/>
  <c r="K40" i="33"/>
  <c r="K14" i="33"/>
  <c r="E14" i="33"/>
  <c r="K36" i="33"/>
  <c r="K37" i="33"/>
  <c r="K21" i="33"/>
  <c r="E26" i="33"/>
  <c r="K26" i="33"/>
  <c r="E19" i="33"/>
  <c r="K19" i="33"/>
  <c r="E23" i="33"/>
  <c r="E18" i="33"/>
  <c r="K42" i="33"/>
  <c r="E28" i="33"/>
  <c r="K17" i="54"/>
  <c r="E50" i="54"/>
  <c r="M94" i="18"/>
  <c r="N94" i="18"/>
  <c r="N106" i="18"/>
  <c r="E20" i="33"/>
  <c r="E17" i="33"/>
  <c r="K31" i="33"/>
  <c r="K35" i="33"/>
  <c r="K13" i="33"/>
  <c r="E22" i="33"/>
  <c r="M64" i="54"/>
  <c r="M63" i="54"/>
  <c r="K33" i="54"/>
  <c r="K43" i="54"/>
  <c r="K35" i="54"/>
  <c r="K45" i="54"/>
  <c r="K30" i="54"/>
  <c r="E32" i="54"/>
  <c r="K38" i="54"/>
  <c r="M62" i="54"/>
  <c r="K18" i="54"/>
  <c r="E13" i="54"/>
  <c r="M65" i="54"/>
  <c r="A7" i="54"/>
</calcChain>
</file>

<file path=xl/sharedStrings.xml><?xml version="1.0" encoding="utf-8"?>
<sst xmlns="http://schemas.openxmlformats.org/spreadsheetml/2006/main" count="574" uniqueCount="408">
  <si>
    <t>Every year Eagle has operated a Parent Involvement Progam in which parents learn how to support their children at home. It is conducted once per month for different sets of parents. PTO supports and sponsors parent involvement in the classroom with parents spending approximately 2 to 3 special days learning with their children and helping their children learn throughout the year.</t>
    <phoneticPr fontId="31" type="noConversion"/>
  </si>
  <si>
    <t xml:space="preserve">Every school year begins with a Parent Orientation Program conducted by the Executive Director and the Principal. Every family is provided with a Parent and Student Handbook to guide them through the Eagle process. At each of the initial parent orientation meetings, a special section is set aside for the discussion of Title 1 and its value to students, staff, and the school. Eagle has an active PTO that meets that meets monthly and has sponsored a number of projects within the school. Eagle notifies parents of the meetings and opportunities for volunteering at the school via hand-outs, flyers sent home via backpack, face-to-face reminders by teachers to their parents, email, twitter, some telephone calls, posters throughout the school, and asking room parents to communicate with their fellow parents.  Eagle brings in experts to present to parents on everything from nutrition, family finance, homework help, and parenting issues. Eagle has the following parent involvement programs:  Family Partnership Agreement Meetings
·         Back to School Night
·         Grandparents Day
·         PTO meetings
·         Toys for TOTS;  Parents Day BBQ
·         Thanksgiving Basket Donations (320 baskets)
·         End of the year field trip 
·         parent Teacher meetings every marking period (4 times per year)
Eagle had 100% participation by parents in its programs.
                            </t>
    <phoneticPr fontId="31" type="noConversion"/>
  </si>
  <si>
    <t xml:space="preserve">Student Progress Targets Progress Results Met Target?
 50% of pre-kindergarten-3 through Third grade students will demonstrate growth of at least one level or maintain 75% mastery in literacy by the spring administration on the literacy assessment. Yes. 74% of students demonstrated growth of one level or maintained mastery.
 70% of Pre-kindergarten-4 students will demonstrate growth of at least one level or maintain 75% mastery in literacy by the spring administration of the literacy test. Yes.94% of students maintained mastery.
 50% of kindergarten through third-grade students will demonstrate growth of at least one level or maintain proficiency in literacy by the spring administration on the literacy assessment. Yes. 65% of students demonstrated growth of at least one level or maintained proficiency
 60% of kindergarten through third-grade students will score proficient on the Dynamic Indicators of Basic Early Literacy Skills (DIBELS) assessment. Yes.  65% of students scored proficient.
 Yes Leading Indicator Targets Leading Indicator Results Met Target?
 On average, pre-kindergarten-3 and pre-kindergarten-4 students will attend school 88% of the days. Yes. The average daily attendance was 98%.
 On average, kindergarten through third-grade students will attend school 92% of the days. Yes. The average daily attendance was 92%. Eagle met all 8 of its targets. DC CAS scores exceeded the target. 
Teacher effectiveness was measured by CLASS conducted by Howard University Center for Urban Progress. This is a system in which every teacher is assessed with an in-depth observation followed by a two to three hour analysis conducted using the CLASS system. Eagle also has employed five coaches to provide one-on-one support and coaching to each teacher. (Four coaches are at the Eagle Center and one coach is at Eagle at NJ.) A 20 day professional development program is conducted before the year begins and through out the year based on the assessed needs of the instructional staff.  Eagle also send staff to OSSE’s PD programs and then does a turn-key PD program where the teachers attending then teach the rest of the staff.
The teacher retention rate was 87%. Eagle had 115 students in Special Education at one point during the year and closed the year with 93 students in Special Education. Ninety two percent (92%) of our students met their IEP goals. Eagle's success comes with reducing class size. The Title 1 funds will be used for class size reduction.
List of Tests:
Quarterly Achievement Network assessments: Grades  2-3
Fountas and Pinnell Benchmark Assessments: Grades   k-3
Easy CBM Curriculum Based Measurement for Math: Grades  k-3
Dibels - Dynamic Indicators of Basic Early Literacy Skills: Grades  k-3
Gold Assessment: Grades prek 3 - k
Get it Got t Go! IDGI  Individual Growth and Development Indicators: Grades  Prek 3 and Prek 4
Grades 2 &amp; 3: DC CAS
</t>
    <phoneticPr fontId="31" type="noConversion"/>
  </si>
  <si>
    <t>School conducts monthly Administrative Team meetings and sub-meetings of the group to ensure the efficiency of our programs and services.Eagle Academy has two schools  so it is reasonable to coordinate the programs and services</t>
    <phoneticPr fontId="31" type="noConversion"/>
  </si>
  <si>
    <t>Eagle has a before school and after school program. Second and third grade teachers conduct an after school program to tutor students three nights per week for 20 weeks. This coming year Eagle is continuing a 45 minute after school program open to all students and for students identified by their teachers as benefiting from an after school program. Eagle conducts a summer school program every year that focuses on academics. It is a six week program and operates five days per week. Identified students are encouraged to attend this program as well as special education students. it is free to all students.</t>
    <phoneticPr fontId="31" type="noConversion"/>
  </si>
  <si>
    <t xml:space="preserve">then the LEA should provide a succinct description below, and indicate grade levels and students served with such assessments.
Also, please describe any other indicators that will be used to assess student performance.
Also, please describe any other indicators that will be used to assess student performance.
</t>
  </si>
  <si>
    <t>The description should include services to homeless children, such as the appointment of a district liaison, immediate enrollment, transportation, and remaining in the school of origin.</t>
  </si>
  <si>
    <t>cpinkney@eagleacademypcs.org</t>
  </si>
  <si>
    <t>202-544-2646</t>
  </si>
  <si>
    <t>jsmith@eagleacademypcs.org</t>
  </si>
  <si>
    <t>ashorter@acscpa.net</t>
  </si>
  <si>
    <t>301-996-3909</t>
  </si>
  <si>
    <t>NA</t>
  </si>
  <si>
    <t>EAGLE ACADEMY PUBLIC CHARTER SCHOOL</t>
  </si>
  <si>
    <t>CASSANDRA S. PINKNEY</t>
  </si>
  <si>
    <t>JOE M. SMITH</t>
  </si>
  <si>
    <t>ANDREA C. SHORTER</t>
  </si>
  <si>
    <t>CHIEF FINANCIAL OFFICER</t>
  </si>
  <si>
    <t>ACCOUNTANT</t>
  </si>
  <si>
    <t>DAVENE M. WHITE</t>
  </si>
  <si>
    <t>CHAIRPERSON OF BOARD OF DIRECTORS</t>
  </si>
  <si>
    <t>Please describe how your LEA will provide additional educational assistance to individual students that need help in meeting the State’s academic achievement standards and how the LEA will provide support to Focus and Priority schools.</t>
  </si>
  <si>
    <t>Please describe how the LEA ensures that migratory, formerly migratory, and homeless children who are eligible to receive services are selected on the same basis as other children are selected to receive services.</t>
  </si>
  <si>
    <r>
      <t>*</t>
    </r>
    <r>
      <rPr>
        <i/>
        <sz val="10"/>
        <rFont val="Calibri"/>
        <family val="2"/>
      </rPr>
      <t>(Do not complete. These are described in the LEA’s consolidated application)</t>
    </r>
    <r>
      <rPr>
        <sz val="10"/>
        <rFont val="Calibri"/>
      </rPr>
      <t>.</t>
    </r>
  </si>
  <si>
    <r>
      <rPr>
        <i/>
        <sz val="10"/>
        <color indexed="10"/>
        <rFont val="Calibri"/>
        <family val="2"/>
      </rPr>
      <t>*(</t>
    </r>
    <r>
      <rPr>
        <i/>
        <u/>
        <sz val="11"/>
        <color indexed="10"/>
        <rFont val="Calibri"/>
        <family val="2"/>
      </rPr>
      <t>To be completed next school year, 2013 - 2014</t>
    </r>
    <r>
      <rPr>
        <i/>
        <sz val="10"/>
        <color indexed="10"/>
        <rFont val="Calibri"/>
        <family val="2"/>
      </rPr>
      <t>).</t>
    </r>
    <r>
      <rPr>
        <sz val="10"/>
        <rFont val="Calibri"/>
      </rPr>
      <t xml:space="preserve"> Please provide a brief description of your LEA’s teacher and leader evaluation system that aligns with Principle 3 requirements. </t>
    </r>
  </si>
  <si>
    <t>Per the Elementary and Secondary Education Act, NCLB Section 1112, if an LEA administers academic assessments in addition to those described in the State Plan under section 1111(b) (3), to:</t>
  </si>
  <si>
    <t xml:space="preserve">Title I, Section 1112 of Elementary and Secondary Education Act, No Child Left Behind requires Local Education Agencies (LEAs) to create and implement a Title I, LEA Plan.  The Title I, LEA Plan (Plan) describes the actions that LEAs will take to ensure that they meet Title I programmatic requirements and establishes a focus for raising the academic performance of all student groups to achieve state academic standards. Title I, Section 1112 (b) of the No Child Left Behind Act outlines the specific requirements for the Plan and requires that school site administrators, teachers, and parents from the LEA must be consulted in the planning, development, and revision of the Plan. In addition, in July of 2012 the DC Office of the State Superintendent of Education (DC OSSE) received flexibility from the U.S. Department of Education in its implementation of the Elementary and Secondary Education Act. This LEA Plan Template aligns with the new requirements included in the District’s plan for flexibility.
In order to develop the Plan, the LEA should conduct a comprehensive needs assessment that includes a review of student achievement and outcome data, current educational practices and programs, teacher effectiveness and retention, parent involvement, professional development, and special services and supports. LEAs should then develop the plan with input from teachers, principals, administrators and other appropriate school personnel, and with parents of children served within the LEA. The LEA should then identify and allocate available resources to implement the plan. Finally, the LEA should monitor implementation of the plan and review and update it annually. All LEAs must submit an LEA plan to OSSE for approval.
</t>
  </si>
  <si>
    <t>(b) description of the LEA’s strategies for coordinating resources and efforts to prepare parents to be involved in the schools and in their children’s education</t>
  </si>
  <si>
    <t>Description of how the LEA will coordinate and integrate educational services at the LEA or individual school level</t>
  </si>
  <si>
    <t>Please describe how teachers, in consultation with parents, administrators, and pupil services personnel in targeted assistance schools will identify the eligible children most in need of services under this part. Please note that multiple, educationally-related criteria must be used to identify students eligible for services. Where applicable, provide a description of appropriate, educational services outside such schools for children living in local institutions for neglected or delinquent children in community day school programs, and homeless children.</t>
  </si>
  <si>
    <t>Date Title I LEA Plan First Received:</t>
  </si>
  <si>
    <t>Name of Primary LEA Contact for Title I LEA Plan</t>
  </si>
  <si>
    <t>Position Title of Primary LEA Contact for Title I LEA Plan</t>
  </si>
  <si>
    <t>Email Address of Primary LEA Contact for Title I LEA Plan</t>
  </si>
  <si>
    <t>Telephone Number of Primary LEA Contact for Title I LEA Plan</t>
  </si>
  <si>
    <t>Name of Additional LEA Contact for Title I LEA Plan</t>
  </si>
  <si>
    <t>Position Title of Additional LEA Contact for Title I LEA Plan</t>
  </si>
  <si>
    <t>Email Address of Additional LEA Contact for Title I LEA Plan</t>
  </si>
  <si>
    <t>Telephone Number of Additional LEA Contact for Title I LEA Plan</t>
  </si>
  <si>
    <t>Title I Local Educational Agency Plan</t>
  </si>
  <si>
    <t>Name of Individual Certifying Title I LEA Plan (Board Chairperson or Chancellor only)</t>
  </si>
  <si>
    <t>Title of Individual Certifying Title I LEA Plan (Board Chairperson or Chancellor only)</t>
  </si>
  <si>
    <t>Signature of Individual Certifying Title I LEA Plan</t>
  </si>
  <si>
    <t>Principle 3: Teacher and Leader Evaluation Systems</t>
  </si>
  <si>
    <t>Assurance 2</t>
  </si>
  <si>
    <t>Assurance 3</t>
  </si>
  <si>
    <t>Assurance 4</t>
  </si>
  <si>
    <t>Assurance 5</t>
  </si>
  <si>
    <t>Assurance 6</t>
  </si>
  <si>
    <t>Assurance 7</t>
  </si>
  <si>
    <t>Assurance 8</t>
  </si>
  <si>
    <t>Assurance 9</t>
  </si>
  <si>
    <t>Assurance 10</t>
  </si>
  <si>
    <t>Assurance 11</t>
  </si>
  <si>
    <t>Assurance 12</t>
  </si>
  <si>
    <t>Assurance 13</t>
  </si>
  <si>
    <t>Assurance 14</t>
  </si>
  <si>
    <r>
      <t>Assurance 15 (</t>
    </r>
    <r>
      <rPr>
        <i/>
        <sz val="10"/>
        <rFont val="Calibri"/>
        <family val="2"/>
      </rPr>
      <t>DCPS only</t>
    </r>
    <r>
      <rPr>
        <sz val="10"/>
        <rFont val="Calibri"/>
      </rPr>
      <t>)</t>
    </r>
  </si>
  <si>
    <t>LEA Plan (Worksheet/Tab 3)</t>
  </si>
  <si>
    <t>(a) criteria used to identify which students in a targeted assistance school will receive services</t>
  </si>
  <si>
    <r>
      <rPr>
        <b/>
        <i/>
        <sz val="10"/>
        <rFont val="Calibri"/>
        <family val="2"/>
      </rPr>
      <t>FOR DCPS ONLY:</t>
    </r>
    <r>
      <rPr>
        <sz val="10"/>
        <rFont val="Calibri"/>
      </rPr>
      <t xml:space="preserve"> Description of services for Migratory and Homeless Children</t>
    </r>
  </si>
  <si>
    <t>Describe how the LEA will coordinate and integrate educational services at the LEA or individual school level in order to increase program effectiveness, eliminate duplication, and reduce fragmentation of the instructional program.</t>
  </si>
  <si>
    <t>Interventions for Priority, Focus, and Schools that Have Missed AMOs Two Years in a Row</t>
  </si>
  <si>
    <t>Part 1: Local Educational Agency Information</t>
  </si>
  <si>
    <t>Name of Local Educational Agency</t>
  </si>
  <si>
    <t>Description of interventions for Priority, Focus, and Schools that Have Missed AMOs Two Years in a Row</t>
  </si>
  <si>
    <r>
      <t xml:space="preserve">810 First Street, NE, 9th floor, Washington, DC 20002
Phone: 202.727.6436  •   Fax: 202.727.2019   •   </t>
    </r>
    <r>
      <rPr>
        <u/>
        <sz val="11"/>
        <color indexed="56"/>
        <rFont val="Calibri"/>
        <family val="2"/>
      </rPr>
      <t>www.osse.dc.gov</t>
    </r>
    <r>
      <rPr>
        <sz val="11"/>
        <rFont val="Calibri"/>
        <family val="2"/>
      </rPr>
      <t xml:space="preserve">
</t>
    </r>
  </si>
  <si>
    <t xml:space="preserve">     I certify that all of the information contained in this application is true and accurate to the best of my knowledge.         
     Additionally, I certify that the LEA agrees to all assurances included in the application.         
     I have been authorized to file this application on behalf of the agency named above.</t>
  </si>
  <si>
    <t>Telephone number of additional contact provided</t>
  </si>
  <si>
    <t>Telephone number of LEA Executive Director provided</t>
  </si>
  <si>
    <t>Information and Certification (Worksheet/Tab 1)</t>
  </si>
  <si>
    <t>Assurances (Worksheet/Tab 2)</t>
  </si>
  <si>
    <t>Assurance 1</t>
  </si>
  <si>
    <t>Highly Qualified and Effective Teachers</t>
  </si>
  <si>
    <t>Please describe how the LEA is working to ensure all teachers are highly qualified and are effective.</t>
  </si>
  <si>
    <t>Please describe the strategies the LEA uses to ensure effective parental involvement.</t>
  </si>
  <si>
    <t>Description of additional educational assistance to individual students that need help in meeting the State’s academic achievement standards and how the LEA will provide support to Focus and Priority schools.</t>
  </si>
  <si>
    <t>Please describe the strategy the LEA will use to coordinate programs under Title I with programs under Title II to provide professional development for teachers and principals, and, if appropriate, pupil services personnel, administrators, parents, and other staff, including LEA-level staff in accordance with Section 1118, “Parental Involvement,” and Section 1119, “Qualifications for Teachers and Paraprofessionals.”</t>
  </si>
  <si>
    <t>Description of how the LEA is working to ensure all teachers are highly qualified and are effective</t>
  </si>
  <si>
    <r>
      <t>Description of how the LEA uses funds to support preschool programs (</t>
    </r>
    <r>
      <rPr>
        <i/>
        <sz val="10"/>
        <rFont val="Calibri"/>
        <family val="2"/>
      </rPr>
      <t>if applicable</t>
    </r>
    <r>
      <rPr>
        <sz val="10"/>
        <rFont val="Calibri"/>
      </rPr>
      <t>)</t>
    </r>
  </si>
  <si>
    <t>Description of the strategies the LEA uses to ensure effective parental involvement</t>
  </si>
  <si>
    <r>
      <t>Descritpion of how the LEA uses funds to support after school, before school, summer school, and or school-year extension programs (</t>
    </r>
    <r>
      <rPr>
        <i/>
        <sz val="10"/>
        <rFont val="Calibri"/>
        <family val="2"/>
      </rPr>
      <t>if applicable</t>
    </r>
    <r>
      <rPr>
        <sz val="10"/>
        <rFont val="Calibri"/>
      </rPr>
      <t>)</t>
    </r>
  </si>
  <si>
    <t>Describe the LEA’s strategies for coordinating resources and efforts to help schools retain, recruit and increase the number of highly qualified and highly effective teachers, principals, and other staff.</t>
  </si>
  <si>
    <t>Describe the LEA’s strategies for coordinating resources and efforts to prepare parents to be involved in the schools and in their children’s education.</t>
  </si>
  <si>
    <t>Coordination of Educational Services</t>
  </si>
  <si>
    <t>(b) description of services to homeless children, such as the appointment of a district liaison, immediate enrollment, transportation, and remaining in school of origin</t>
  </si>
  <si>
    <t>(c) description of services to children in a local institution for neglected or delinquent children and youth or attending a community day program, if appropriate</t>
  </si>
  <si>
    <t>(a) description of the LEA’s strategies for coordinating resources and efforts to help schools retain, recruit and increase the number of highly qualified and highly effective teachers, principals, and other staff</t>
  </si>
  <si>
    <t xml:space="preserve">In the space below, please describe how the LEA will coordinate and integrate educational services at the LEA or individual school level in order to increase program effectiveness, eliminate duplication, and reduce fragmentation of the instructional program. Include programs such as: Head Start; IDEA; Perkins; preschool programs; services for children with limited English proficiency; children with disabilities; migratory children; neglected or delinquent youth; Native American (Indian) students served under Part A of Title VII; homeless children; and immigrant children. </t>
  </si>
  <si>
    <t xml:space="preserve"> Local Measures of Student Performance other than State-level Assessments</t>
  </si>
  <si>
    <t>Name of LEA Executive Director (Public Charter Schools Only)</t>
  </si>
  <si>
    <t>Full Address of Local Educational Agency</t>
  </si>
  <si>
    <t>Email Address of LEA Executive Director (Public Charter Schools Only)</t>
  </si>
  <si>
    <t>Telephone Number of LEA Executive Director (Public Charter Schools Only)</t>
  </si>
  <si>
    <t>Date of Certification (input at the time of signature)</t>
  </si>
  <si>
    <r>
      <t xml:space="preserve">SUBMIT </t>
    </r>
    <r>
      <rPr>
        <b/>
        <u/>
        <sz val="11"/>
        <color indexed="10"/>
        <rFont val="Calibri"/>
        <family val="2"/>
      </rPr>
      <t>BOTH</t>
    </r>
    <r>
      <rPr>
        <b/>
        <sz val="11"/>
        <color indexed="10"/>
        <rFont val="Calibri"/>
        <family val="2"/>
      </rPr>
      <t xml:space="preserve"> A MICROSOFT EXCEL VERSION OF THIS FULL WORKBOOK </t>
    </r>
    <r>
      <rPr>
        <b/>
        <u/>
        <sz val="11"/>
        <color indexed="10"/>
        <rFont val="Calibri"/>
        <family val="2"/>
      </rPr>
      <t>AND</t>
    </r>
    <r>
      <rPr>
        <b/>
        <sz val="11"/>
        <color indexed="10"/>
        <rFont val="Calibri"/>
        <family val="2"/>
      </rPr>
      <t xml:space="preserve"> A SIGNED, SCANNED COPY OF THIS PAGE BY EMAIL TO </t>
    </r>
    <r>
      <rPr>
        <b/>
        <u/>
        <sz val="11"/>
        <color indexed="10"/>
        <rFont val="Calibri"/>
        <family val="2"/>
      </rPr>
      <t>CON.APP@DC.GOV</t>
    </r>
    <r>
      <rPr>
        <b/>
        <sz val="11"/>
        <color indexed="10"/>
        <rFont val="Calibri"/>
        <family val="2"/>
      </rPr>
      <t>.</t>
    </r>
  </si>
  <si>
    <t>OSSE Use Only</t>
  </si>
  <si>
    <t>Part 2: LEA Certification</t>
  </si>
  <si>
    <t>Full address of LEA provided</t>
  </si>
  <si>
    <t>Name of primary LEA contact provided</t>
  </si>
  <si>
    <t>Position title of primary LEA contact provided</t>
  </si>
  <si>
    <t>Email address of primary LEA contact provided</t>
  </si>
  <si>
    <t>Name of LEA Executive Director provided</t>
  </si>
  <si>
    <t>Email address of LEA Executive Director provided</t>
  </si>
  <si>
    <t>Name of additional LEA contact provided</t>
  </si>
  <si>
    <t>Position title of additional LEA contact provided</t>
  </si>
  <si>
    <r>
      <t>Extended Time (</t>
    </r>
    <r>
      <rPr>
        <b/>
        <i/>
        <sz val="16"/>
        <rFont val="Calibri"/>
        <family val="2"/>
      </rPr>
      <t>if applicable</t>
    </r>
    <r>
      <rPr>
        <b/>
        <sz val="16"/>
        <rFont val="Calibri"/>
        <family val="2"/>
      </rPr>
      <t>)</t>
    </r>
  </si>
  <si>
    <t xml:space="preserve">Please describe how the LEA uses funds to support after school, before school, summer school, and or school-year extension programs. </t>
  </si>
  <si>
    <t>Description of Comprehensive Needs Assessment</t>
  </si>
  <si>
    <t>General description of the nature of the programs to be conducted using Title I, II, and III funds</t>
  </si>
  <si>
    <t>Description of Local Measures of Student Performance other than State-level Assessments</t>
  </si>
  <si>
    <t xml:space="preserve">
a) Determine the success of students in meeting the State student academic achievement standards and provide information to teachers, parents, and students on the progress being made toward meeting student academic achievement standards;
b) Assist in diagnosis, teaching, and learning in the classroom in ways that best enable low-achieving students to meet State student achievement academic standards and do well in the local curriculum;
c) Determine what revisions are needed to projects under this part so that such children meet the State student academic achievement standards; and
d) Identify effectively students who may be at risk for reading failure or who are having difficulty reading, through the use of screening, diagnostic, and classroom-based instructional reading assessments.
</t>
  </si>
  <si>
    <t>Consultation</t>
  </si>
  <si>
    <t>Description of how the LEA is meeting or plans to meet this requirement:</t>
  </si>
  <si>
    <t>Describe who is involved and the criteria used to identify which students in a targeted assistance school will receive services. The criteria should:</t>
  </si>
  <si>
    <t xml:space="preserve">• Identify children who are failing or most at risk of failing to meet the state academic content standards.
• Use multiple measures that include objective criteria such as state assessments, and subjective criteria such as teacher judgment, parent interviews and classroom grades.
• Include solely teacher judgment, parent interviews and developmentally appropriate measures, if the district operates a preschool through grade 2 program with Title I funds.
</t>
  </si>
  <si>
    <t>The description should include services to children in a local institution for neglected or delinquent children and youth or attending a community day program, if appropriate.</t>
  </si>
  <si>
    <t>Additional Assistance</t>
  </si>
  <si>
    <r>
      <rPr>
        <b/>
        <u/>
        <sz val="16"/>
        <rFont val="Calibri"/>
        <family val="2"/>
      </rPr>
      <t>FOR DCPS ONLY</t>
    </r>
    <r>
      <rPr>
        <b/>
        <sz val="14"/>
        <rFont val="Calibri"/>
        <family val="2"/>
      </rPr>
      <t>: Serving Migratory and Homeless Children</t>
    </r>
  </si>
  <si>
    <r>
      <rPr>
        <b/>
        <sz val="16"/>
        <rFont val="Calibri"/>
        <family val="2"/>
      </rPr>
      <t>Use of Funds for Preschool (</t>
    </r>
    <r>
      <rPr>
        <b/>
        <i/>
        <sz val="16"/>
        <rFont val="Calibri"/>
        <family val="2"/>
      </rPr>
      <t>if applicable</t>
    </r>
    <r>
      <rPr>
        <b/>
        <sz val="16"/>
        <rFont val="Calibri"/>
        <family val="2"/>
      </rPr>
      <t>)</t>
    </r>
  </si>
  <si>
    <t>Please describe how the LEA uses funds to support preschool programs (if applicable).</t>
  </si>
  <si>
    <t>Coordination of Title I and Title II</t>
  </si>
  <si>
    <r>
      <rPr>
        <b/>
        <sz val="14"/>
        <rFont val="Calibri"/>
        <family val="2"/>
      </rPr>
      <t>Background and Process</t>
    </r>
    <r>
      <rPr>
        <sz val="14"/>
        <rFont val="Calibri"/>
        <family val="2"/>
      </rPr>
      <t xml:space="preserve">
Title I, Section 1112 of No Child Left Behind requires Local Education Agencies (LEAs) to create and implement a Title I, LEA Plan.  The Title I, LEA Plan (Plan) describes the actions that LEAs will take to ensure that they meet Title I programmatic requirements. The LEA Plan can serve as a summary of all existing state and federal programs and establish a focus for raising the academic performance of all student groups to achieve state academic standards. Title I, Section 1112 (b) of the No Child Left Behind Act outlines the specific requirements for the Plan and requires that school site administrators, teachers, and parents from the LEA must be consulted in the planning, development, and revision of the Plan. In addition, in July of 2012 the DC Office of the State Superintendent of Education (DC OSSE) received flexibility from the U.S. Department of Education in its implementation of the Elementary and Secondary Education Act. This LEA Plan Template aligns with the new requirements included in the District’s plan for flexibility.
In order to develop the Plan, the LEA should conduct a comprehensive needs assessment that includes a review of student achievement and outcome data, current educational practices and programs, teacher effectiveness and retention, parent involvement, professional development, and special services and supports. LEAs should then develop the plan with input from teachers, principals, administrators and other appropriate school personnel, and with parents of children served within the LEA. The LEA should then identify and allocate available resources to implement the plan. Finally, the LEA should monitor implementation of the plan and review and update it annually. All LEAs that have three or more campuses must submit an LEA plan to OSSE for approval.
</t>
    </r>
  </si>
  <si>
    <t>General Description</t>
  </si>
  <si>
    <t>Please provide a general description of the nature of the programs to be conducted using Title I, II, and III funds.</t>
  </si>
  <si>
    <t>To determine specific areas of need to be addressed in the Plan, the LEA should review student achievement and outcome data, current educational practices and programs, teacher effectiveness and retention, parent involvement, professional development, and special services and supports. Please describe the results of the needs assessment.</t>
  </si>
  <si>
    <t>use the results of the student academic assessments required under section 1111(b)(3), and other measures or indicators available to the agency, to review annually the progress of each school served by the agency and receiving funds under this part to determine whether all of the schools are making the progress necessary to ensure that all students will meet the State's proficient level of achievement on the State academic assessments described in section 1111(b)(3) Principle 2 of the ESEA Flexibility Waiver;</t>
  </si>
  <si>
    <t>ensure that the results from the academic assessments required under section 1111(b)(3) will be provided to parents and teachers as soon as is practicably possible after the test is taken, in an understandable and uniform format and, to the extent practicable, provided in a language that the parents can understand; and</t>
  </si>
  <si>
    <t>assist each school served by the agency and assisted under this part in developing or identifying examples of high-quality, effective curricula consistent with section 1111(b)(8)(D).</t>
  </si>
  <si>
    <r>
      <rPr>
        <b/>
        <i/>
        <sz val="10"/>
        <color indexed="10"/>
        <rFont val="Calibri"/>
        <family val="2"/>
      </rPr>
      <t>(DCPS only)</t>
    </r>
    <r>
      <rPr>
        <sz val="10"/>
        <rFont val="Calibri"/>
      </rPr>
      <t xml:space="preserve"> provide services to eligible children attending private elementary schools and secondary schools in accordance with section 1120, and timely and meaningful consultation with private school officials regarding such services.</t>
    </r>
  </si>
  <si>
    <t>Assurances: Title I Local Educational Agency Plan</t>
  </si>
  <si>
    <r>
      <t xml:space="preserve">Below, using formulas embedded in this workbook, an attempt is made to "validate" your application's readiness for submission to the OSSE.                                                                                                                                                                                   If any areas are highlighted red, you must make edits in order to prepare the application for submission.  </t>
    </r>
    <r>
      <rPr>
        <b/>
        <i/>
        <u/>
        <sz val="11"/>
        <rFont val="Calibri"/>
        <family val="2"/>
      </rPr>
      <t>OSSE will not accept an application which fails this validation</t>
    </r>
    <r>
      <rPr>
        <b/>
        <i/>
        <sz val="11"/>
        <rFont val="Calibri"/>
        <family val="2"/>
      </rPr>
      <t>.</t>
    </r>
    <r>
      <rPr>
        <b/>
        <sz val="11"/>
        <rFont val="Calibri"/>
        <family val="2"/>
      </rPr>
      <t xml:space="preserve">                                        Successful validation does NOT imply that the application meets all requirements for approval or that the application will be approved.</t>
    </r>
  </si>
  <si>
    <t>in the case of a local educational agency that chooses to use funds under this part to provide early childhood development services to low-income children below the age of compulsory school attendance, ensure that such services comply with the performance standards established under section 641A(a) of the Head Start Act;</t>
  </si>
  <si>
    <t>work in consultation with schools as the schools develop and implement their plans or activities under Principle 2 of the ESEA Flexibility Waiver;</t>
  </si>
  <si>
    <t>comply with the requirements of section 1119 regarding the qualifications of teachers and paraprofessionals and professional development and the requirements of Principle 3 of the ESEA Flexibility Waiver;</t>
  </si>
  <si>
    <t>inform eligible schools of the local educational agency's authority to obtain waivers on the school's behalf under title IX and, if the State is an Ed-Flex Partnership State, to obtain waivers under the Education Flexibility Partnership Act of 1999;</t>
  </si>
  <si>
    <t>Email address of primary contact provided</t>
  </si>
  <si>
    <t>Telephone number of primary contact provided</t>
  </si>
  <si>
    <t>Parental Involvement</t>
  </si>
  <si>
    <t>Comprehensive Needs Assessment</t>
  </si>
  <si>
    <t>coordinate and collaborate, to the extent feasible and necessary as determined by the local educational agency, with the State educational agency and other agencies providing services to children, youth, and families with respect to a school in Priority or Focus status if such a school requests assistance from the local educational agency in addressing major factors that have significantly affected student achievement at the school;</t>
  </si>
  <si>
    <t>ensure, through incentives for voluntary transfers, the provision of professional development, recruitment programs, or other effective strategies, that low-income students and minority students are not taught at higher rates than other students by unqualified, ineffective, out-of-field, or inexperienced teachers;</t>
  </si>
  <si>
    <t>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</si>
  <si>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</si>
  <si>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 xml:space="preserve">tadf lafdlk </t>
  </si>
  <si>
    <t>IN GENERAL- Each local educational agency plan shall provide assurances that the local educational agency will:</t>
  </si>
  <si>
    <t>inform eligible schools and parents of schoolwide program authority and the ability of such schools to consolidate funds from Federal, State, and local sources;</t>
  </si>
  <si>
    <t>provide technical assistance and support to schoolwide programs;</t>
  </si>
  <si>
    <t>take into account the experience of model programs for the educationally disadvantaged, and the findings of relevant scientifically based research indicating that services may be most effective if focused on students in the earliest grades at schools that receive funds under this part;</t>
  </si>
  <si>
    <t>fulfill such agency's school improvement responsibilities under Principle 2 of the ESEA Flexibility Waiver;</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</si>
  <si>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</si>
  <si>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</si>
  <si>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</si>
  <si>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</si>
  <si>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</si>
  <si>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t>
  </si>
  <si>
    <t>xxxxxxxxxxx</t>
  </si>
  <si>
    <t>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</si>
  <si>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</si>
  <si>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work in consultation with schools as the schools develop the schools' plans pursuant to section 1114 and assist schools as the schools implement such plans or undertake activities pursuant to section 1115 so that each school can make adequate yearly progress toward meeting the State student academic achievement standards;</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</si>
  <si>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</si>
  <si>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Part 4: Commitment to Obligate 100% of Annual FFY 2009 1003(a) School Improvement Funds by 09-30-11</t>
  </si>
  <si>
    <t>Part 4: Commitment to Obligate 100% of ARRA FFY 2009 1003(a) School Improvement Funds by 09-30-11</t>
  </si>
  <si>
    <t xml:space="preserve">Provide a detailed statement below to describe how the LEA will obligate 100% of its ARRA FFY 2009 1003(a) allocation by no later than September 30, 2011 (the last date for obligating these funds).  Refer to specific costs described in the narrative sections above and link those costs to a proposed timeline for obligation.  Even if this is covered by the narrative responses elsewhere in this application, provide a full description here.  </t>
  </si>
  <si>
    <t xml:space="preserve">Submit BOTH the completed Excel workbook AND a signed, scanned copy of TAB 1                               to SIG.APP@dc.gov by 5:00 P.M. EST on Monday, August 15, 2011.                           </t>
  </si>
  <si>
    <t>Tab 13: This tab will autopopulate based on the expenditures you enter into tab 12. If your total budget matches the allocationon tab 1, this tab will validate.</t>
  </si>
  <si>
    <r>
      <rPr>
        <b/>
        <sz val="10"/>
        <rFont val="Calibri"/>
        <family val="2"/>
      </rPr>
      <t xml:space="preserve">School Improvement Status of this   School or Campus FOR SCHOOL YEAR 2010-2011   </t>
    </r>
    <r>
      <rPr>
        <sz val="10"/>
        <rFont val="Calibri"/>
      </rPr>
      <t xml:space="preserve">                                      (select from drop-down menu)</t>
    </r>
  </si>
  <si>
    <t>First Date of Obligation for FFY10 Annual Funds</t>
  </si>
  <si>
    <r>
      <t xml:space="preserve">For at least one of the categories of school improvement strategies/initiatives listed below (Parts 2.1 through 2.6), list and describe the specific school improvement strategies and initiatives the LEA proposes to fund through ARRA FFY 2009 ESEA Section 1003(a) school improvement funds. </t>
    </r>
    <r>
      <rPr>
        <b/>
        <sz val="11"/>
        <rFont val="Calibri"/>
        <family val="2"/>
      </rPr>
      <t xml:space="preserve">  Each LEA may select the strategy or strategies it determines will be the most effective, based on data that reflect school/campus and student needs, in building LEA and school/campus capacity to improve student achievement and exit schools/campuses from improvement.</t>
    </r>
  </si>
  <si>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</si>
  <si>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Capital City Public Charter School</t>
  </si>
  <si>
    <t>Center City Public Charter School</t>
  </si>
  <si>
    <t>DC Preparatory Public Charter School</t>
  </si>
  <si>
    <t>District of Columbia Public Schools</t>
  </si>
  <si>
    <t>E.L. Haynes Public Charter School</t>
  </si>
  <si>
    <t>Elsie Whitlow Stokes Public Charter School</t>
  </si>
  <si>
    <t>Friendship Public Charter School</t>
  </si>
  <si>
    <t>Hope Community Public Charter School</t>
  </si>
  <si>
    <t>Hospitality Public Charter School</t>
  </si>
  <si>
    <t>Howard Road Academy Public Charter School</t>
  </si>
  <si>
    <t>Hyde Leadership Academy Public Charter School</t>
  </si>
  <si>
    <t>Ideal Academy Public Charter School</t>
  </si>
  <si>
    <t>Imagine Southeast Public Charter School</t>
  </si>
  <si>
    <t>Integrated Design &amp; Electronics Academy Public Charter School</t>
  </si>
  <si>
    <t>KIPP DC Public Charter School</t>
  </si>
  <si>
    <t>Mary McLeod Bethune Public Charter School</t>
  </si>
  <si>
    <t>Maya Angelou Public Charter School</t>
  </si>
  <si>
    <t>Meridian Public Charter School</t>
  </si>
  <si>
    <t>Options Public Charter School</t>
  </si>
  <si>
    <t>Paul Public Charter School</t>
  </si>
  <si>
    <t xml:space="preserve">To receive ESEA Section 1003(a) school improvement funds, the proposed plans must implement one or more of the following strategies.  Each LEA may select the strategy or strategies it determines will be the most effective, based on data that reflect school/campus and student needs, in building LEA and school/campus capacity to improve student achievement and exit schools/campuses from improvement.  These funds must be used towards strengthening and leveraging the improvement strategies outlined in your school improvement plans, and they should address the targeted needs identified by your DC CAS results and additional academic indicators (attendance or graduation rate).  For each category of school improvement strategies/initiatives listed below , list and describe the specific school improvement strategies and initiatives the LEA proposes to fund through Annual FFY 2009 ESEA Section 1003(a) school improvement funds.  </t>
  </si>
  <si>
    <t>First Date of Obligation for 2009 Annual and ARRA funds</t>
  </si>
  <si>
    <t>Two Rivers Public Charter School</t>
  </si>
  <si>
    <t>Washington Math Science Technology Public Charter School</t>
  </si>
  <si>
    <t>William E. Doar Jr. Public Charter School</t>
  </si>
  <si>
    <t>TOTAL</t>
  </si>
  <si>
    <t xml:space="preserve">Submit BOTH the completed Excel workbook AND a signed, scanned copy of TAB 1                                                                          to SIG.APP@dc.gov by 5:00 P.M. EST on Monday, August 15, 2011.                           </t>
  </si>
  <si>
    <t>Validation Tab: After completing Tabs 1 through 13, the LEA must click the Validation Tab to determine whether the application is complete and ready to submit to the OSSE.  Part 1, the Validation Summary, shows whether the application is ready for submission.  If the application is not ready for submission, the Validation tab will give specific information about what must be added or revised prior to submission (see "Steps Required for Application to be Validated").  If an application is submitted that has not been succesfully validated, the OSSE will not accept the application.</t>
  </si>
  <si>
    <t>Tab 10: This tab will autopopulate based on the expenditures you enter into tab 9. If your total budget matches the allocationon tab 1, this tab will validate.</t>
  </si>
  <si>
    <t>Tab 7: This tab will autopopulate based on the expenditures you enter into tab 6. If your total budget matches the allocationon tab 1, this tab will validate.</t>
  </si>
  <si>
    <t>Budget for Proposed Plan for the Use of Annual  FFY 2009 ESEA Section 1003(a) School Improvement Funds (Worksheet/Tab 7)</t>
  </si>
  <si>
    <t>Budget Explanations for Proposed Plan for the Use of ARRA FFY 2009 ESEA Section 1003(a) School Improvement Funds (Worksheet/Tab 9)</t>
  </si>
  <si>
    <t>Budget for Proposed Plan for the Use of ARRA FFY 2009 ESEA Section 1003(a) School Improvement Funds (Worksheet/Tab 10)</t>
  </si>
  <si>
    <t>FFY 2009 ANNUAL AWARD</t>
  </si>
  <si>
    <t>Additional FFY 2009 Annual Award</t>
  </si>
  <si>
    <t>FFY 2009 ARRA AWARD</t>
  </si>
  <si>
    <t>Additional FFY 2009 ARRA Award</t>
  </si>
  <si>
    <t>Total Funds to Be Obligated by September 30, 2011</t>
  </si>
  <si>
    <t>FFY 2010 Annual Allocation</t>
  </si>
  <si>
    <t>Total Funds to Budget for in July 2011 Application</t>
  </si>
  <si>
    <t>Academy for Learning Through the Arts (ALTA) Public Charter School</t>
  </si>
  <si>
    <t>Arts and Technology Public Charter School</t>
  </si>
  <si>
    <t>Booker T. Washington Public Charter School</t>
  </si>
  <si>
    <t>Budget Explanations for Proposed Plan for the Use of Annual FFY 2009 ESEA Section 1003(a) School Improvement Funds (Worksheet/Tab 6)</t>
  </si>
  <si>
    <t>Student Transportation</t>
  </si>
  <si>
    <t>TOTAL OF ALL PROGRAM CATEGORIES</t>
  </si>
  <si>
    <t>Tabs 2-3: Read each assurance carefully and select the "X" in the gray box to indicate that the LEA agrees to abide by the assurance.  Tab 3 also requires a statement from the LEA to meet the requirements of Section 427 of the General Education Provisions Act (GEPA).</t>
  </si>
  <si>
    <t>Cesar Chavez Public Charter School</t>
  </si>
  <si>
    <t>Children's Studio Public Charter School</t>
  </si>
  <si>
    <t>Community Academy Public Charter School</t>
  </si>
  <si>
    <t>DC Bilingual Public Charter School</t>
  </si>
  <si>
    <t>Tab 5: Complete Tab 5 in conjunction with Tabs 6 and 7 to ensure the narrative and budget are aligned.  Use this tab to describe the strategies or initiatives the LEA proposes to fund with Annual  FFY 2009 ESEA Section 1003(a) school improvement funds.  A narrative response to each of the guiding questions is required.</t>
  </si>
  <si>
    <t>Potomac Lighthouse Public Charter School</t>
  </si>
  <si>
    <t>School for the Arts in Learning (SAIL) Public Charter School</t>
  </si>
  <si>
    <t>Tree of Life Public Charter School</t>
  </si>
  <si>
    <t xml:space="preserve">Tab 9: Complete Tab 9 in conjunction with Tabs 8 and 10 to ensure the narrative and budget are aligned.  Use this tab to provide an explanation of the amounts listed in each category of the budget (Tab 10), making direct links between those amounts and the strategies or initiatives described in the narrative (Tab 8).    This should be directly linked to the narrative responses provided in Tab 10.  </t>
  </si>
  <si>
    <t>Tabs 14-16: These tabs are for reference; they do not require any LEA input.</t>
  </si>
  <si>
    <t xml:space="preserve">                Late submissions (received on or after 5:01 P.M. EST of Monday August 15, 2011) will not be considered.                                                                                                                    Applications submitted without successful validation ("Validation" tab) will NOT be accepted.</t>
  </si>
  <si>
    <t>Budget for Proposed Plan for the Use of ANNUAL FFY 2010 ESEA Section 1003(a) School Improvement Funds</t>
  </si>
  <si>
    <t>Respond to the questions below in the fields provided and provide a detailed narrative of how each campus that is in school improvement, corrective action, and/or restructuring will be using Annual  FFY 2009 ESEA Section 1003(a) funds.  ALL FIVE PARTS ARE REQUIRED.
A separate section of the application requires a narrative of the proposed plan for the use of ARRA FFY 2009 or Annual FFY10 ESEA Section 1003(a) school improvement funds; do not include a description of those proposed uses in this section.</t>
  </si>
  <si>
    <t>Respond to the questions below in the fields provided and provide a detailed narrative of how each campus that is in school improvement, corrective action, and/or restructuring will be using ESEA Section 1003(a) funds made available under the ARRA.  ALL FOUR PARTS ARE REQUIRED.
A separate section of the application requires a narrative of the proposed plan for the use of Annual FFY 2009and FFY 2010 ESEA Section 1003(a) school improvement funds; do not include a description of those proposed uses in this section.</t>
  </si>
  <si>
    <t>Tab 11: Complete Tab 11 in conjunction with Tabs 12 and 13 to ensure the narrative and budget are aligned.  Use this tab to describe the strategies or initiatives the LEA proposes to fund with Annual FFY 2010 ESEA Section 1003(a) school improvement funds.  A narrative response to each of the guiding questions is required.</t>
  </si>
  <si>
    <t xml:space="preserve">Tab 12: Complete Tab 12 in conjunction with Tabs 11 and 13 to ensure the narrative and budget are aligned.  Use this tab to provide an explanation of the amounts listed in each category of the budget (Tab 13), making direct links between those amounts and the strategies or initiatives described in the narrative (Tab 11).   This should be directly linked to the narrative responses provided in Tab 11.  </t>
  </si>
  <si>
    <t xml:space="preserve"> Program Budget Alignment</t>
  </si>
  <si>
    <t>The LEA will comply with all applicable Office of Management and Budget (OMB) Circulars, including, but not limited to: OMB Circular                                               A-87, Cost Principles for State, Local, and Indian Tribal Governments; OMB Circular A-102, Grants and Cooperative Agreements with                                                State and Local Governments; and OMB Circular A-133, Audits of States, Local Governments, and Non-Profit Organizations.</t>
  </si>
  <si>
    <t>Tab 4: List each school or campus identified for improvement, corrective action, or restructuring to be served with 1003(a) funds and provide all of the information requested in the chart for each of those schools/campuses.</t>
  </si>
  <si>
    <t>No federal appropriated funds have been paid or will be paid to any person for influencing or attempting to influence an officer or employee of any agency, a Member of Congress, an officer or employee of Congress, or an employee of a Member of Congress in connection with the making or renewal of  Federal grants under this program.</t>
  </si>
  <si>
    <t>It will administer each program covered by the application in accordance with all applicable statutes, regulations, program plans, and applications.</t>
  </si>
  <si>
    <t xml:space="preserve">Tab 6: Complete Tab 6 in conjunction with Tabs 5 and 7 to ensure the narrative and budget are aligned.  Use this tab to provide an explanation of the amounts listed in each category of the budget (Tab 7), making direct links between those amounts and the strategies or initiatives described in the narrative (Tab 5).   This should be directly linked to the narrative responses provided in Tab 5.  </t>
  </si>
  <si>
    <t>Tab 8: Complete Tab 8 in conjunction with Tabs 9 and 10 to ensure the narrative and budget are aligned.  Use this tab to describe the strategies or initiatives the LEA proposes to fund with ARRA FFY 2009 ESEA Section 1003(a) school improvement funds.  A narrative response to each of the guiding questions is required.</t>
  </si>
  <si>
    <t>Steps to Ensure Equitable Access and Participation: Meeting the Requirement of the General Education Provisions Act, Section 427                                                                                                                                                                                                                                                                                                                     If not embedded in the narrative portions of this application (tabs 6 and 9), provide a description of how the LEA will comply with the requirements of Section 427 of GEPA, given the specific planned uses of funds.  If this requirement is satisfied through statements embedded in the narrative portions of the application, please state so below.                                      (For additional guidance, see http://www.ed.gov/fund/grant/apply/appforms/gepa427.doc.)</t>
  </si>
  <si>
    <t>Narrative of Proposed Plan for the Use of  ANNUAL FFY 2009 ESEA Section 1003(a) School Improvement Funds</t>
  </si>
  <si>
    <t>It has adopted effective procedures for acquiring and disseminating to teachers and administrators participating in each program significant information from educational research, demonstrations, and similar projects, and for adopting, where appropriate, promising educational practices developed through such projects.</t>
  </si>
  <si>
    <t xml:space="preserve">Provide a detailed statement below to describe how the LEA will obligate 100% of its annual FFY 2009 1003(a) allocation by no later than September 30, 2011 (the last date for obligating these funds).  Refer to specific costs described in the narrative sections above and link those costs to a proposed timeline for obligation.  Even if this is covered by the narrative responses elsewhere in this application, provide a full description here.  </t>
  </si>
  <si>
    <t>Fixed Property Costs</t>
  </si>
  <si>
    <t>Contractual Services</t>
  </si>
  <si>
    <t xml:space="preserve">Other  </t>
  </si>
  <si>
    <t>Total of All Budget Categories</t>
  </si>
  <si>
    <t xml:space="preserve">The LEA must receive prior written approval from the Office of the State Superintendent of Education (OSSE) before implementing any                                           project changes with respect to the purposes for which the proposed funds are awarded.
determined by the Secretary of Labor in accordance with subchapter IV of chapter 31 of
title 40, United States Code. 
contractors and subcontractors on projects funded with ARRA funds shall be paid wages
at rates not less than those prevailing on projects of a character similar in the locality as
determined by the Secretary of Labor in accordance with subchapter IV of chapter 31 of
title 40, United States Code.
</t>
  </si>
  <si>
    <t>Each campus identified for improvement status under ESEA Section 1116(b) has developed a school improvement plan, which is                                   maintained on-site and will be available to the OSSE upon request, that is compliant with all requirements under ESEA Section 1116(b)(3).</t>
  </si>
  <si>
    <t xml:space="preserve">None of the funds expended under any applicable program will be used to acquire equipment (including computer software) in any instance in which such acquisition results in a direct financial benefit to any organization representing the interests of the purchasing entity or its employees or any affiliate of such an organization. </t>
  </si>
  <si>
    <t>It will include in its application (below) a description of the steps the subgrantee proposes to take to ensure equitable access to, and participation in, its federally-assisted program for students, teachers, and other program beneficiaries with special needs, as required by Section 427 of the General Education Provisions Act (GEPA).  The statute highlights six types of barriers that can impede equitable access or participation: gender, race, national origin, color, disability, and age.</t>
  </si>
  <si>
    <r>
      <rPr>
        <u/>
        <sz val="11"/>
        <rFont val="Calibri"/>
        <family val="2"/>
      </rPr>
      <t>Implementation Strategy 2.5</t>
    </r>
    <r>
      <rPr>
        <sz val="11"/>
        <rFont val="Calibri"/>
        <family val="2"/>
      </rPr>
      <t xml:space="preserve">: Implement </t>
    </r>
    <r>
      <rPr>
        <u/>
        <sz val="11"/>
        <rFont val="Calibri"/>
        <family val="2"/>
      </rPr>
      <t>other</t>
    </r>
    <r>
      <rPr>
        <sz val="11"/>
        <rFont val="Calibri"/>
        <family val="2"/>
      </rPr>
      <t xml:space="preserve"> strategies determined by the LEA, and approved by OSSE, for which data indicate the strategy is likely to result in improved teaching and learning in schools identified for improvement, corrective action, or restructuring.  LEAs have the flexibility to propose additional strategies specific to a unique need or to address areas not directly covered in the above items.  OSSE retains approval authority.</t>
    </r>
  </si>
  <si>
    <t>Explain how your selected strategies and initiatives will improve student achievement, address the specific academic issues that caused school/s or campus/es to be identified for improvement (including addressing the needs of particular subgroups of students), and propel progress towards the following measurable outcomes:</t>
  </si>
  <si>
    <t>The control of funds provided under each program, and title to property acquired with those funds, will be in a public agency and that a public agency will administer those funds and property.</t>
  </si>
  <si>
    <t>It will use fiscal control and accounting procedures that will ensure proper disbursement of, and accounting for, federal funds paid to that agency under each program.</t>
  </si>
  <si>
    <t>It will make reports to the OSSE as necessary to enable the OSSE to perform its duties and it will maintain and provide the OSSE access to the records required under section 1232F of the General Education Provisions Act.</t>
  </si>
  <si>
    <t>It will provide reasonable opportunities for the participation by teachers, parents, and other interested agencies, organizations, and individuals in the planning for and operation of each program.</t>
  </si>
  <si>
    <t>Any application, evaluation, periodic program plan or report relating to each program will be made readily available to parents and other members of the general public.</t>
  </si>
  <si>
    <t>In the case of any project involving construction—</t>
  </si>
  <si>
    <r>
      <rPr>
        <u/>
        <sz val="11"/>
        <rFont val="Calibri"/>
        <family val="2"/>
      </rPr>
      <t>Implementation Strategy 2.1</t>
    </r>
    <r>
      <rPr>
        <sz val="11"/>
        <rFont val="Calibri"/>
        <family val="2"/>
      </rPr>
      <t>: Provide customized technical assistance and/or professional development that is designed to build the capacity of LEA and school staff to improve campuses and is informed by student achievement and other outcome-related measures.  Campuses in improvement need individualized assistance to best meet the needs of each school.  Individual needs may include analysis of data regarding problems with classroom instruction, professional development, and parental involvement; identification and implementation of high-quality strategies supported in the school improvement plan; and analysis of budgets and resources to augment reform efforts.</t>
    </r>
  </si>
  <si>
    <r>
      <rPr>
        <u/>
        <sz val="11"/>
        <rFont val="Calibri"/>
        <family val="2"/>
      </rPr>
      <t>Implementation Strategy 2.2</t>
    </r>
    <r>
      <rPr>
        <sz val="11"/>
        <rFont val="Calibri"/>
        <family val="2"/>
      </rPr>
      <t>: Use up-to-date research-based strategies or practices to change instructional practice to address the academic achievement problems that caused the campus to be identified for improvement, corrective action, or restructuring.  LEAs must help the campus choose these effective instructional strategies that are grounded in research and ensure that the school staff receives high-quality professional development relevant to their implementation.</t>
    </r>
  </si>
  <si>
    <t>All ESEA Section 1003(a) school improvement funds will be used only to supplement and not supplant federal, state, and local funds                                                         the LEA would otherwise receive.</t>
  </si>
  <si>
    <t>The LEA will retain all records of the financial transactions and accounts relating to the proposed project for a period of five years                                               after the termination of the grant agreement and shall make such records available for inspection and audit as necessary.</t>
  </si>
  <si>
    <t>The LEA will cooperate in carrying out any evaluation of its ESEA Section 1003(a) program conducted by or for OSSE, the U.S.                                                                  Department of Education, or other federal or state officials.</t>
  </si>
  <si>
    <r>
      <rPr>
        <u/>
        <sz val="11"/>
        <rFont val="Calibri"/>
        <family val="2"/>
      </rPr>
      <t>Implementation Strategy 2.3</t>
    </r>
    <r>
      <rPr>
        <sz val="11"/>
        <rFont val="Calibri"/>
        <family val="2"/>
      </rPr>
      <t>: Create partnerships among other entities for the purpose of delivering technical assistance, professional development, and management advice.  LEAs, campuses, and other entities would benefit from a collaborative effort of consultation and service delivery.</t>
    </r>
  </si>
  <si>
    <r>
      <rPr>
        <u/>
        <sz val="11"/>
        <rFont val="Calibri"/>
        <family val="2"/>
      </rPr>
      <t>Implementation Strategy 2.4</t>
    </r>
    <r>
      <rPr>
        <sz val="11"/>
        <rFont val="Calibri"/>
        <family val="2"/>
      </rPr>
      <t>: Provide professional development to enhance the capacity of school support team members and other technical assistance providers that is informed by student achievement and other outcome-related measures.</t>
    </r>
  </si>
  <si>
    <r>
      <rPr>
        <b/>
        <sz val="10"/>
        <rFont val="Calibri"/>
        <family val="2"/>
      </rPr>
      <t>Reason for Improvement Status of this School or Campus</t>
    </r>
    <r>
      <rPr>
        <sz val="10"/>
        <rFont val="Calibri"/>
      </rPr>
      <t xml:space="preserve">                                                                                                                                                 (based on DC-CAS data and AYP status)                                                                                                                               --------------------------------------------------                                                                                                                                                                            </t>
    </r>
    <r>
      <rPr>
        <b/>
        <sz val="10"/>
        <rFont val="Calibri"/>
        <family val="2"/>
      </rPr>
      <t xml:space="preserve">Include </t>
    </r>
    <r>
      <rPr>
        <b/>
        <u/>
        <sz val="10"/>
        <rFont val="Calibri"/>
        <family val="2"/>
      </rPr>
      <t>comprehensive</t>
    </r>
    <r>
      <rPr>
        <b/>
        <sz val="10"/>
        <rFont val="Calibri"/>
        <family val="2"/>
      </rPr>
      <t xml:space="preserve"> information about (1) content area/s in which Annual Measurable Objectives (AMOs) were not met, (2) subgroups that did not meet AMOs, and (3) the number of consecutive years AMOs have not been met.</t>
    </r>
    <r>
      <rPr>
        <sz val="10"/>
        <rFont val="Calibri"/>
      </rPr>
      <t xml:space="preserve">                           </t>
    </r>
  </si>
  <si>
    <t>On the lines below, list each school/campus in your LEA that will be receiving Section 1003(a) School Improvement Funds included in this application and provide all requested information.</t>
  </si>
  <si>
    <t>Fully Funded</t>
  </si>
  <si>
    <t>Partially Funded</t>
  </si>
  <si>
    <t>Not Funded</t>
  </si>
  <si>
    <t>All ESEA Section 1003(a) school improvement funds will be used only to carry out activities at Title I schools identified by the OSSE for school improvement, corrective action, or restructuring under ESEA Section 1116.</t>
  </si>
  <si>
    <t>Provide a description of the data and assessments that the LEA and schools/campuses used to diagnose their improvement needs and                                                                                                                                                                                                           will use to assess the effectiveness of the proposed improvement initiatives.  If this is different at different schools/campuses, those differences must be reflected here.</t>
  </si>
  <si>
    <t>Validation of Application's Readiness for Submission</t>
  </si>
  <si>
    <t>Both Annual and ARRA</t>
  </si>
  <si>
    <t>Part 1: Data Used to Diagnose and Assess</t>
  </si>
  <si>
    <t>Part 2: School Improvement Strategies/Initiatives</t>
  </si>
  <si>
    <t>School Improvement Implementation Strategies:</t>
  </si>
  <si>
    <t>Part 3: Support for Selected Strategies</t>
  </si>
  <si>
    <t>IMPORTANT NOTE: This table is provided as a guide of the general scope of potential expenditures only.  As this represents an attempt to categorize a broad scope of costs, it does not imply that all listed examples are allowable expenditures for any particular grant program.  OSSE's approval of a budget does not indicate that particular expenditures contained in the budget are allowable.  Allowability is a fact specific analysis, and it is the responsibility of the LEA to ensure its costs are allowable.  OSSE will monitor costs charged to federal programs through a variety of mechanisms, and costs found to be unallowable will be disallowed and may be required to be repaid.</t>
  </si>
  <si>
    <t>Instructions for Completing the 1003(a) Application</t>
  </si>
  <si>
    <t>Tab 1: Provide all of the information requested on this tab.  Then, a board member or designee of a board member must sign after reading the certification statement.  Additionally, charter LEAs must receive signed authorization from the DC Public Charter School Board prior to submitting the application to the OSSE.</t>
  </si>
  <si>
    <t>• Using data and assessments to inform decisions on the use of these funds and create a system that provides continuous feedback and improvement.</t>
  </si>
  <si>
    <r>
      <t xml:space="preserve">Below, using formulas embedded in this workbook, an attempt is made to "validate" your application's readiness for submission to the OSSE.                                                                                                                                                                                   If any areas are highlighted red, you must make edits in order to prepare the application for submission.  </t>
    </r>
    <r>
      <rPr>
        <b/>
        <i/>
        <u/>
        <sz val="11"/>
        <rFont val="Calibri"/>
        <family val="2"/>
      </rPr>
      <t>The OSSE will not accept an application which fails this validation</t>
    </r>
    <r>
      <rPr>
        <b/>
        <sz val="11"/>
        <rFont val="Calibri"/>
        <family val="2"/>
      </rPr>
      <t>.                                          Successful validation does NOT imply that the application meets all requirements for approval or that the application will be approved.</t>
    </r>
  </si>
  <si>
    <t>Validated?</t>
  </si>
  <si>
    <t>Required Component</t>
  </si>
  <si>
    <t>Steps Required for the Application to be Validated</t>
  </si>
  <si>
    <t xml:space="preserve">The LEA acknowledges and agrees that the completion of this application, or the approval to fund an application, will not be deemed to be a binding obligation of the OSSE until such time as the Grant Award Notification (GAN) is delivered to the applicant.  </t>
  </si>
  <si>
    <t>The LEA will have financial management systems, procurement systems, and equipment and inventory management systems that enable the LEA to demonstrate compliance with federal grants management requirements, including the requirement that all expenditures made with federal funds are necessary, reasonable, allocable, and legal.</t>
  </si>
  <si>
    <t>Grades Served by this                                                                    School or Campus</t>
  </si>
  <si>
    <t>School Improvement Year 1</t>
  </si>
  <si>
    <t>School Improvement Year 2</t>
  </si>
  <si>
    <t>Corrective Action</t>
  </si>
  <si>
    <t>Applicant Information and Certification (Worksheet/Tab 1)</t>
  </si>
  <si>
    <r>
      <rPr>
        <b/>
        <u/>
        <sz val="16"/>
        <color indexed="9"/>
        <rFont val="Calibri"/>
        <family val="2"/>
      </rPr>
      <t>Part 1</t>
    </r>
    <r>
      <rPr>
        <b/>
        <sz val="16"/>
        <color indexed="9"/>
        <rFont val="Calibri"/>
        <family val="2"/>
      </rPr>
      <t>: Validation Summary</t>
    </r>
  </si>
  <si>
    <r>
      <rPr>
        <b/>
        <u/>
        <sz val="16"/>
        <color indexed="9"/>
        <rFont val="Calibri"/>
        <family val="2"/>
      </rPr>
      <t>Part 2</t>
    </r>
    <r>
      <rPr>
        <b/>
        <sz val="16"/>
        <color indexed="9"/>
        <rFont val="Calibri"/>
        <family val="2"/>
      </rPr>
      <t>: Item-by-Item Validation</t>
    </r>
  </si>
  <si>
    <t>ARRA FFY 2009 allocation listed</t>
  </si>
  <si>
    <t>Annual FFY 2009 allocation listed</t>
  </si>
  <si>
    <t>Annual 1003(a) Funds</t>
  </si>
  <si>
    <t>ARRA 1003(a) Funds</t>
  </si>
  <si>
    <t>Administration</t>
  </si>
  <si>
    <t>Operations</t>
  </si>
  <si>
    <t>For each of the assurances listed below, check the gray box to indicate that, as the authorized representative of the agency receiving these funds, you have read and agree with the assurance.</t>
  </si>
  <si>
    <t>Assurance #1</t>
  </si>
  <si>
    <t>Assurance #2</t>
  </si>
  <si>
    <t>Assurance #4</t>
  </si>
  <si>
    <t>Assurance #3</t>
  </si>
  <si>
    <r>
      <t xml:space="preserve">STUDENT TRANSPORTATION
</t>
    </r>
    <r>
      <rPr>
        <sz val="10"/>
        <rFont val="Calibri"/>
      </rPr>
      <t>Those activities concerned with conveying students to and from school as part of the School Choice requirements for schools in School Improvement.</t>
    </r>
  </si>
  <si>
    <t xml:space="preserve">Fixed Property Costs </t>
  </si>
  <si>
    <t xml:space="preserve">Other                          </t>
  </si>
  <si>
    <t>The Local Education Agency (LEA) hereby assures the State Education Agency (SEA) that:</t>
  </si>
  <si>
    <t>Assurance #5</t>
  </si>
  <si>
    <t>Assurance #6</t>
  </si>
  <si>
    <t>Assurance #7</t>
  </si>
  <si>
    <t>Assurance #8</t>
  </si>
  <si>
    <t>Assurance #9</t>
  </si>
  <si>
    <t>List of Schools or Campuses Served with Section 1003(a) School Improvement Funds</t>
  </si>
  <si>
    <t>Legal name of LEA provided</t>
  </si>
  <si>
    <t>Mailing address of LEA provided</t>
  </si>
  <si>
    <t>Main telephone number of LEA provided</t>
  </si>
  <si>
    <t>DUNS number provided</t>
  </si>
  <si>
    <t>Name of 1003(a) coordinator provided</t>
  </si>
  <si>
    <t>The Local Educational Agency (LEA) hereby assures the State Education Agency (SEA) that for the ESEA Section 1003(a) School Improvement program described in this application:</t>
  </si>
  <si>
    <t>The program will be administered in accordance with all applicable statutes, regulations, program plans, and applications.</t>
  </si>
  <si>
    <t>Title of 1003(a) coordinator provided</t>
  </si>
  <si>
    <t>Email address of 1003(a) coordinator provided</t>
  </si>
  <si>
    <t>Telephone number of 1003(a) coordinator provided</t>
  </si>
  <si>
    <t>CCR registration confirmed by answering "Yes"</t>
  </si>
  <si>
    <t>General Supplies</t>
  </si>
  <si>
    <t>Utility Services, Cleaning Services, Repair and Maintenance Services, Rentals, Other Property Services</t>
  </si>
  <si>
    <t>Other Contracted Services</t>
  </si>
  <si>
    <t>Bus drivers</t>
  </si>
  <si>
    <t>Rental of Equipment and Vehicles</t>
  </si>
  <si>
    <t>Salaries</t>
  </si>
  <si>
    <t>Rents and Utilities</t>
  </si>
  <si>
    <t>Contracts</t>
  </si>
  <si>
    <t>Instruction</t>
  </si>
  <si>
    <t>Support Services</t>
  </si>
  <si>
    <t>The LEA recognizes that SEA approval of an application does not relieve the LEA of its responsibility to comply with all applicable requirements.</t>
  </si>
  <si>
    <t>Contracted Teachers or Substitute Teachers (those that are not an official employee)</t>
  </si>
  <si>
    <t>Machinery, Furniture, Fixtures, Technology-related Hardware</t>
  </si>
  <si>
    <t>Dues and Fees, Reimbursement of Tuition, Teacher Aide Education, Travel Costs, Non-Payroll Taxes, Miscellaneous</t>
  </si>
  <si>
    <t>The LEA will comply with civil rights laws that prohibit discrimination based on race, color, national origin, religion, sex, disability, and age (available at http://www.ed.gov/policy/gen/leg/recovery/notices/civil-rights.html).</t>
  </si>
  <si>
    <t>Assurance #12</t>
  </si>
  <si>
    <t>Assurance #13</t>
  </si>
  <si>
    <t>Assurance #14</t>
  </si>
  <si>
    <t>Assurance #15</t>
  </si>
  <si>
    <t>Assurance #16</t>
  </si>
  <si>
    <t>Name of School or Campus</t>
  </si>
  <si>
    <t>Tutors, Librarians, Counselors, Audiovisual, Curriculum Consultants, Program Evaluators,  Psychologists, Social Workers, Nurses, Attendance Personnel, Record Clerks,  Instructional Staff Trainers, Chief Academic Officer, Dean of Students</t>
  </si>
  <si>
    <t>General Supplies, Energy, Books, Library Books, Perodicals, Testing Materials</t>
  </si>
  <si>
    <t>Rental of Support Services Equipment</t>
  </si>
  <si>
    <t>OTHER</t>
  </si>
  <si>
    <t>Title of individual certifying application provided</t>
  </si>
  <si>
    <t>Name of individual certifying application provided</t>
  </si>
  <si>
    <t>• Increasing the number and percentage of students who score proficient in reading/language arts and mathematics, as measured by the DC CAS, in schools receiving school improvement funds;</t>
  </si>
  <si>
    <t>• Increasing the number of campuses making adequate yearly progress and moving out of improvement status; and</t>
  </si>
  <si>
    <t>Narrative of Proposed Plan for the Use of ARRA FFY 2009 ESEA Section 1003(a) School Improvement Funds</t>
  </si>
  <si>
    <r>
      <t xml:space="preserve">INSTRUCTION
</t>
    </r>
    <r>
      <rPr>
        <sz val="10"/>
        <rFont val="Calibri"/>
      </rPr>
      <t>The direct instructional interaction between teachers and students. This instruction may be provided to students in a school classroom, in an alternate location (ie: home or hospital), or in other learning situations, including those involving co-curricular activities. The activities of teacher aides or classroom assistants of any type (ie: clerks, graders, teaching machines) who assist in the instructional process are also in this category.</t>
    </r>
  </si>
  <si>
    <t>Restructuring Year 1</t>
  </si>
  <si>
    <t>Restructuring Year 2</t>
  </si>
  <si>
    <t>Other</t>
  </si>
  <si>
    <t>Budget Categories</t>
  </si>
  <si>
    <t>Salaries and Benefits</t>
  </si>
  <si>
    <t>Supplies and Materials</t>
  </si>
  <si>
    <t>Contracted Professional Services</t>
  </si>
  <si>
    <t>Equipment</t>
  </si>
  <si>
    <t>Program Categories</t>
  </si>
  <si>
    <t>Teachers, Project Directors, Coaches,  Substitute Teachers, Teacher's Aides, Reading Specialists, Classroom Paraprofessionals</t>
  </si>
  <si>
    <t>General Supplies, Textbooks,  Instructional Aids, Instructional Software, Internet Fees - Site License</t>
  </si>
  <si>
    <t>Rental of Instruction Equipment</t>
  </si>
  <si>
    <r>
      <t xml:space="preserve">OPERATIONS AND MAINTENANCE
</t>
    </r>
    <r>
      <rPr>
        <sz val="10"/>
        <rFont val="Calibri"/>
      </rPr>
      <t>The activities concerned with keeping the physical plant open and comfortable; maintaining safety in buildings, grounds, and the vicinity of schools; and keeping the grounds, buildings, and equipment in effective working condition and state of repair.</t>
    </r>
  </si>
  <si>
    <t>Main Telephone Number of Local Educational Agency</t>
  </si>
  <si>
    <t xml:space="preserve">(A) the project is not inconsistent with overall State plans for the construction of school facilities, where this applies to the LEA, and </t>
  </si>
  <si>
    <t>General Supplies, Books, Periodicals</t>
  </si>
  <si>
    <t>LEA Name</t>
  </si>
  <si>
    <t xml:space="preserve">The LEA will submit to OSSE any LEA and campus information that OSSE or the U.S. Department of Education may request for reporting and evaluation purposes in a timely and accurate manner. </t>
  </si>
  <si>
    <t>Assurances: ESEA Section 1003(a) School Improvement Funds</t>
  </si>
  <si>
    <t>The LEA will track and account for each source of ESEA Section 1003(a) funds -- including  FFY 2008 funds, annual FFY 2009 funds, and ARRA FFY 2009 funds -- separately from each other and from all other funds.</t>
  </si>
  <si>
    <t>Maintenance, Security, Cooks</t>
  </si>
  <si>
    <r>
      <t xml:space="preserve">SUPPORT SERVICES
</t>
    </r>
    <r>
      <rPr>
        <sz val="10"/>
        <rFont val="Calibri"/>
      </rPr>
      <t>The technical and logistical support to facilitate and enhance instruction. These are services within programs that aid in fulfilling that program's instructional objectives or community service goals, rather than being full-service entities.  Such services include activities or stipends associated with providing professional development to the instructional staff, assessing and improving the well-being of students, and supplementing the teaching process.</t>
    </r>
  </si>
  <si>
    <t>Assurances: General Education Provisions Act</t>
  </si>
  <si>
    <r>
      <t xml:space="preserve">ADMINISTRATIVE COSTS
</t>
    </r>
    <r>
      <rPr>
        <sz val="10"/>
        <rFont val="Calibri"/>
      </rPr>
      <t xml:space="preserve">The activities concerned with establishing and administering policy for operating the LEA or with handling the overall administrative responsibilities for a school and program.
</t>
    </r>
  </si>
  <si>
    <t>(B) in developing plans for construction, due consideration will be given to excellence of architecture and design and to compliance with standards prescribed by the Secretary under section 794 of title 29 in order to ensure that facilities constructed with the use of Federal funds are accessible to and usable by individuals with disabilities.</t>
  </si>
  <si>
    <t>Assurance #10</t>
  </si>
  <si>
    <t>Assurance #11</t>
  </si>
  <si>
    <t>Contracted Consultants, Counselors, Therapists,  Doctors or Instructional Staff Trainers.  
Fees for Professional Development, In-service Training, or Conference Registration</t>
  </si>
  <si>
    <t>Office assistants, Clerks, Researchers, Public Relations,   Project Directors, Purchasers, Accounting, Human Resources, Printers, Publishers, Data Processing</t>
  </si>
  <si>
    <t>Rental of Administrative Equipment</t>
  </si>
  <si>
    <t>Auditors, Lawyers, Accountants, Admin Staff Trainers</t>
  </si>
  <si>
    <t>Operations and Maintenance</t>
  </si>
  <si>
    <t>Transportation</t>
  </si>
  <si>
    <t>Yes</t>
  </si>
  <si>
    <t>No</t>
  </si>
  <si>
    <t>X</t>
  </si>
  <si>
    <t>DIRECT COSTS</t>
  </si>
  <si>
    <t>The LEA will use such fiscal control and fund accounting procedures as will ensure proper disbursement of, and accounting for, federal funds allocated to the applicant under ESEA Section 1003(a), as set forth in all applicable federal and state laws and regulations.</t>
  </si>
  <si>
    <t>Definitions and Examples for Each Program Category and Budget Category</t>
  </si>
  <si>
    <t xml:space="preserve">Every new hire was HQ. All teachers except for two at Eagle Center campus and one at Eagle at NJ campus are highly qualified. The three who are not highly qaulified will complete their programs this year and take the appropriate Praxis exam or lose their positions. It is written into their contract. Family issues prevented these three teachers from completing their program last year. Eagle is paying for their tuition to attend college an to attend preparation programs to pass the PRAXIS Exam. All teachers are encouraged to take graduate courses after being highly qualified and Eagle pays for cost of courses as resources allow. Eagle also sends teachers to conferences, OSSE run PD programs, professional organization run PD programs, and brings in experts to support continued high levels of instruction. For Example, Eagle has contracted with TenSquare, LLC to provide consultant support for the implementation of our new reading curriculum and for the continued implementation of a test preparation series for second and third grades. A professor at the College of New Jersey will also be helping with the reading series Professional Development.
All of Eagle’s teacher recruitment efforts require that the teachers be highly qualified to apply. If the applicant is not HQ, the application is rejected. Eagle has a list of 30 colleges and universities, three regional newspapers, and two placement agencies through which it advertises for HQ teachers. Every new teachers and every established teacher undergoes CLASS every year to ensure the teacher is effective. Eagle principals must conduct “walk-throughs” using an observation system every week. The walk-throughs are posted in writing and red by the teacher, the COO and the Executive Director. Teachers who are not performing to standards are referred for additional assistance to the Director of Teaching and Learning. A coach will be assigned to work directly with that teacher. If the teacher still does not achieve standards of teaching acceptable to Eagle, then a new teacher will be employed to replace that teacher. All PreK-3 and PreK-4 teachers are HQ or in proces of being HQ. They are assessed by the same system.
</t>
    <phoneticPr fontId="31" type="noConversion"/>
  </si>
  <si>
    <t>Title 1 funds will be used for class size reduction. The research over the last twenty years supports the fact that smaller class sizes improve student performance. The most comprehensive study is the Tennessee STAR study (15 year study) that supports smaller class size as an effective strategy for Kindergarten through third grade. Eagle uses seven different assessment instruments as can be seen from the data above plus teacher made assessments. These assessments points to continuing to keep class sizes small improves student performance. The key place to begin is Kindergarten and first grade. That is why we spend the funds on keeping class size down in Kindergarten and first grade. A strong base provides improvement  in later grades. Eagle will employ three additional teachers, 1 at kindergarten and two at first grade. Title II funds will be used on professional development. PD is an integral part of Eagle achieving its results. These results for kindergarten, first, second, and third grades have shown excellent progress of our students and continuing professional development of our teachers. Eagle employs Howard University Center for Urban Progress (through Green associates) to implement the CLASS process. CLASS is a teacher professional development system that begins by conducting in-depth observations of each teacher in their classroom using a standardized observation system that has proving reliability and validity. This information is then fed into a professional development system that includes videotapes/CD's of lessons. Eagle has also installed video cameras in every classroom that records every lesson every day and stores for seven days. Selected lessons can be stored for the year. Eagle has five coaches that work with Kindergarten thru Third grade teachers in both campuses. The teachers and coaches review selected lessons on a regular basis, weekly or bi-weekly. Teachers may view lessons every day. In addition Eagle has 20 days set aside for professional development that target the needs of teachers and students based on monthly assessments. All of this is possible because Eagle can reduce class size to a level where the teachers have the energy and will to study themselves and improve as teachers. Eagle Acadeny receives funding from the per pupil allocation from the District because Eagle is a public school and is entitled to receive funds as all public schools receives funds including NCLB funds for 3 and 4 year olds (not currently funded by OSSE even though eligible). The PreK-3 and PreK-4 grades in the school follow the same curriculum for their grades which is then integrated adn aligned with the curriculum for grades K-3. This is true for math, science, social studies, and the entire technology program. Eagle is one school system with a completely integrated curriculum. The operations administration staff members are responsible for aligning all education in the schools. The PreK-3 and PreK-4 program is aligned to common core standards and DC OSSE common core standards. All students are assessed monthly using the same assessment system used for the rest of the school but designed for PreK-3 and PreK-4 classes. The assessment program has been audited and approved by PCSB.THE KEY RESULT IS THAT EAGLE STUDENTS WHO EXPERIENCED CLASS SIZE REDUCTION EITHER IN KINDERGARTEN OR FIRST GRADE ARE SCORINVERY HIGH LEVELS. THIS YEAR'S THIRD GRADE CLASS THAT EXPERIENCED CLASS SIZE REDUCTION IN KINDERGARTEN HAD THE HIGHEST THIRD GRADE MATH SCORES IN THE DISTRICT.</t>
  </si>
  <si>
    <t>a) Eagle exceeded the standards for the DC CAS with the second highest combined score for thrid graders in the District. The results are posted on Eagle's website and every third grade  parent was informed of the results.b) Eagle will continue to  improve its third grade performance. This begins with reducing class size at lower grade levels and focusing on professional development for teachers. Eagle will continue its professional development program and class size reduction program, K-Third Grade. Eagle has implement Smart Board technology in every classroom, added iPads in every classroom, and added cameras in the ceiling in every classroom so that teachers can observe their own teaching from any lesson they choose each day in their own classroom. Eagle will continue with grade level coaches to improve instructional performance and student performance. c) The additional technology and associated software program, ANet, and coaches will continue to improve the third grade scores. d) Every returning student is screened in June and every new student is screened in September with a standardized test to diagnose any learning deficiencies and to flag any learning disability potential. Eagle has an excellent referral system from the classroom teacher and the inclusion teachers for students who should be screeneed for an IEP, a 504, or just for extra tutoring. Eagle has established an after school tutoring program for identiifed children. Grade levels served with Title 1 are grades Kindergarten through Grade Three. Student performance is assessed by DIBELS, Easy CBM, and Fontas and Pinnell Benchmark Assessments. GOLD Assessments and IDGI are used for PreK-3 through Kindergarten. These assessments provide quick feedback to teachers and coaches. In addition all of this information is placed on a computer and reviewed weekly by the Executive Director, Chief Operating Officer, and Principal who ensure that children who are demonstrating problems receive the help they need.List of Tests:
Quarterly Achievement Network assessments  Grades 2-3
Fountas and Pinnell Benchmark Assessments  Grades k-3
Easy CBM Curriculum Based Measurement for Math  Grades k-3
Dibels - Dynamic Indicators of Basic Early Literacy Skills  Grades k-3
Gold Assessment Grades prek 3 - k
Get it Got t Go! IDGI  Individual Growth and Development Indicators Grades Prek 3 and Prek 4
THE CLASS SIZE REDUCTION AND STRONG PARENT INVOLVEMENT ARE TWO FO THE KEY FACTORS THAT ALLOWED EAGLE STUDENTS TO PERFORM SO WELL AT THE UPPER GRADE LEVELS. WITHOUT THIS SUPPORT EAGLE STUDENTS WOULD NOT ACHIEVE AT SUCH HIGH LEVELS IN LATER GRADES.</t>
  </si>
  <si>
    <t xml:space="preserve"> Eagle now employs five coaches to work with teachers and with students. This will provide direct support to the students and staff for identifying student gaps and linking them with direct instruction. Eagle has a quarterly assessment system, ANET, that is linked directly to the standards.Plus Eagle uses DIBELS for annual pre-post comparisons. Weekly assessments are done by Lexia and IXL. This enables students to focus directly on the skills that are needed to achieve mastery for the DC CAS. Eagle has also implement an after school program for all students that is focused specifically on attaining mastery of the national core standards. With students receiving more targeted instruction and teachers receiving support for teaching the standards, the students will improve academic achievement with the additional assistance.
Parents are also being kept aware of their child(ren)’s progress through meetings with teachers and the grade reports. Eagle is implementing a system to bring parents into the instructional process when the children are quite young.
All PreK-3 nd PreK-4 students are part of the above programs. Those teachers receive coaching support as well. Class size is a maximum of 16 for PreK-3 and 18 for PreK-4.</t>
  </si>
  <si>
    <t>OSSE has still eliminated Pre-School funding after funding Pre-School programs from 1996 through 2009 with great results in the public charter schools. Eagle has three coaches that work with PreK-3 &amp; PreK-4 teachers and aides. The teachers and coaches review selected lessons on a regular basis, weekly or bi-weekly. Teachers may view lessons every day. In addition Eagle has funded 20 days of professional development that target the needs of PreK3 &amp; PreK-4 teachers and teacher aides. 
Eagle Academy receives funding from the per pupil allocation from the District for the 3 &amp; 4 year old classes because Eagle is a public school and is entitled to receive funds as all public schools receive funds.  The PreK-3 and PreK-4 grades in the school follow the same curricula for their grades, which is then integrated for grades K-3. This is true for math, science, social studies, and the entire technology program. 
Eagle is one school system with a completely integrated curriculum. The Principal and coaches are responsible for aligning all education in the schools. The PreK-3 and PreK-4 program is aligned to common core standards and DC OSSE common core standards. All students are assessed monthly using the same assessment system used for the rest of the school but designed for PreK-3 and PreK-4 classes. The assessment program has been audited and approved by PCSB. 
Classroom supplies and academic materials were purchased for instructional learning in preK-3 and PreK-4 classrooms based on an initial needs assessment of previous students at this age level. Instructional activities for preschool students at both campuses are developed around science, technology, engineering, and math (STEM). Eagle participates in Reading Is Fundamental (RIF). Each month, Eagle’s two  librarians provide PreK-3 and PreK-4 students with a book of their choice to take home and keep. This encourages a connection between learning in the classroom and learning at home. This program supports students love of books and also provides a source for parents to read to their children at home. Eagle provides two coaches to work with the PreK-3 and PreK-4 teachers. The coaches observe lessons, team-teach with teachers and model new instructional strategies for the teachers. The PreK-3 and PreK-4 teachers are part of an intensive and extensive professional development program at Eagle. The program includes bringing specific experts in to work with the PreK-3 and PreK-4 staff as well as having the staff attend workshops often offered by OSSE. The workshops for teachers and aides is very helpful to staff. Selected staff participate in attending a conference and then coming back to teach the rest of the staff what they have learned that is useful for our programs. The above description is exactly what is provided for K-3 students, staff, and parents as well. It is key to understanding Eagle Academy’s program to know that our class sizes are exceptionally small which is very costly. PreK-3 is 16:2; PreK-4 is 18:2; and K-3 is 20:1. Many classes have fewer than the maximum cited. Class size is reduced at specific grade levels, Kindergarten or Grade 1, through the NCLB funding. The small class sizes would not be possible without NCLB funding.</t>
  </si>
  <si>
    <t xml:space="preserve">Principals are highly qualified as are all but three teachers. Principals particiapte in the Professional Development programs with teachers so that there is understanding and alignment from the principal to the classroom for the implementation of the instructional strategies. Because princiapls are observing every day, it is important that their observations become part of the teacher development system with little or no time lapse. Those three are completing their programs and expect to take the Praxis this year. (See HQ section above.)  All of our special education staff are highly qualified. To recruit highly qualified staff Eagle places the requirement in each advertisement that the applicant must be highly qualified and do not consider those who are not. All neew hires are HQ.
All of Eagle’s teacher recruitment efforts require that the teachers be highly qualified to apply. If the applicant is not HQ, the application is rejected. Eagle has a list of 30 colleges and universities, three regional newspapers, and two placement agencies through which it advertises for HQ teachers. Every new teachers and every established teacher undergoes CLASS every year to ensure the teacher is effective. Eagle principals must conduct “walk-throughs” using an observation system every week. The walk through are posted in writing and read by the teacher, the COO and the Executive Director. Teachers who are not performing to standards are referred for additional assistance to their coach. A coach will be assigned to work directly with that teacher. If the teacher still does not achieve standards of teaching acceptable to Eagle, then a new teacher will be employed to replace that teacher. Principals attend at least two professional conferences each year. They implement strategies they found effective at those conference.
The strong emphasis on coaching and professional development helps Eagle to retain the teachers it chooses to retain. Retention is also improved because Eagle pays 80% of the Health Benefit for teachers and their children plus there is a regular bonus system in place.
</t>
  </si>
  <si>
    <t>Eagle has a comprehensive staff evaluation system that includes every staff position in the organization. An external consultant has designed the assessments forms working with each affected staff category as well as the organization's executive staff and Board Chair. The system meets Principle 3 requirements. Each position is assessed in terms of student performance as well as organizational responsibilities. The assessment instruments and their applied results are available for review.</t>
  </si>
  <si>
    <t>475 SCHOOL ST, SW; WASHINGTON DC 20024</t>
  </si>
  <si>
    <t>The school has a Parent Coordinator that visits parents at the homeless shelter to verify the address. Parents are given bus tokens and metro cards to provide the parents and students transportation to and from school.  The school also provides these students with free before and aftercare.   These students are also eligible for free breakfast, lunch and dinner.  The Parent Coordinator also refers the parents to agencies that can provide them support.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</si>
</sst>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m/dd/yy;@"/>
  </numFmts>
  <fonts count="45" x14ac:knownFonts="1">
    <font>
      <sz val="10"/>
      <name val="Calibri"/>
    </font>
    <font>
      <sz val="10"/>
      <name val="Calibri"/>
      <family val="2"/>
    </font>
    <font>
      <b/>
      <sz val="10"/>
      <name val="Calibri"/>
      <family val="2"/>
    </font>
    <font>
      <b/>
      <sz val="12"/>
      <name val="Calibri"/>
      <family val="2"/>
    </font>
    <font>
      <b/>
      <sz val="11"/>
      <name val="Calibri"/>
      <family val="2"/>
    </font>
    <font>
      <sz val="10"/>
      <name val="Calibri"/>
      <family val="2"/>
    </font>
    <font>
      <sz val="8"/>
      <name val="Calibri"/>
      <family val="2"/>
    </font>
    <font>
      <sz val="11"/>
      <name val="Calibri"/>
      <family val="2"/>
    </font>
    <font>
      <sz val="8"/>
      <name val="Calibri"/>
      <family val="2"/>
    </font>
    <font>
      <b/>
      <sz val="14"/>
      <name val="Calibri"/>
      <family val="2"/>
    </font>
    <font>
      <u/>
      <sz val="8.5"/>
      <color indexed="12"/>
      <name val="Arial"/>
      <family val="2"/>
    </font>
    <font>
      <b/>
      <sz val="16"/>
      <name val="Calibri"/>
      <family val="2"/>
    </font>
    <font>
      <b/>
      <sz val="10"/>
      <name val="Times New Roman"/>
      <family val="1"/>
    </font>
    <font>
      <sz val="10"/>
      <name val="Times New Roman"/>
      <family val="1"/>
    </font>
    <font>
      <sz val="10"/>
      <name val="Calibri"/>
      <family val="2"/>
    </font>
    <font>
      <b/>
      <sz val="14"/>
      <color indexed="9"/>
      <name val="Calibri"/>
      <family val="2"/>
    </font>
    <font>
      <sz val="8"/>
      <name val="Calibri"/>
      <family val="2"/>
    </font>
    <font>
      <sz val="12"/>
      <name val="Calibri"/>
      <family val="2"/>
    </font>
    <font>
      <b/>
      <sz val="20"/>
      <color indexed="10"/>
      <name val="Calibri"/>
      <family val="2"/>
    </font>
    <font>
      <sz val="10"/>
      <name val="Arial"/>
      <family val="2"/>
    </font>
    <font>
      <b/>
      <sz val="10"/>
      <name val="Arial"/>
      <family val="2"/>
    </font>
    <font>
      <b/>
      <sz val="20"/>
      <color indexed="9"/>
      <name val="Calibri"/>
      <family val="2"/>
    </font>
    <font>
      <b/>
      <sz val="12"/>
      <color indexed="9"/>
      <name val="Calibri"/>
      <family val="2"/>
    </font>
    <font>
      <b/>
      <i/>
      <u/>
      <sz val="11"/>
      <name val="Calibri"/>
      <family val="2"/>
    </font>
    <font>
      <b/>
      <sz val="16"/>
      <color indexed="9"/>
      <name val="Calibri"/>
      <family val="2"/>
    </font>
    <font>
      <b/>
      <u/>
      <sz val="16"/>
      <color indexed="9"/>
      <name val="Calibri"/>
      <family val="2"/>
    </font>
    <font>
      <b/>
      <u/>
      <sz val="10"/>
      <name val="Calibri"/>
      <family val="2"/>
    </font>
    <font>
      <u/>
      <sz val="11"/>
      <name val="Calibri"/>
      <family val="2"/>
    </font>
    <font>
      <sz val="8"/>
      <name val="Calibri"/>
      <family val="2"/>
    </font>
    <font>
      <b/>
      <i/>
      <sz val="11"/>
      <name val="Calibri"/>
      <family val="2"/>
    </font>
    <font>
      <sz val="11"/>
      <color indexed="8"/>
      <name val="Calibri"/>
      <family val="2"/>
    </font>
    <font>
      <sz val="8"/>
      <name val="Verdana"/>
      <family val="2"/>
    </font>
    <font>
      <sz val="10"/>
      <name val="Calibri"/>
      <family val="2"/>
    </font>
    <font>
      <b/>
      <i/>
      <sz val="10"/>
      <color indexed="10"/>
      <name val="Calibri"/>
      <family val="2"/>
    </font>
    <font>
      <b/>
      <i/>
      <sz val="16"/>
      <name val="Calibri"/>
      <family val="2"/>
    </font>
    <font>
      <b/>
      <sz val="14"/>
      <color indexed="9"/>
      <name val="Calibri"/>
      <family val="2"/>
    </font>
    <font>
      <sz val="14"/>
      <name val="Calibri"/>
      <family val="2"/>
    </font>
    <font>
      <b/>
      <u/>
      <sz val="16"/>
      <name val="Calibri"/>
      <family val="2"/>
    </font>
    <font>
      <i/>
      <sz val="10"/>
      <name val="Calibri"/>
      <family val="2"/>
    </font>
    <font>
      <b/>
      <sz val="11"/>
      <color indexed="10"/>
      <name val="Calibri"/>
      <family val="2"/>
    </font>
    <font>
      <b/>
      <u/>
      <sz val="11"/>
      <color indexed="10"/>
      <name val="Calibri"/>
      <family val="2"/>
    </font>
    <font>
      <u/>
      <sz val="11"/>
      <color indexed="56"/>
      <name val="Calibri"/>
      <family val="2"/>
    </font>
    <font>
      <b/>
      <i/>
      <sz val="10"/>
      <name val="Calibri"/>
      <family val="2"/>
    </font>
    <font>
      <i/>
      <sz val="10"/>
      <color indexed="10"/>
      <name val="Calibri"/>
      <family val="2"/>
    </font>
    <font>
      <i/>
      <u/>
      <sz val="11"/>
      <color indexed="10"/>
      <name val="Calibri"/>
      <family val="2"/>
    </font>
  </fonts>
  <fills count="25">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51"/>
        <bgColor indexed="64"/>
      </patternFill>
    </fill>
    <fill>
      <patternFill patternType="solid">
        <fgColor indexed="13"/>
        <bgColor indexed="64"/>
      </patternFill>
    </fill>
    <fill>
      <patternFill patternType="solid">
        <fgColor indexed="55"/>
        <bgColor indexed="64"/>
      </patternFill>
    </fill>
    <fill>
      <patternFill patternType="solid">
        <fgColor indexed="10"/>
        <bgColor indexed="64"/>
      </patternFill>
    </fill>
    <fill>
      <patternFill patternType="solid">
        <fgColor indexed="40"/>
        <bgColor indexed="64"/>
      </patternFill>
    </fill>
    <fill>
      <patternFill patternType="solid">
        <fgColor indexed="49"/>
        <bgColor indexed="64"/>
      </patternFill>
    </fill>
    <fill>
      <patternFill patternType="solid">
        <fgColor theme="1"/>
        <bgColor indexed="64"/>
      </patternFill>
    </fill>
    <fill>
      <patternFill patternType="solid">
        <fgColor rgb="FFFC04CD"/>
        <bgColor indexed="64"/>
      </patternFill>
    </fill>
    <fill>
      <patternFill patternType="solid">
        <fgColor rgb="FF00FF00"/>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bgColor indexed="64"/>
      </patternFill>
    </fill>
    <fill>
      <patternFill patternType="solid">
        <fgColor rgb="FFFF3399"/>
        <bgColor indexed="64"/>
      </patternFill>
    </fill>
    <fill>
      <patternFill patternType="solid">
        <fgColor rgb="FF00B0F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CC"/>
        <bgColor indexed="64"/>
      </patternFill>
    </fill>
  </fills>
  <borders count="82">
    <border>
      <left/>
      <right/>
      <top/>
      <bottom/>
      <diagonal/>
    </border>
    <border>
      <left style="thin">
        <color auto="1"/>
      </left>
      <right style="thin">
        <color auto="1"/>
      </right>
      <top style="thin">
        <color auto="1"/>
      </top>
      <bottom style="thin">
        <color auto="1"/>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top style="thin">
        <color auto="1"/>
      </top>
      <bottom/>
      <diagonal/>
    </border>
    <border>
      <left/>
      <right style="thick">
        <color auto="1"/>
      </right>
      <top style="thin">
        <color auto="1"/>
      </top>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ck">
        <color auto="1"/>
      </left>
      <right/>
      <top/>
      <bottom style="medium">
        <color auto="1"/>
      </bottom>
      <diagonal/>
    </border>
    <border>
      <left style="medium">
        <color auto="1"/>
      </left>
      <right/>
      <top style="thick">
        <color auto="1"/>
      </top>
      <bottom/>
      <diagonal/>
    </border>
    <border>
      <left style="medium">
        <color auto="1"/>
      </left>
      <right/>
      <top/>
      <bottom style="medium">
        <color auto="1"/>
      </bottom>
      <diagonal/>
    </border>
    <border>
      <left/>
      <right/>
      <top/>
      <bottom style="medium">
        <color auto="1"/>
      </bottom>
      <diagonal/>
    </border>
    <border>
      <left style="medium">
        <color auto="1"/>
      </left>
      <right style="thick">
        <color auto="1"/>
      </right>
      <top style="thick">
        <color auto="1"/>
      </top>
      <bottom/>
      <diagonal/>
    </border>
    <border>
      <left style="medium">
        <color auto="1"/>
      </left>
      <right style="thick">
        <color auto="1"/>
      </right>
      <top/>
      <bottom/>
      <diagonal/>
    </border>
    <border>
      <left style="medium">
        <color auto="1"/>
      </left>
      <right style="thick">
        <color auto="1"/>
      </right>
      <top/>
      <bottom style="thick">
        <color auto="1"/>
      </bottom>
      <diagonal/>
    </border>
    <border>
      <left/>
      <right/>
      <top style="medium">
        <color auto="1"/>
      </top>
      <bottom style="thin">
        <color auto="1"/>
      </bottom>
      <diagonal/>
    </border>
    <border>
      <left style="thick">
        <color auto="1"/>
      </left>
      <right style="medium">
        <color auto="1"/>
      </right>
      <top style="medium">
        <color auto="1"/>
      </top>
      <bottom/>
      <diagonal/>
    </border>
    <border>
      <left style="thick">
        <color auto="1"/>
      </left>
      <right style="medium">
        <color auto="1"/>
      </right>
      <top/>
      <bottom/>
      <diagonal/>
    </border>
    <border>
      <left style="thick">
        <color auto="1"/>
      </left>
      <right style="medium">
        <color auto="1"/>
      </right>
      <top/>
      <bottom style="thick">
        <color auto="1"/>
      </bottom>
      <diagonal/>
    </border>
    <border>
      <left style="medium">
        <color auto="1"/>
      </left>
      <right style="medium">
        <color auto="1"/>
      </right>
      <top/>
      <bottom style="thick">
        <color auto="1"/>
      </bottom>
      <diagonal/>
    </border>
    <border>
      <left style="medium">
        <color auto="1"/>
      </left>
      <right/>
      <top/>
      <bottom style="thick">
        <color auto="1"/>
      </bottom>
      <diagonal/>
    </border>
    <border>
      <left/>
      <right style="medium">
        <color auto="1"/>
      </right>
      <top/>
      <bottom style="thick">
        <color auto="1"/>
      </bottom>
      <diagonal/>
    </border>
    <border>
      <left style="thick">
        <color auto="1"/>
      </left>
      <right/>
      <top style="medium">
        <color auto="1"/>
      </top>
      <bottom/>
      <diagonal/>
    </border>
    <border>
      <left/>
      <right/>
      <top style="medium">
        <color auto="1"/>
      </top>
      <bottom/>
      <diagonal/>
    </border>
    <border>
      <left/>
      <right style="thick">
        <color auto="1"/>
      </right>
      <top style="medium">
        <color auto="1"/>
      </top>
      <bottom/>
      <diagonal/>
    </border>
    <border>
      <left/>
      <right style="thick">
        <color auto="1"/>
      </right>
      <top/>
      <bottom style="medium">
        <color auto="1"/>
      </bottom>
      <diagonal/>
    </border>
    <border>
      <left style="thick">
        <color auto="1"/>
      </left>
      <right/>
      <top style="thick">
        <color auto="1"/>
      </top>
      <bottom style="thin">
        <color auto="1"/>
      </bottom>
      <diagonal/>
    </border>
    <border>
      <left/>
      <right/>
      <top style="thick">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ck">
        <color auto="1"/>
      </bottom>
      <diagonal/>
    </border>
    <border>
      <left/>
      <right/>
      <top style="medium">
        <color rgb="FFFF0000"/>
      </top>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style="thick">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ck">
        <color auto="1"/>
      </bottom>
      <diagonal/>
    </border>
    <border>
      <left/>
      <right style="thin">
        <color auto="1"/>
      </right>
      <top style="thin">
        <color auto="1"/>
      </top>
      <bottom style="thick">
        <color auto="1"/>
      </bottom>
      <diagonal/>
    </border>
    <border>
      <left style="thick">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s>
  <cellStyleXfs count="7">
    <xf numFmtId="0" fontId="0" fillId="0" borderId="0"/>
    <xf numFmtId="44"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0" fontId="19" fillId="0" borderId="0"/>
    <xf numFmtId="0" fontId="1" fillId="0" borderId="0"/>
    <xf numFmtId="0" fontId="10" fillId="0" borderId="0" applyNumberFormat="0" applyFill="0" applyBorder="0" applyAlignment="0" applyProtection="0">
      <alignment vertical="top"/>
      <protection locked="0"/>
    </xf>
  </cellStyleXfs>
  <cellXfs count="661">
    <xf numFmtId="0" fontId="0" fillId="0" borderId="0" xfId="0"/>
    <xf numFmtId="0" fontId="0" fillId="0" borderId="1" xfId="0" applyBorder="1" applyAlignment="1">
      <alignment horizontal="center"/>
    </xf>
    <xf numFmtId="0" fontId="5" fillId="0" borderId="0" xfId="0" applyFont="1"/>
    <xf numFmtId="0" fontId="5" fillId="0" borderId="0" xfId="0" applyFont="1" applyProtection="1"/>
    <xf numFmtId="0" fontId="5" fillId="2" borderId="0" xfId="0" applyFont="1" applyFill="1"/>
    <xf numFmtId="0" fontId="1" fillId="0" borderId="0" xfId="0" applyFont="1"/>
    <xf numFmtId="0" fontId="1" fillId="0" borderId="0" xfId="0" applyFont="1" applyBorder="1" applyAlignment="1">
      <alignment horizontal="center"/>
    </xf>
    <xf numFmtId="0" fontId="1" fillId="0" borderId="0" xfId="0" applyFont="1" applyFill="1" applyBorder="1" applyAlignment="1">
      <alignment horizontal="center"/>
    </xf>
    <xf numFmtId="0" fontId="1" fillId="0" borderId="0" xfId="5" applyFill="1" applyAlignment="1" applyProtection="1">
      <alignment wrapText="1"/>
    </xf>
    <xf numFmtId="0" fontId="1" fillId="0" borderId="0" xfId="5" applyBorder="1" applyAlignment="1" applyProtection="1">
      <alignment wrapText="1"/>
    </xf>
    <xf numFmtId="0" fontId="1" fillId="0" borderId="0" xfId="5" applyAlignment="1" applyProtection="1">
      <alignment wrapText="1"/>
    </xf>
    <xf numFmtId="0" fontId="2" fillId="0" borderId="0" xfId="5" applyFont="1" applyAlignment="1" applyProtection="1">
      <alignment horizontal="center" wrapText="1"/>
    </xf>
    <xf numFmtId="0" fontId="2" fillId="2" borderId="1" xfId="5" applyFont="1" applyFill="1" applyBorder="1" applyAlignment="1" applyProtection="1">
      <alignment horizontal="center" shrinkToFit="1"/>
    </xf>
    <xf numFmtId="0" fontId="1" fillId="0" borderId="0" xfId="0" applyFont="1" applyProtection="1"/>
    <xf numFmtId="0" fontId="5" fillId="2" borderId="0" xfId="0" applyFont="1" applyFill="1" applyBorder="1" applyProtection="1"/>
    <xf numFmtId="0" fontId="5" fillId="2" borderId="1" xfId="0" applyFont="1" applyFill="1" applyBorder="1" applyAlignment="1" applyProtection="1">
      <alignment vertical="top" wrapText="1" shrinkToFit="1"/>
      <protection locked="0"/>
    </xf>
    <xf numFmtId="0" fontId="5" fillId="2" borderId="7" xfId="0" applyFont="1" applyFill="1" applyBorder="1" applyAlignment="1" applyProtection="1">
      <alignment shrinkToFit="1"/>
    </xf>
    <xf numFmtId="0" fontId="5" fillId="2" borderId="8" xfId="0" applyFont="1" applyFill="1" applyBorder="1" applyAlignment="1" applyProtection="1">
      <alignment shrinkToFit="1"/>
    </xf>
    <xf numFmtId="0" fontId="5" fillId="2" borderId="9" xfId="0" applyFont="1" applyFill="1" applyBorder="1" applyAlignment="1" applyProtection="1">
      <alignment shrinkToFit="1"/>
    </xf>
    <xf numFmtId="0" fontId="5" fillId="2" borderId="10" xfId="0" applyFont="1" applyFill="1" applyBorder="1" applyAlignment="1" applyProtection="1">
      <alignment shrinkToFit="1"/>
    </xf>
    <xf numFmtId="0" fontId="5" fillId="0" borderId="0" xfId="0" applyFont="1" applyBorder="1" applyAlignment="1" applyProtection="1">
      <alignment shrinkToFit="1"/>
    </xf>
    <xf numFmtId="0" fontId="3" fillId="2" borderId="0" xfId="0" applyFont="1" applyFill="1" applyBorder="1" applyAlignment="1" applyProtection="1">
      <alignment wrapText="1" shrinkToFit="1"/>
    </xf>
    <xf numFmtId="0" fontId="12" fillId="2" borderId="0" xfId="0" applyFont="1" applyFill="1" applyBorder="1" applyAlignment="1" applyProtection="1">
      <alignment wrapText="1" shrinkToFit="1"/>
    </xf>
    <xf numFmtId="0" fontId="12" fillId="2" borderId="11" xfId="0" applyFont="1" applyFill="1" applyBorder="1" applyAlignment="1" applyProtection="1">
      <alignment wrapText="1" shrinkToFit="1"/>
    </xf>
    <xf numFmtId="0" fontId="6" fillId="2" borderId="10" xfId="0" applyFont="1" applyFill="1" applyBorder="1" applyAlignment="1" applyProtection="1">
      <alignment horizontal="center" shrinkToFit="1"/>
    </xf>
    <xf numFmtId="0" fontId="5" fillId="2" borderId="0" xfId="0" applyFont="1" applyFill="1" applyBorder="1" applyAlignment="1" applyProtection="1">
      <alignment shrinkToFit="1"/>
    </xf>
    <xf numFmtId="0" fontId="1" fillId="2" borderId="0" xfId="0" applyFont="1" applyFill="1" applyBorder="1" applyAlignment="1" applyProtection="1">
      <alignment wrapText="1" shrinkToFit="1"/>
    </xf>
    <xf numFmtId="0" fontId="5" fillId="2" borderId="0" xfId="0" applyFont="1" applyFill="1" applyBorder="1" applyAlignment="1" applyProtection="1">
      <alignment horizontal="center" shrinkToFit="1"/>
    </xf>
    <xf numFmtId="0" fontId="5" fillId="2" borderId="11" xfId="0" applyFont="1" applyFill="1" applyBorder="1" applyAlignment="1" applyProtection="1">
      <alignment shrinkToFit="1"/>
    </xf>
    <xf numFmtId="0" fontId="6" fillId="2" borderId="0" xfId="0" applyFont="1" applyFill="1" applyBorder="1" applyAlignment="1" applyProtection="1">
      <alignment horizontal="center" shrinkToFit="1"/>
    </xf>
    <xf numFmtId="0" fontId="1" fillId="2" borderId="11" xfId="0" applyFont="1" applyFill="1" applyBorder="1" applyAlignment="1" applyProtection="1">
      <alignment wrapText="1" shrinkToFit="1"/>
    </xf>
    <xf numFmtId="0" fontId="5" fillId="2" borderId="0" xfId="0" applyFont="1" applyFill="1" applyBorder="1" applyAlignment="1" applyProtection="1">
      <alignment horizontal="left" wrapText="1" shrinkToFit="1"/>
    </xf>
    <xf numFmtId="0" fontId="5" fillId="2" borderId="11" xfId="0" applyFont="1" applyFill="1" applyBorder="1" applyAlignment="1" applyProtection="1">
      <alignment horizontal="left" wrapText="1" shrinkToFit="1"/>
    </xf>
    <xf numFmtId="0" fontId="13" fillId="2" borderId="0" xfId="0" applyFont="1" applyFill="1" applyBorder="1" applyAlignment="1" applyProtection="1">
      <alignment horizontal="left" shrinkToFit="1"/>
    </xf>
    <xf numFmtId="0" fontId="14" fillId="2" borderId="0" xfId="0" applyNumberFormat="1" applyFont="1" applyFill="1" applyBorder="1" applyAlignment="1" applyProtection="1">
      <alignment wrapText="1" shrinkToFit="1"/>
    </xf>
    <xf numFmtId="0" fontId="14" fillId="2" borderId="11" xfId="0" applyNumberFormat="1" applyFont="1" applyFill="1" applyBorder="1" applyAlignment="1" applyProtection="1">
      <alignment wrapText="1" shrinkToFit="1"/>
    </xf>
    <xf numFmtId="0" fontId="14" fillId="2" borderId="0" xfId="0" applyFont="1" applyFill="1" applyBorder="1" applyAlignment="1" applyProtection="1">
      <alignment wrapText="1" shrinkToFit="1"/>
    </xf>
    <xf numFmtId="0" fontId="14" fillId="2" borderId="11" xfId="0" applyFont="1" applyFill="1" applyBorder="1" applyAlignment="1" applyProtection="1">
      <alignment wrapText="1" shrinkToFit="1"/>
    </xf>
    <xf numFmtId="0" fontId="6" fillId="2" borderId="10"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11" xfId="0" applyFont="1" applyFill="1" applyBorder="1" applyProtection="1"/>
    <xf numFmtId="0" fontId="5" fillId="2" borderId="0" xfId="0" applyFont="1" applyFill="1" applyBorder="1" applyAlignment="1" applyProtection="1">
      <alignment horizontal="center" vertical="center"/>
    </xf>
    <xf numFmtId="0" fontId="5" fillId="2" borderId="10" xfId="0" applyFont="1" applyFill="1" applyBorder="1" applyProtection="1"/>
    <xf numFmtId="0" fontId="5" fillId="2" borderId="12" xfId="0" applyFont="1" applyFill="1" applyBorder="1" applyAlignment="1" applyProtection="1">
      <alignment shrinkToFit="1"/>
    </xf>
    <xf numFmtId="0" fontId="5" fillId="2" borderId="13" xfId="0" applyFont="1" applyFill="1" applyBorder="1" applyAlignment="1" applyProtection="1">
      <alignment shrinkToFit="1"/>
    </xf>
    <xf numFmtId="0" fontId="5" fillId="2" borderId="14" xfId="0" applyFont="1" applyFill="1" applyBorder="1" applyAlignment="1" applyProtection="1">
      <alignment shrinkToFit="1"/>
    </xf>
    <xf numFmtId="0" fontId="13" fillId="0" borderId="0" xfId="0" applyFont="1" applyAlignment="1" applyProtection="1">
      <alignment horizontal="left" indent="8"/>
    </xf>
    <xf numFmtId="0" fontId="13" fillId="0" borderId="0" xfId="0" applyFont="1" applyAlignment="1" applyProtection="1">
      <alignment horizontal="left" indent="2"/>
    </xf>
    <xf numFmtId="0" fontId="13" fillId="0" borderId="0" xfId="0" applyFont="1" applyAlignment="1" applyProtection="1">
      <alignment horizontal="left" indent="1"/>
    </xf>
    <xf numFmtId="0" fontId="6" fillId="2" borderId="0" xfId="0" applyFont="1" applyFill="1" applyBorder="1" applyAlignment="1" applyProtection="1">
      <alignment horizontal="center" shrinkToFit="1"/>
      <protection locked="0"/>
    </xf>
    <xf numFmtId="0" fontId="5" fillId="2" borderId="0" xfId="0" applyFont="1" applyFill="1" applyBorder="1" applyAlignment="1" applyProtection="1">
      <alignment horizontal="center" shrinkToFit="1"/>
      <protection locked="0"/>
    </xf>
    <xf numFmtId="0" fontId="12" fillId="2" borderId="0" xfId="0" applyFont="1" applyFill="1" applyBorder="1" applyAlignment="1" applyProtection="1">
      <alignment shrinkToFit="1"/>
    </xf>
    <xf numFmtId="0" fontId="5" fillId="2" borderId="0"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top" shrinkToFit="1"/>
    </xf>
    <xf numFmtId="0" fontId="5" fillId="2" borderId="0" xfId="0" applyFont="1" applyFill="1" applyProtection="1"/>
    <xf numFmtId="0" fontId="6" fillId="2" borderId="12" xfId="0" applyFont="1" applyFill="1" applyBorder="1" applyAlignment="1" applyProtection="1">
      <alignment horizontal="center" shrinkToFit="1"/>
    </xf>
    <xf numFmtId="0" fontId="5" fillId="2" borderId="13" xfId="0" applyFont="1" applyFill="1" applyBorder="1" applyAlignment="1" applyProtection="1">
      <alignment horizontal="center" shrinkToFit="1"/>
    </xf>
    <xf numFmtId="0" fontId="3" fillId="12" borderId="2" xfId="0" applyFont="1" applyFill="1" applyBorder="1" applyAlignment="1">
      <alignment horizontal="center" vertical="center" wrapText="1"/>
    </xf>
    <xf numFmtId="0" fontId="3" fillId="12" borderId="0" xfId="0" applyFont="1" applyFill="1" applyBorder="1" applyAlignment="1">
      <alignment horizontal="center" vertical="center" wrapText="1"/>
    </xf>
    <xf numFmtId="0" fontId="3" fillId="12" borderId="3" xfId="0" applyFont="1" applyFill="1" applyBorder="1" applyAlignment="1">
      <alignment horizontal="center" vertical="center" wrapText="1"/>
    </xf>
    <xf numFmtId="49" fontId="5" fillId="2" borderId="1" xfId="0" applyNumberFormat="1" applyFont="1" applyFill="1" applyBorder="1" applyAlignment="1" applyProtection="1">
      <alignment vertical="top" wrapText="1" shrinkToFit="1"/>
      <protection locked="0"/>
    </xf>
    <xf numFmtId="49" fontId="5" fillId="0" borderId="0" xfId="0" applyNumberFormat="1" applyFont="1"/>
    <xf numFmtId="0" fontId="1" fillId="5" borderId="15" xfId="0" applyFont="1" applyFill="1" applyBorder="1" applyAlignment="1" applyProtection="1">
      <alignment horizontal="center" vertical="center" shrinkToFit="1"/>
      <protection locked="0"/>
    </xf>
    <xf numFmtId="0" fontId="1" fillId="5" borderId="15" xfId="0" applyFont="1" applyFill="1" applyBorder="1" applyAlignment="1" applyProtection="1">
      <alignment horizontal="center" vertical="top" shrinkToFit="1"/>
      <protection locked="0"/>
    </xf>
    <xf numFmtId="0" fontId="1" fillId="5" borderId="15" xfId="0" applyFont="1" applyFill="1" applyBorder="1" applyAlignment="1" applyProtection="1">
      <alignment horizontal="center" vertical="center"/>
      <protection locked="0"/>
    </xf>
    <xf numFmtId="49" fontId="1" fillId="2" borderId="1" xfId="0" applyNumberFormat="1" applyFont="1" applyFill="1" applyBorder="1" applyAlignment="1" applyProtection="1">
      <alignment vertical="top" wrapText="1" shrinkToFit="1"/>
      <protection locked="0"/>
    </xf>
    <xf numFmtId="0" fontId="1" fillId="0" borderId="0" xfId="5" applyFont="1" applyProtection="1"/>
    <xf numFmtId="0" fontId="20" fillId="7" borderId="1" xfId="0" applyFont="1" applyFill="1" applyBorder="1" applyAlignment="1">
      <alignment vertical="center"/>
    </xf>
    <xf numFmtId="0" fontId="20" fillId="16"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0" fillId="0" borderId="0" xfId="0" applyAlignment="1">
      <alignment vertical="center"/>
    </xf>
    <xf numFmtId="0" fontId="19" fillId="0" borderId="1" xfId="0" applyFont="1" applyBorder="1"/>
    <xf numFmtId="44" fontId="0" fillId="0" borderId="1" xfId="0" applyNumberFormat="1" applyBorder="1"/>
    <xf numFmtId="0" fontId="0" fillId="0" borderId="1" xfId="0" applyBorder="1"/>
    <xf numFmtId="0" fontId="19" fillId="0" borderId="16" xfId="0" applyFont="1" applyFill="1" applyBorder="1"/>
    <xf numFmtId="0" fontId="20" fillId="7" borderId="1" xfId="0" applyFont="1" applyFill="1" applyBorder="1"/>
    <xf numFmtId="44" fontId="20" fillId="16" borderId="1" xfId="0" applyNumberFormat="1" applyFont="1" applyFill="1" applyBorder="1"/>
    <xf numFmtId="44" fontId="20" fillId="7" borderId="1" xfId="0" applyNumberFormat="1" applyFont="1" applyFill="1" applyBorder="1"/>
    <xf numFmtId="0" fontId="5" fillId="16" borderId="0" xfId="0" applyFont="1" applyFill="1"/>
    <xf numFmtId="0" fontId="5" fillId="0" borderId="0" xfId="0" applyFont="1" applyFill="1"/>
    <xf numFmtId="14" fontId="0" fillId="0" borderId="1" xfId="0" applyNumberFormat="1" applyBorder="1"/>
    <xf numFmtId="0" fontId="1" fillId="2" borderId="0" xfId="0" applyFont="1" applyFill="1" applyBorder="1" applyAlignment="1" applyProtection="1">
      <alignment wrapText="1" shrinkToFit="1"/>
    </xf>
    <xf numFmtId="0" fontId="1" fillId="2" borderId="11" xfId="0" applyFont="1" applyFill="1" applyBorder="1" applyAlignment="1" applyProtection="1">
      <alignment wrapText="1" shrinkToFit="1"/>
    </xf>
    <xf numFmtId="0" fontId="3" fillId="2" borderId="0" xfId="0" applyFont="1" applyFill="1" applyBorder="1" applyAlignment="1" applyProtection="1">
      <alignment wrapText="1" shrinkToFit="1"/>
    </xf>
    <xf numFmtId="0" fontId="1" fillId="2" borderId="0" xfId="0" applyFont="1" applyFill="1" applyBorder="1" applyAlignment="1" applyProtection="1">
      <alignment shrinkToFit="1"/>
    </xf>
    <xf numFmtId="0" fontId="1" fillId="2" borderId="10" xfId="0" applyFont="1" applyFill="1" applyBorder="1" applyAlignment="1" applyProtection="1">
      <alignment shrinkToFit="1"/>
    </xf>
    <xf numFmtId="0" fontId="1" fillId="2" borderId="0" xfId="0" applyFont="1" applyFill="1" applyBorder="1" applyAlignment="1" applyProtection="1">
      <alignment horizontal="center" shrinkToFit="1"/>
      <protection locked="0"/>
    </xf>
    <xf numFmtId="0" fontId="1" fillId="2" borderId="11" xfId="0" applyFont="1" applyFill="1" applyBorder="1" applyAlignment="1" applyProtection="1">
      <alignment horizontal="left" wrapText="1" shrinkToFit="1"/>
    </xf>
    <xf numFmtId="0" fontId="1" fillId="2" borderId="0" xfId="0" applyFont="1" applyFill="1" applyBorder="1" applyAlignment="1" applyProtection="1">
      <alignment horizontal="center" shrinkToFit="1"/>
    </xf>
    <xf numFmtId="0" fontId="1" fillId="2" borderId="11" xfId="0" applyFont="1" applyFill="1" applyBorder="1" applyAlignment="1" applyProtection="1">
      <alignment shrinkToFit="1"/>
    </xf>
    <xf numFmtId="0" fontId="1" fillId="2" borderId="11" xfId="0" applyNumberFormat="1" applyFont="1" applyFill="1" applyBorder="1" applyAlignment="1" applyProtection="1">
      <alignment wrapText="1" shrinkToFit="1"/>
    </xf>
    <xf numFmtId="0" fontId="1" fillId="2" borderId="0" xfId="0" applyFont="1" applyFill="1" applyBorder="1" applyProtection="1"/>
    <xf numFmtId="0" fontId="1" fillId="2" borderId="0" xfId="0" applyFont="1" applyFill="1" applyBorder="1" applyAlignment="1" applyProtection="1">
      <alignment horizontal="center"/>
    </xf>
    <xf numFmtId="0" fontId="1" fillId="2" borderId="11" xfId="0" applyFont="1" applyFill="1" applyBorder="1" applyProtection="1"/>
    <xf numFmtId="0" fontId="1" fillId="2" borderId="0" xfId="0" applyFont="1" applyFill="1" applyBorder="1" applyAlignment="1" applyProtection="1">
      <alignment horizontal="center" vertical="center"/>
    </xf>
    <xf numFmtId="0" fontId="1" fillId="2" borderId="10" xfId="0" applyFont="1" applyFill="1" applyBorder="1" applyProtection="1"/>
    <xf numFmtId="0" fontId="1" fillId="2" borderId="12" xfId="0" applyFont="1" applyFill="1" applyBorder="1" applyAlignment="1" applyProtection="1">
      <alignment shrinkToFit="1"/>
    </xf>
    <xf numFmtId="0" fontId="1" fillId="2" borderId="13" xfId="0" applyFont="1" applyFill="1" applyBorder="1" applyAlignment="1" applyProtection="1">
      <alignment shrinkToFit="1"/>
    </xf>
    <xf numFmtId="0" fontId="1" fillId="2" borderId="14" xfId="0" applyFont="1" applyFill="1" applyBorder="1" applyAlignment="1" applyProtection="1">
      <alignment shrinkToFit="1"/>
    </xf>
    <xf numFmtId="0" fontId="1" fillId="2" borderId="0" xfId="0" applyNumberFormat="1" applyFont="1" applyFill="1" applyBorder="1" applyAlignment="1" applyProtection="1">
      <alignment wrapText="1" shrinkToFit="1"/>
    </xf>
    <xf numFmtId="0" fontId="1" fillId="2" borderId="0" xfId="0" applyFont="1" applyFill="1" applyBorder="1" applyAlignment="1" applyProtection="1">
      <alignment horizontal="left" wrapText="1" shrinkToFit="1"/>
    </xf>
    <xf numFmtId="0" fontId="1" fillId="0" borderId="0" xfId="0" applyFont="1" applyBorder="1" applyAlignment="1" applyProtection="1">
      <alignment shrinkToFit="1"/>
    </xf>
    <xf numFmtId="0" fontId="1" fillId="2" borderId="9" xfId="0" applyFont="1" applyFill="1" applyBorder="1" applyAlignment="1" applyProtection="1">
      <alignment shrinkToFit="1"/>
    </xf>
    <xf numFmtId="0" fontId="1" fillId="2" borderId="8" xfId="0" applyFont="1" applyFill="1" applyBorder="1" applyAlignment="1" applyProtection="1">
      <alignment shrinkToFit="1"/>
    </xf>
    <xf numFmtId="0" fontId="1" fillId="2" borderId="7" xfId="0" applyFont="1" applyFill="1" applyBorder="1" applyAlignment="1" applyProtection="1">
      <alignment shrinkToFit="1"/>
    </xf>
    <xf numFmtId="0" fontId="1" fillId="2" borderId="0" xfId="0" applyFont="1" applyFill="1" applyBorder="1" applyAlignment="1" applyProtection="1">
      <alignment wrapText="1" shrinkToFit="1"/>
    </xf>
    <xf numFmtId="0" fontId="1" fillId="2" borderId="11" xfId="0" applyFont="1" applyFill="1" applyBorder="1" applyAlignment="1" applyProtection="1">
      <alignment wrapText="1" shrinkToFit="1"/>
    </xf>
    <xf numFmtId="0" fontId="3" fillId="2" borderId="0" xfId="0" applyFont="1" applyFill="1" applyBorder="1" applyAlignment="1" applyProtection="1">
      <alignment wrapText="1" shrinkToFit="1"/>
    </xf>
    <xf numFmtId="0" fontId="3" fillId="2" borderId="11" xfId="0" applyFont="1" applyFill="1" applyBorder="1" applyAlignment="1" applyProtection="1">
      <alignment wrapText="1" shrinkToFit="1"/>
    </xf>
    <xf numFmtId="0" fontId="1" fillId="2" borderId="0" xfId="0" applyFont="1" applyFill="1" applyBorder="1" applyAlignment="1" applyProtection="1">
      <alignment shrinkToFit="1"/>
    </xf>
    <xf numFmtId="0" fontId="1" fillId="2" borderId="10" xfId="0" applyFont="1" applyFill="1" applyBorder="1" applyAlignment="1" applyProtection="1">
      <alignment horizontal="center" shrinkToFit="1"/>
    </xf>
    <xf numFmtId="0" fontId="1" fillId="2" borderId="10" xfId="0" applyFont="1" applyFill="1" applyBorder="1" applyAlignment="1" applyProtection="1">
      <alignment horizontal="center"/>
    </xf>
    <xf numFmtId="0" fontId="1" fillId="2" borderId="0" xfId="0" applyFont="1" applyFill="1" applyBorder="1" applyAlignment="1" applyProtection="1">
      <alignment wrapText="1" shrinkToFit="1"/>
    </xf>
    <xf numFmtId="0" fontId="1" fillId="2" borderId="0" xfId="0" applyFont="1" applyFill="1" applyBorder="1" applyAlignment="1" applyProtection="1">
      <alignment shrinkToFit="1"/>
    </xf>
    <xf numFmtId="0" fontId="32" fillId="0" borderId="0" xfId="0" applyFont="1" applyProtection="1"/>
    <xf numFmtId="0" fontId="32" fillId="0" borderId="0" xfId="5" applyFont="1" applyProtection="1"/>
    <xf numFmtId="0" fontId="32" fillId="17" borderId="20" xfId="0" applyFont="1" applyFill="1" applyBorder="1" applyAlignment="1" applyProtection="1">
      <alignment vertical="top" wrapText="1" shrinkToFit="1"/>
    </xf>
    <xf numFmtId="0" fontId="32" fillId="17" borderId="8" xfId="0" applyFont="1" applyFill="1" applyBorder="1" applyAlignment="1" applyProtection="1">
      <alignment vertical="top" wrapText="1" shrinkToFit="1"/>
    </xf>
    <xf numFmtId="0" fontId="32" fillId="17" borderId="2" xfId="0" applyFont="1" applyFill="1" applyBorder="1" applyAlignment="1" applyProtection="1">
      <alignment vertical="top" wrapText="1" shrinkToFit="1"/>
    </xf>
    <xf numFmtId="0" fontId="32" fillId="17" borderId="0" xfId="0" applyFont="1" applyFill="1" applyBorder="1" applyAlignment="1" applyProtection="1">
      <alignment vertical="top" wrapText="1" shrinkToFit="1"/>
    </xf>
    <xf numFmtId="0" fontId="32" fillId="17" borderId="22" xfId="0" applyFont="1" applyFill="1" applyBorder="1" applyAlignment="1" applyProtection="1">
      <alignment vertical="top" wrapText="1" shrinkToFit="1"/>
    </xf>
    <xf numFmtId="0" fontId="32" fillId="17" borderId="13" xfId="0" applyFont="1" applyFill="1" applyBorder="1" applyAlignment="1" applyProtection="1">
      <alignment vertical="top" wrapText="1" shrinkToFit="1"/>
    </xf>
    <xf numFmtId="0" fontId="32" fillId="0" borderId="15" xfId="0" applyFont="1" applyBorder="1" applyProtection="1"/>
    <xf numFmtId="0" fontId="32" fillId="20" borderId="22" xfId="0" applyFont="1" applyFill="1" applyBorder="1" applyAlignment="1" applyProtection="1">
      <alignment vertical="top" wrapText="1" shrinkToFit="1"/>
    </xf>
    <xf numFmtId="0" fontId="32" fillId="20" borderId="13" xfId="0" applyFont="1" applyFill="1" applyBorder="1" applyAlignment="1" applyProtection="1">
      <alignment vertical="top" wrapText="1" shrinkToFit="1"/>
    </xf>
    <xf numFmtId="0" fontId="32" fillId="20" borderId="23" xfId="0" applyFont="1" applyFill="1" applyBorder="1" applyAlignment="1" applyProtection="1">
      <alignment vertical="top" wrapText="1" shrinkToFit="1"/>
    </xf>
    <xf numFmtId="0" fontId="2" fillId="17" borderId="0" xfId="0" applyFont="1" applyFill="1" applyBorder="1" applyAlignment="1" applyProtection="1">
      <alignment vertical="top" wrapText="1" shrinkToFit="1"/>
    </xf>
    <xf numFmtId="0" fontId="2" fillId="17" borderId="13" xfId="0" applyFont="1" applyFill="1" applyBorder="1" applyAlignment="1" applyProtection="1">
      <alignment vertical="top" wrapText="1" shrinkToFit="1"/>
    </xf>
    <xf numFmtId="0" fontId="2" fillId="17" borderId="10" xfId="0" applyFont="1" applyFill="1" applyBorder="1" applyAlignment="1" applyProtection="1">
      <alignment vertical="top" wrapText="1" shrinkToFit="1"/>
    </xf>
    <xf numFmtId="0" fontId="2" fillId="17" borderId="11" xfId="0" applyFont="1" applyFill="1" applyBorder="1" applyAlignment="1" applyProtection="1">
      <alignment vertical="top" wrapText="1" shrinkToFit="1"/>
    </xf>
    <xf numFmtId="0" fontId="2" fillId="17" borderId="12" xfId="0" applyFont="1" applyFill="1" applyBorder="1" applyAlignment="1" applyProtection="1">
      <alignment vertical="top" wrapText="1" shrinkToFit="1"/>
    </xf>
    <xf numFmtId="0" fontId="2" fillId="17" borderId="14" xfId="0" applyFont="1" applyFill="1" applyBorder="1" applyAlignment="1" applyProtection="1">
      <alignment vertical="top" wrapText="1" shrinkToFit="1"/>
    </xf>
    <xf numFmtId="0" fontId="32" fillId="17" borderId="9" xfId="0" applyFont="1" applyFill="1" applyBorder="1" applyAlignment="1" applyProtection="1">
      <alignment vertical="top" wrapText="1" shrinkToFit="1"/>
    </xf>
    <xf numFmtId="0" fontId="32" fillId="17" borderId="11" xfId="0" applyFont="1" applyFill="1" applyBorder="1" applyAlignment="1" applyProtection="1">
      <alignment vertical="top" wrapText="1" shrinkToFit="1"/>
    </xf>
    <xf numFmtId="0" fontId="32" fillId="17" borderId="14" xfId="0" applyFont="1" applyFill="1" applyBorder="1" applyAlignment="1" applyProtection="1">
      <alignment vertical="top" wrapText="1" shrinkToFit="1"/>
    </xf>
    <xf numFmtId="0" fontId="32" fillId="2" borderId="4" xfId="5" applyFont="1" applyFill="1" applyBorder="1" applyAlignment="1" applyProtection="1">
      <alignment horizontal="left" vertical="top" wrapText="1"/>
    </xf>
    <xf numFmtId="0" fontId="32" fillId="2" borderId="5" xfId="5" applyFont="1" applyFill="1" applyBorder="1" applyAlignment="1" applyProtection="1">
      <alignment horizontal="left" vertical="top" wrapText="1"/>
    </xf>
    <xf numFmtId="0" fontId="32" fillId="2" borderId="6" xfId="5" applyFont="1" applyFill="1" applyBorder="1" applyAlignment="1" applyProtection="1">
      <alignment horizontal="left" vertical="top" wrapText="1"/>
    </xf>
    <xf numFmtId="0" fontId="32" fillId="0" borderId="0" xfId="5" applyFont="1" applyAlignment="1" applyProtection="1">
      <alignment vertical="center"/>
    </xf>
    <xf numFmtId="0" fontId="39" fillId="2" borderId="0" xfId="5" applyFont="1" applyFill="1" applyBorder="1" applyAlignment="1" applyProtection="1">
      <alignment horizontal="center" vertical="center" wrapText="1"/>
    </xf>
    <xf numFmtId="0" fontId="2" fillId="2" borderId="1" xfId="5" applyFont="1" applyFill="1" applyBorder="1" applyAlignment="1" applyProtection="1">
      <alignment horizontal="center" vertical="center" shrinkToFit="1"/>
    </xf>
    <xf numFmtId="0" fontId="32" fillId="17" borderId="0" xfId="5" applyFont="1" applyFill="1" applyProtection="1"/>
    <xf numFmtId="0" fontId="1" fillId="2" borderId="0" xfId="0" applyFont="1" applyFill="1" applyBorder="1" applyAlignment="1" applyProtection="1">
      <alignment wrapText="1"/>
    </xf>
    <xf numFmtId="0" fontId="1" fillId="2" borderId="11" xfId="0" applyFont="1" applyFill="1" applyBorder="1" applyAlignment="1" applyProtection="1">
      <alignment wrapText="1"/>
    </xf>
    <xf numFmtId="0" fontId="1" fillId="2" borderId="0" xfId="0" applyFont="1" applyFill="1" applyBorder="1" applyAlignment="1" applyProtection="1">
      <alignment wrapText="1" shrinkToFit="1"/>
    </xf>
    <xf numFmtId="0" fontId="14" fillId="2" borderId="0" xfId="0" applyFont="1" applyFill="1" applyBorder="1" applyAlignment="1" applyProtection="1">
      <alignment wrapText="1" shrinkToFit="1"/>
    </xf>
    <xf numFmtId="0" fontId="14" fillId="2" borderId="11" xfId="0" applyFont="1" applyFill="1" applyBorder="1" applyAlignment="1" applyProtection="1">
      <alignment wrapText="1" shrinkToFit="1"/>
    </xf>
    <xf numFmtId="0" fontId="3" fillId="2" borderId="0" xfId="0" applyFont="1" applyFill="1" applyBorder="1" applyAlignment="1" applyProtection="1">
      <alignment wrapText="1" shrinkToFit="1"/>
    </xf>
    <xf numFmtId="0" fontId="3" fillId="2" borderId="11" xfId="0" applyFont="1" applyFill="1" applyBorder="1" applyAlignment="1" applyProtection="1">
      <alignment wrapText="1" shrinkToFit="1"/>
    </xf>
    <xf numFmtId="0" fontId="5" fillId="2" borderId="0" xfId="0" applyFont="1" applyFill="1" applyBorder="1" applyAlignment="1" applyProtection="1">
      <alignment wrapText="1"/>
    </xf>
    <xf numFmtId="0" fontId="5" fillId="2" borderId="11" xfId="0" applyFont="1" applyFill="1" applyBorder="1" applyAlignment="1" applyProtection="1">
      <alignment wrapText="1"/>
    </xf>
    <xf numFmtId="0" fontId="1" fillId="2" borderId="11" xfId="0" applyFont="1" applyFill="1" applyBorder="1" applyAlignment="1" applyProtection="1">
      <alignment wrapText="1" shrinkToFit="1"/>
    </xf>
    <xf numFmtId="0" fontId="15" fillId="4" borderId="7" xfId="0" applyFont="1" applyFill="1" applyBorder="1" applyAlignment="1" applyProtection="1">
      <alignment horizontal="center" vertical="center" wrapText="1" shrinkToFit="1"/>
    </xf>
    <xf numFmtId="0" fontId="15" fillId="4" borderId="8" xfId="0" applyFont="1" applyFill="1" applyBorder="1" applyAlignment="1" applyProtection="1">
      <alignment horizontal="center" vertical="center" wrapText="1" shrinkToFit="1"/>
    </xf>
    <xf numFmtId="0" fontId="15" fillId="4" borderId="9" xfId="0" applyFont="1" applyFill="1" applyBorder="1" applyAlignment="1" applyProtection="1">
      <alignment horizontal="center" vertical="center" wrapText="1" shrinkToFit="1"/>
    </xf>
    <xf numFmtId="0" fontId="15" fillId="4" borderId="10" xfId="0" applyFont="1" applyFill="1" applyBorder="1" applyAlignment="1" applyProtection="1">
      <alignment horizontal="center" vertical="center" wrapText="1" shrinkToFit="1"/>
    </xf>
    <xf numFmtId="0" fontId="15" fillId="4" borderId="0" xfId="0" applyFont="1" applyFill="1" applyBorder="1" applyAlignment="1" applyProtection="1">
      <alignment horizontal="center" vertical="center" wrapText="1" shrinkToFit="1"/>
    </xf>
    <xf numFmtId="0" fontId="15" fillId="4" borderId="11" xfId="0" applyFont="1" applyFill="1" applyBorder="1" applyAlignment="1" applyProtection="1">
      <alignment horizontal="center" vertical="center" wrapText="1" shrinkToFit="1"/>
    </xf>
    <xf numFmtId="0" fontId="5" fillId="7" borderId="7" xfId="0" applyFont="1" applyFill="1" applyBorder="1" applyAlignment="1" applyProtection="1">
      <alignment horizontal="center" vertical="center" wrapText="1" shrinkToFit="1"/>
    </xf>
    <xf numFmtId="0" fontId="5" fillId="7" borderId="8" xfId="0" applyFont="1" applyFill="1" applyBorder="1" applyAlignment="1" applyProtection="1">
      <alignment horizontal="center" vertical="center" wrapText="1" shrinkToFit="1"/>
    </xf>
    <xf numFmtId="0" fontId="5" fillId="7" borderId="9" xfId="0" applyFont="1" applyFill="1" applyBorder="1" applyAlignment="1" applyProtection="1">
      <alignment horizontal="center" vertical="center" wrapText="1" shrinkToFit="1"/>
    </xf>
    <xf numFmtId="0" fontId="5" fillId="7" borderId="12" xfId="0" applyFont="1" applyFill="1" applyBorder="1" applyAlignment="1" applyProtection="1">
      <alignment horizontal="center" vertical="center" wrapText="1" shrinkToFit="1"/>
    </xf>
    <xf numFmtId="0" fontId="5" fillId="7" borderId="13" xfId="0" applyFont="1" applyFill="1" applyBorder="1" applyAlignment="1" applyProtection="1">
      <alignment horizontal="center" vertical="center" wrapText="1" shrinkToFit="1"/>
    </xf>
    <xf numFmtId="0" fontId="5" fillId="7" borderId="14" xfId="0" applyFont="1" applyFill="1" applyBorder="1" applyAlignment="1" applyProtection="1">
      <alignment horizontal="center" vertical="center" wrapText="1" shrinkToFit="1"/>
    </xf>
    <xf numFmtId="0" fontId="1" fillId="0" borderId="0" xfId="0" applyFont="1" applyBorder="1" applyAlignment="1" applyProtection="1">
      <alignment wrapText="1" shrinkToFit="1"/>
    </xf>
    <xf numFmtId="0" fontId="5" fillId="0" borderId="0" xfId="0" applyFont="1" applyBorder="1" applyAlignment="1" applyProtection="1">
      <alignment wrapText="1" shrinkToFit="1"/>
    </xf>
    <xf numFmtId="0" fontId="5" fillId="0" borderId="11" xfId="0" applyFont="1" applyBorder="1" applyAlignment="1" applyProtection="1">
      <alignment wrapText="1" shrinkToFit="1"/>
    </xf>
    <xf numFmtId="0" fontId="5" fillId="2" borderId="0" xfId="0" applyFont="1" applyFill="1" applyBorder="1" applyAlignment="1" applyProtection="1">
      <alignment wrapText="1" shrinkToFit="1"/>
    </xf>
    <xf numFmtId="0" fontId="5" fillId="2" borderId="11" xfId="0" applyFont="1" applyFill="1" applyBorder="1" applyAlignment="1" applyProtection="1">
      <alignment wrapText="1" shrinkToFit="1"/>
    </xf>
    <xf numFmtId="0" fontId="4" fillId="7" borderId="1" xfId="0" applyFont="1" applyFill="1" applyBorder="1" applyAlignment="1" applyProtection="1">
      <alignment horizontal="center" vertical="center" wrapText="1"/>
    </xf>
    <xf numFmtId="0" fontId="7" fillId="2" borderId="7"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7" fillId="2" borderId="10" xfId="0" applyFont="1" applyFill="1" applyBorder="1" applyAlignment="1" applyProtection="1">
      <alignment horizontal="left" vertical="top" wrapText="1"/>
      <protection locked="0"/>
    </xf>
    <xf numFmtId="0" fontId="7" fillId="2" borderId="0"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top" wrapText="1"/>
      <protection locked="0"/>
    </xf>
    <xf numFmtId="0" fontId="7" fillId="2" borderId="12" xfId="0" applyFont="1" applyFill="1" applyBorder="1" applyAlignment="1" applyProtection="1">
      <alignment horizontal="left" vertical="top" wrapText="1"/>
      <protection locked="0"/>
    </xf>
    <xf numFmtId="0" fontId="7" fillId="2" borderId="13" xfId="0" applyFont="1" applyFill="1" applyBorder="1" applyAlignment="1" applyProtection="1">
      <alignment horizontal="left" vertical="top" wrapText="1"/>
      <protection locked="0"/>
    </xf>
    <xf numFmtId="0" fontId="7" fillId="2" borderId="14" xfId="0" applyFont="1" applyFill="1" applyBorder="1" applyAlignment="1" applyProtection="1">
      <alignment horizontal="left" vertical="top" wrapText="1"/>
      <protection locked="0"/>
    </xf>
    <xf numFmtId="0" fontId="2" fillId="7" borderId="7" xfId="0" applyFont="1" applyFill="1" applyBorder="1" applyAlignment="1" applyProtection="1">
      <alignment horizontal="center" vertical="center" wrapText="1" shrinkToFit="1"/>
    </xf>
    <xf numFmtId="0" fontId="2" fillId="7" borderId="8" xfId="0" applyFont="1" applyFill="1" applyBorder="1" applyAlignment="1" applyProtection="1">
      <alignment horizontal="center" vertical="center" wrapText="1" shrinkToFit="1"/>
    </xf>
    <xf numFmtId="0" fontId="2" fillId="7" borderId="9" xfId="0" applyFont="1" applyFill="1" applyBorder="1" applyAlignment="1" applyProtection="1">
      <alignment horizontal="center" vertical="center" wrapText="1" shrinkToFit="1"/>
    </xf>
    <xf numFmtId="0" fontId="2" fillId="7" borderId="12" xfId="0" applyFont="1" applyFill="1" applyBorder="1" applyAlignment="1" applyProtection="1">
      <alignment horizontal="center" vertical="center" wrapText="1" shrinkToFit="1"/>
    </xf>
    <xf numFmtId="0" fontId="2" fillId="7" borderId="13" xfId="0" applyFont="1" applyFill="1" applyBorder="1" applyAlignment="1" applyProtection="1">
      <alignment horizontal="center" vertical="center" wrapText="1" shrinkToFit="1"/>
    </xf>
    <xf numFmtId="0" fontId="2" fillId="7" borderId="14" xfId="0" applyFont="1" applyFill="1" applyBorder="1" applyAlignment="1" applyProtection="1">
      <alignment horizontal="center" vertical="center" wrapText="1" shrinkToFit="1"/>
    </xf>
    <xf numFmtId="0" fontId="1" fillId="2" borderId="0" xfId="0" applyFont="1" applyFill="1" applyBorder="1" applyAlignment="1" applyProtection="1">
      <alignment vertical="top" wrapText="1" shrinkToFit="1"/>
    </xf>
    <xf numFmtId="0" fontId="5" fillId="2" borderId="0" xfId="0" applyFont="1" applyFill="1" applyBorder="1" applyAlignment="1" applyProtection="1">
      <alignment vertical="top" wrapText="1" shrinkToFit="1"/>
    </xf>
    <xf numFmtId="0" fontId="5" fillId="2" borderId="11" xfId="0" applyFont="1" applyFill="1" applyBorder="1" applyAlignment="1" applyProtection="1">
      <alignment vertical="top" wrapText="1" shrinkToFit="1"/>
    </xf>
    <xf numFmtId="0" fontId="14" fillId="2" borderId="0" xfId="0" applyFont="1" applyFill="1" applyBorder="1" applyAlignment="1" applyProtection="1">
      <alignment horizontal="left" wrapText="1" shrinkToFit="1"/>
    </xf>
    <xf numFmtId="0" fontId="14" fillId="2" borderId="11" xfId="0" applyFont="1" applyFill="1" applyBorder="1" applyAlignment="1" applyProtection="1">
      <alignment horizontal="left" wrapText="1" shrinkToFit="1"/>
    </xf>
    <xf numFmtId="0" fontId="5" fillId="2" borderId="0" xfId="0" applyFont="1" applyFill="1" applyBorder="1" applyAlignment="1" applyProtection="1">
      <alignment horizontal="left" shrinkToFit="1"/>
    </xf>
    <xf numFmtId="0" fontId="14" fillId="2" borderId="0" xfId="0" applyFont="1" applyFill="1" applyBorder="1" applyAlignment="1" applyProtection="1">
      <alignment horizontal="left" shrinkToFit="1"/>
    </xf>
    <xf numFmtId="0" fontId="14" fillId="2" borderId="11" xfId="0" applyFont="1" applyFill="1" applyBorder="1" applyAlignment="1" applyProtection="1">
      <alignment horizontal="left" shrinkToFit="1"/>
    </xf>
    <xf numFmtId="0" fontId="1" fillId="2" borderId="0" xfId="0" applyFont="1" applyFill="1" applyBorder="1" applyAlignment="1" applyProtection="1">
      <alignment shrinkToFit="1"/>
    </xf>
    <xf numFmtId="0" fontId="14" fillId="2" borderId="0" xfId="0" applyFont="1" applyFill="1" applyBorder="1" applyAlignment="1" applyProtection="1">
      <alignment shrinkToFit="1"/>
    </xf>
    <xf numFmtId="0" fontId="14" fillId="2" borderId="11" xfId="0" applyFont="1" applyFill="1" applyBorder="1" applyAlignment="1" applyProtection="1">
      <alignment shrinkToFit="1"/>
    </xf>
    <xf numFmtId="0" fontId="1" fillId="2" borderId="1" xfId="0" applyFont="1" applyFill="1" applyBorder="1" applyAlignment="1" applyProtection="1">
      <alignment vertical="top" wrapText="1" shrinkToFit="1"/>
      <protection locked="0"/>
    </xf>
    <xf numFmtId="0" fontId="5" fillId="2" borderId="1" xfId="0" applyFont="1" applyFill="1" applyBorder="1" applyAlignment="1" applyProtection="1">
      <alignment vertical="top" wrapText="1" shrinkToFit="1"/>
      <protection locked="0"/>
    </xf>
    <xf numFmtId="0" fontId="1" fillId="2" borderId="34" xfId="0" applyFont="1" applyFill="1" applyBorder="1" applyAlignment="1" applyProtection="1">
      <alignment vertical="top" wrapText="1" shrinkToFit="1"/>
      <protection locked="0"/>
    </xf>
    <xf numFmtId="0" fontId="1" fillId="2" borderId="33" xfId="0" applyFont="1" applyFill="1" applyBorder="1" applyAlignment="1" applyProtection="1">
      <alignment vertical="top" wrapText="1" shrinkToFit="1"/>
      <protection locked="0"/>
    </xf>
    <xf numFmtId="0" fontId="1" fillId="2" borderId="31" xfId="0" applyFont="1" applyFill="1" applyBorder="1" applyAlignment="1" applyProtection="1">
      <alignment vertical="top" wrapText="1" shrinkToFit="1"/>
      <protection locked="0"/>
    </xf>
    <xf numFmtId="0" fontId="1" fillId="11"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49" fontId="2" fillId="11" borderId="18" xfId="0" applyNumberFormat="1" applyFont="1" applyFill="1" applyBorder="1" applyAlignment="1">
      <alignment horizontal="center" vertical="center" wrapText="1"/>
    </xf>
    <xf numFmtId="49" fontId="2" fillId="11" borderId="16" xfId="0" applyNumberFormat="1" applyFont="1" applyFill="1" applyBorder="1" applyAlignment="1">
      <alignment horizontal="center" vertical="center" wrapText="1"/>
    </xf>
    <xf numFmtId="49" fontId="2" fillId="11" borderId="28" xfId="0" applyNumberFormat="1" applyFont="1" applyFill="1" applyBorder="1" applyAlignment="1">
      <alignment horizontal="center" vertical="center" wrapText="1"/>
    </xf>
    <xf numFmtId="0" fontId="1" fillId="11" borderId="7" xfId="0" applyFont="1" applyFill="1" applyBorder="1" applyAlignment="1">
      <alignment horizontal="center" vertical="center" wrapText="1"/>
    </xf>
    <xf numFmtId="0" fontId="1" fillId="11" borderId="8" xfId="0" applyFont="1" applyFill="1" applyBorder="1" applyAlignment="1">
      <alignment horizontal="center" vertical="center" wrapText="1"/>
    </xf>
    <xf numFmtId="0" fontId="1" fillId="11" borderId="9" xfId="0" applyFont="1" applyFill="1" applyBorder="1" applyAlignment="1">
      <alignment horizontal="center" vertical="center" wrapText="1"/>
    </xf>
    <xf numFmtId="0" fontId="1" fillId="11" borderId="10" xfId="0" applyFont="1" applyFill="1" applyBorder="1" applyAlignment="1">
      <alignment horizontal="center" vertical="center" wrapText="1"/>
    </xf>
    <xf numFmtId="0" fontId="1" fillId="11" borderId="0" xfId="0" applyFont="1" applyFill="1" applyBorder="1" applyAlignment="1">
      <alignment horizontal="center" vertical="center" wrapText="1"/>
    </xf>
    <xf numFmtId="0" fontId="1" fillId="11" borderId="11" xfId="0" applyFont="1" applyFill="1" applyBorder="1" applyAlignment="1">
      <alignment horizontal="center" vertical="center" wrapText="1"/>
    </xf>
    <xf numFmtId="0" fontId="1" fillId="11" borderId="12" xfId="0" applyFont="1" applyFill="1" applyBorder="1" applyAlignment="1">
      <alignment horizontal="center" vertical="center" wrapText="1"/>
    </xf>
    <xf numFmtId="0" fontId="1" fillId="11" borderId="13"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11" borderId="13"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15" fillId="4"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xf>
    <xf numFmtId="0" fontId="4" fillId="5" borderId="7"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4" fillId="5" borderId="12"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5" borderId="14" xfId="0" applyFont="1" applyFill="1" applyBorder="1" applyAlignment="1" applyProtection="1">
      <alignment horizontal="center" vertical="center" wrapText="1"/>
    </xf>
    <xf numFmtId="0" fontId="4" fillId="5" borderId="7" xfId="0" applyFont="1" applyFill="1" applyBorder="1" applyAlignment="1" applyProtection="1">
      <alignment horizontal="left" vertical="center" wrapText="1"/>
    </xf>
    <xf numFmtId="0" fontId="4" fillId="5" borderId="8" xfId="0" applyFont="1" applyFill="1" applyBorder="1" applyAlignment="1" applyProtection="1">
      <alignment horizontal="left" vertical="center" wrapText="1"/>
    </xf>
    <xf numFmtId="0" fontId="4" fillId="5" borderId="9" xfId="0" applyFont="1" applyFill="1" applyBorder="1" applyAlignment="1" applyProtection="1">
      <alignment horizontal="left" vertical="center" wrapText="1"/>
    </xf>
    <xf numFmtId="0" fontId="4" fillId="5" borderId="10" xfId="0" applyFont="1" applyFill="1" applyBorder="1" applyAlignment="1" applyProtection="1">
      <alignment horizontal="left" vertical="center" wrapText="1"/>
    </xf>
    <xf numFmtId="0" fontId="4" fillId="5" borderId="0" xfId="0" applyFont="1" applyFill="1" applyBorder="1" applyAlignment="1" applyProtection="1">
      <alignment horizontal="left" vertical="center" wrapText="1"/>
    </xf>
    <xf numFmtId="0" fontId="4" fillId="5" borderId="11" xfId="0" applyFont="1" applyFill="1" applyBorder="1" applyAlignment="1" applyProtection="1">
      <alignment horizontal="left" vertical="center" wrapText="1"/>
    </xf>
    <xf numFmtId="0" fontId="4" fillId="5" borderId="12" xfId="0" applyFont="1" applyFill="1" applyBorder="1" applyAlignment="1" applyProtection="1">
      <alignment horizontal="left" vertical="center" wrapText="1"/>
    </xf>
    <xf numFmtId="0" fontId="4" fillId="5" borderId="13" xfId="0" applyFont="1" applyFill="1" applyBorder="1" applyAlignment="1" applyProtection="1">
      <alignment horizontal="left" vertical="center" wrapText="1"/>
    </xf>
    <xf numFmtId="0" fontId="4" fillId="5" borderId="14" xfId="0" applyFont="1" applyFill="1" applyBorder="1" applyAlignment="1" applyProtection="1">
      <alignment horizontal="left" vertical="center" wrapText="1"/>
    </xf>
    <xf numFmtId="0" fontId="4" fillId="4" borderId="34" xfId="0" applyFont="1" applyFill="1" applyBorder="1" applyAlignment="1" applyProtection="1">
      <alignment horizontal="center" vertical="center" wrapText="1"/>
    </xf>
    <xf numFmtId="0" fontId="4" fillId="4" borderId="33"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0" fontId="7" fillId="5" borderId="7" xfId="0" applyFont="1" applyFill="1" applyBorder="1" applyAlignment="1" applyProtection="1">
      <alignment horizontal="left" vertical="center" wrapText="1"/>
    </xf>
    <xf numFmtId="0" fontId="7" fillId="5" borderId="8" xfId="0" applyFont="1" applyFill="1" applyBorder="1" applyAlignment="1" applyProtection="1">
      <alignment horizontal="left" vertical="center" wrapText="1"/>
    </xf>
    <xf numFmtId="0" fontId="7" fillId="5" borderId="9" xfId="0" applyFont="1" applyFill="1" applyBorder="1" applyAlignment="1" applyProtection="1">
      <alignment horizontal="left" vertical="center" wrapText="1"/>
    </xf>
    <xf numFmtId="0" fontId="7" fillId="5" borderId="10" xfId="0" applyFont="1" applyFill="1" applyBorder="1" applyAlignment="1" applyProtection="1">
      <alignment horizontal="left" vertical="center" wrapText="1"/>
    </xf>
    <xf numFmtId="0" fontId="7" fillId="5" borderId="0" xfId="0" applyFont="1" applyFill="1" applyBorder="1" applyAlignment="1" applyProtection="1">
      <alignment horizontal="left" vertical="center" wrapText="1"/>
    </xf>
    <xf numFmtId="0" fontId="7" fillId="5" borderId="11" xfId="0" applyFont="1" applyFill="1" applyBorder="1" applyAlignment="1" applyProtection="1">
      <alignment horizontal="left" vertical="center" wrapText="1"/>
    </xf>
    <xf numFmtId="0" fontId="7" fillId="5" borderId="12" xfId="0" applyFont="1" applyFill="1" applyBorder="1" applyAlignment="1" applyProtection="1">
      <alignment horizontal="left" vertical="center" wrapText="1"/>
    </xf>
    <xf numFmtId="0" fontId="7" fillId="5" borderId="13" xfId="0" applyFont="1" applyFill="1" applyBorder="1" applyAlignment="1" applyProtection="1">
      <alignment horizontal="left" vertical="center" wrapText="1"/>
    </xf>
    <xf numFmtId="0" fontId="7" fillId="5" borderId="14" xfId="0" applyFont="1" applyFill="1" applyBorder="1" applyAlignment="1" applyProtection="1">
      <alignment horizontal="left" vertical="center" wrapText="1"/>
    </xf>
    <xf numFmtId="0" fontId="4" fillId="5" borderId="10"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11" xfId="0" applyFont="1" applyFill="1" applyBorder="1" applyAlignment="1" applyProtection="1">
      <alignment horizontal="center" vertical="center" wrapText="1"/>
    </xf>
    <xf numFmtId="0" fontId="7" fillId="2" borderId="1" xfId="0" applyFont="1" applyFill="1" applyBorder="1" applyAlignment="1" applyProtection="1">
      <alignment horizontal="left" vertical="top" wrapText="1"/>
      <protection locked="0"/>
    </xf>
    <xf numFmtId="0" fontId="4" fillId="14" borderId="34" xfId="0" applyFont="1" applyFill="1" applyBorder="1" applyAlignment="1" applyProtection="1">
      <alignment horizontal="left" vertical="center" wrapText="1"/>
    </xf>
    <xf numFmtId="0" fontId="4" fillId="14" borderId="33" xfId="0" applyFont="1" applyFill="1" applyBorder="1" applyAlignment="1" applyProtection="1">
      <alignment horizontal="left" vertical="center" wrapText="1"/>
    </xf>
    <xf numFmtId="0" fontId="4" fillId="14" borderId="31" xfId="0" applyFont="1" applyFill="1" applyBorder="1" applyAlignment="1" applyProtection="1">
      <alignment horizontal="left" vertical="center" wrapText="1"/>
    </xf>
    <xf numFmtId="0" fontId="7" fillId="5" borderId="1" xfId="0" applyFont="1" applyFill="1" applyBorder="1" applyAlignment="1" applyProtection="1">
      <alignment horizontal="left" vertical="top" wrapText="1"/>
    </xf>
    <xf numFmtId="0" fontId="0" fillId="24" borderId="30" xfId="5" applyFont="1" applyFill="1" applyBorder="1" applyAlignment="1" applyProtection="1">
      <alignment horizontal="left" vertical="top" wrapText="1"/>
      <protection locked="0"/>
    </xf>
    <xf numFmtId="0" fontId="32" fillId="24" borderId="1" xfId="5" applyFont="1" applyFill="1" applyBorder="1" applyAlignment="1" applyProtection="1">
      <alignment horizontal="left" vertical="top" wrapText="1"/>
      <protection locked="0"/>
    </xf>
    <xf numFmtId="0" fontId="32" fillId="24" borderId="32" xfId="5" applyFont="1" applyFill="1" applyBorder="1" applyAlignment="1" applyProtection="1">
      <alignment horizontal="left" vertical="top" wrapText="1"/>
      <protection locked="0"/>
    </xf>
    <xf numFmtId="0" fontId="32" fillId="0" borderId="0" xfId="5" applyFont="1" applyBorder="1" applyAlignment="1" applyProtection="1">
      <alignment horizontal="center"/>
    </xf>
    <xf numFmtId="0" fontId="32" fillId="0" borderId="70" xfId="5" applyFont="1" applyBorder="1" applyAlignment="1" applyProtection="1">
      <alignment horizontal="center"/>
    </xf>
    <xf numFmtId="0" fontId="15" fillId="4" borderId="24" xfId="5" applyFont="1" applyFill="1" applyBorder="1" applyAlignment="1" applyProtection="1">
      <alignment horizontal="center" vertical="center"/>
    </xf>
    <xf numFmtId="0" fontId="15" fillId="4" borderId="25" xfId="5" applyFont="1" applyFill="1" applyBorder="1" applyAlignment="1" applyProtection="1">
      <alignment horizontal="center" vertical="center"/>
    </xf>
    <xf numFmtId="0" fontId="15" fillId="4" borderId="26" xfId="5" applyFont="1" applyFill="1" applyBorder="1" applyAlignment="1" applyProtection="1">
      <alignment horizontal="center" vertical="center"/>
    </xf>
    <xf numFmtId="0" fontId="15" fillId="4" borderId="2" xfId="5" applyFont="1" applyFill="1" applyBorder="1" applyAlignment="1" applyProtection="1">
      <alignment horizontal="center" vertical="center"/>
    </xf>
    <xf numFmtId="0" fontId="15" fillId="4" borderId="0" xfId="5" applyFont="1" applyFill="1" applyBorder="1" applyAlignment="1" applyProtection="1">
      <alignment horizontal="center" vertical="center"/>
    </xf>
    <xf numFmtId="0" fontId="15" fillId="4" borderId="3" xfId="5" applyFont="1" applyFill="1" applyBorder="1" applyAlignment="1" applyProtection="1">
      <alignment horizontal="center" vertical="center"/>
    </xf>
    <xf numFmtId="0" fontId="2" fillId="22" borderId="41" xfId="5" applyFont="1" applyFill="1" applyBorder="1" applyProtection="1"/>
    <xf numFmtId="0" fontId="2" fillId="22" borderId="42" xfId="5" applyFont="1" applyFill="1" applyBorder="1" applyProtection="1"/>
    <xf numFmtId="0" fontId="2" fillId="22" borderId="43" xfId="5" applyFont="1" applyFill="1" applyBorder="1" applyProtection="1"/>
    <xf numFmtId="0" fontId="2" fillId="22" borderId="30" xfId="5" applyFont="1" applyFill="1" applyBorder="1" applyProtection="1"/>
    <xf numFmtId="0" fontId="2" fillId="22" borderId="1" xfId="5" applyFont="1" applyFill="1" applyBorder="1" applyProtection="1"/>
    <xf numFmtId="0" fontId="2" fillId="22" borderId="32" xfId="5" applyFont="1" applyFill="1" applyBorder="1" applyProtection="1"/>
    <xf numFmtId="0" fontId="10" fillId="24" borderId="30" xfId="3" applyFill="1" applyBorder="1" applyAlignment="1" applyProtection="1">
      <alignment horizontal="left" vertical="top" wrapText="1"/>
      <protection locked="0"/>
    </xf>
    <xf numFmtId="49" fontId="0" fillId="24" borderId="71" xfId="5" applyNumberFormat="1" applyFont="1" applyFill="1" applyBorder="1" applyAlignment="1" applyProtection="1">
      <alignment horizontal="left" vertical="top" wrapText="1"/>
      <protection locked="0"/>
    </xf>
    <xf numFmtId="49" fontId="32" fillId="24" borderId="72" xfId="5" applyNumberFormat="1" applyFont="1" applyFill="1" applyBorder="1" applyAlignment="1" applyProtection="1">
      <alignment horizontal="left" vertical="top" wrapText="1"/>
      <protection locked="0"/>
    </xf>
    <xf numFmtId="49" fontId="32" fillId="24" borderId="73" xfId="5" applyNumberFormat="1" applyFont="1" applyFill="1" applyBorder="1" applyAlignment="1" applyProtection="1">
      <alignment horizontal="left" vertical="top" wrapText="1"/>
      <protection locked="0"/>
    </xf>
    <xf numFmtId="0" fontId="0" fillId="24" borderId="71" xfId="5" applyFont="1" applyFill="1" applyBorder="1" applyAlignment="1" applyProtection="1">
      <alignment horizontal="left" vertical="top" wrapText="1"/>
      <protection locked="0"/>
    </xf>
    <xf numFmtId="0" fontId="32" fillId="24" borderId="72" xfId="5" applyFont="1" applyFill="1" applyBorder="1" applyAlignment="1" applyProtection="1">
      <alignment horizontal="left" vertical="top" wrapText="1"/>
      <protection locked="0"/>
    </xf>
    <xf numFmtId="0" fontId="32" fillId="24" borderId="73" xfId="5" applyFont="1" applyFill="1" applyBorder="1" applyAlignment="1" applyProtection="1">
      <alignment horizontal="left" vertical="top" wrapText="1"/>
      <protection locked="0"/>
    </xf>
    <xf numFmtId="0" fontId="2" fillId="22" borderId="74" xfId="5" applyFont="1" applyFill="1" applyBorder="1" applyProtection="1"/>
    <xf numFmtId="0" fontId="0" fillId="24" borderId="75" xfId="5" applyFont="1" applyFill="1" applyBorder="1" applyAlignment="1" applyProtection="1">
      <alignment horizontal="left" vertical="top" wrapText="1"/>
      <protection locked="0"/>
    </xf>
    <xf numFmtId="0" fontId="2" fillId="22" borderId="75" xfId="5" applyFont="1" applyFill="1" applyBorder="1" applyProtection="1"/>
    <xf numFmtId="0" fontId="10" fillId="24" borderId="75" xfId="3" applyFill="1" applyBorder="1" applyAlignment="1" applyProtection="1">
      <alignment horizontal="left" vertical="top" wrapText="1"/>
      <protection locked="0"/>
    </xf>
    <xf numFmtId="0" fontId="2" fillId="22" borderId="27" xfId="5" applyFont="1" applyFill="1" applyBorder="1" applyProtection="1"/>
    <xf numFmtId="0" fontId="2" fillId="22" borderId="28" xfId="5" applyFont="1" applyFill="1" applyBorder="1" applyProtection="1"/>
    <xf numFmtId="0" fontId="2" fillId="22" borderId="29" xfId="5" applyFont="1" applyFill="1" applyBorder="1" applyProtection="1"/>
    <xf numFmtId="0" fontId="2" fillId="22" borderId="76" xfId="5" applyFont="1" applyFill="1" applyBorder="1" applyProtection="1"/>
    <xf numFmtId="0" fontId="0" fillId="24" borderId="77" xfId="5" applyFont="1" applyFill="1" applyBorder="1" applyAlignment="1" applyProtection="1">
      <alignment horizontal="left" vertical="top" wrapText="1"/>
      <protection locked="0"/>
    </xf>
    <xf numFmtId="0" fontId="17" fillId="2" borderId="20" xfId="5" applyFont="1" applyFill="1" applyBorder="1" applyAlignment="1" applyProtection="1">
      <alignment horizontal="left" vertical="center" wrapText="1"/>
    </xf>
    <xf numFmtId="0" fontId="17" fillId="2" borderId="8" xfId="5" applyFont="1" applyFill="1" applyBorder="1" applyAlignment="1" applyProtection="1">
      <alignment horizontal="left" vertical="center" wrapText="1"/>
    </xf>
    <xf numFmtId="0" fontId="17" fillId="2" borderId="21" xfId="5" applyFont="1" applyFill="1" applyBorder="1" applyAlignment="1" applyProtection="1">
      <alignment horizontal="left" vertical="center" wrapText="1"/>
    </xf>
    <xf numFmtId="0" fontId="17" fillId="2" borderId="2" xfId="5" applyFont="1" applyFill="1" applyBorder="1" applyAlignment="1" applyProtection="1">
      <alignment horizontal="left" vertical="center" wrapText="1"/>
    </xf>
    <xf numFmtId="0" fontId="17" fillId="2" borderId="0" xfId="5" applyFont="1" applyFill="1" applyBorder="1" applyAlignment="1" applyProtection="1">
      <alignment horizontal="left" vertical="center" wrapText="1"/>
    </xf>
    <xf numFmtId="0" fontId="17" fillId="2" borderId="3" xfId="5" applyFont="1" applyFill="1" applyBorder="1" applyAlignment="1" applyProtection="1">
      <alignment horizontal="left" vertical="center" wrapText="1"/>
    </xf>
    <xf numFmtId="0" fontId="17" fillId="2" borderId="22" xfId="5" applyFont="1" applyFill="1" applyBorder="1" applyAlignment="1" applyProtection="1">
      <alignment horizontal="left" vertical="center" wrapText="1"/>
    </xf>
    <xf numFmtId="0" fontId="17" fillId="2" borderId="13" xfId="5" applyFont="1" applyFill="1" applyBorder="1" applyAlignment="1" applyProtection="1">
      <alignment horizontal="left" vertical="center" wrapText="1"/>
    </xf>
    <xf numFmtId="0" fontId="17" fillId="2" borderId="23" xfId="5" applyFont="1" applyFill="1" applyBorder="1" applyAlignment="1" applyProtection="1">
      <alignment horizontal="left" vertical="center" wrapText="1"/>
    </xf>
    <xf numFmtId="0" fontId="15" fillId="4" borderId="27" xfId="5" applyFont="1" applyFill="1" applyBorder="1" applyAlignment="1" applyProtection="1">
      <alignment horizontal="center" vertical="center"/>
    </xf>
    <xf numFmtId="0" fontId="15" fillId="4" borderId="28" xfId="5" applyFont="1" applyFill="1" applyBorder="1" applyAlignment="1" applyProtection="1">
      <alignment horizontal="center" vertical="center"/>
    </xf>
    <xf numFmtId="0" fontId="15" fillId="4" borderId="29" xfId="5" applyFont="1" applyFill="1" applyBorder="1" applyAlignment="1" applyProtection="1">
      <alignment horizontal="center" vertical="center"/>
    </xf>
    <xf numFmtId="0" fontId="15" fillId="4" borderId="30" xfId="5" applyFont="1" applyFill="1" applyBorder="1" applyAlignment="1" applyProtection="1">
      <alignment horizontal="center" vertical="center"/>
    </xf>
    <xf numFmtId="0" fontId="15" fillId="4" borderId="1" xfId="5" applyFont="1" applyFill="1" applyBorder="1" applyAlignment="1" applyProtection="1">
      <alignment horizontal="center" vertical="center"/>
    </xf>
    <xf numFmtId="0" fontId="15" fillId="4" borderId="32" xfId="5" applyFont="1" applyFill="1" applyBorder="1" applyAlignment="1" applyProtection="1">
      <alignment horizontal="center" vertical="center"/>
    </xf>
    <xf numFmtId="0" fontId="2" fillId="22" borderId="14" xfId="5" applyFont="1" applyFill="1" applyBorder="1" applyProtection="1"/>
    <xf numFmtId="0" fontId="32" fillId="24" borderId="31" xfId="5" applyFont="1" applyFill="1" applyBorder="1" applyAlignment="1" applyProtection="1">
      <alignment horizontal="left" vertical="top" wrapText="1"/>
    </xf>
    <xf numFmtId="0" fontId="32" fillId="24" borderId="1" xfId="5" applyFont="1" applyFill="1" applyBorder="1" applyAlignment="1" applyProtection="1">
      <alignment horizontal="left" vertical="top" wrapText="1"/>
    </xf>
    <xf numFmtId="0" fontId="32" fillId="24" borderId="32" xfId="5" applyFont="1" applyFill="1" applyBorder="1" applyAlignment="1" applyProtection="1">
      <alignment horizontal="left" vertical="top" wrapText="1"/>
    </xf>
    <xf numFmtId="0" fontId="7" fillId="0" borderId="0" xfId="5" applyFont="1" applyBorder="1" applyAlignment="1" applyProtection="1">
      <alignment horizontal="center" wrapText="1"/>
    </xf>
    <xf numFmtId="0" fontId="1" fillId="0" borderId="0" xfId="5" applyBorder="1" applyProtection="1"/>
    <xf numFmtId="0" fontId="32" fillId="24" borderId="78" xfId="5" applyFont="1" applyFill="1" applyBorder="1" applyAlignment="1" applyProtection="1">
      <alignment horizontal="left" vertical="top" wrapText="1"/>
    </xf>
    <xf numFmtId="0" fontId="32" fillId="24" borderId="72" xfId="5" applyFont="1" applyFill="1" applyBorder="1" applyAlignment="1" applyProtection="1">
      <alignment horizontal="left" vertical="top" wrapText="1"/>
    </xf>
    <xf numFmtId="0" fontId="32" fillId="24" borderId="73" xfId="5" applyFont="1" applyFill="1" applyBorder="1" applyAlignment="1" applyProtection="1">
      <alignment horizontal="left" vertical="top" wrapText="1"/>
    </xf>
    <xf numFmtId="0" fontId="39" fillId="2" borderId="24" xfId="5" applyFont="1" applyFill="1" applyBorder="1" applyAlignment="1" applyProtection="1">
      <alignment horizontal="center" vertical="center" wrapText="1"/>
    </xf>
    <xf numFmtId="0" fontId="39" fillId="2" borderId="25" xfId="5" applyFont="1" applyFill="1" applyBorder="1" applyAlignment="1" applyProtection="1">
      <alignment horizontal="center" vertical="center" wrapText="1"/>
    </xf>
    <xf numFmtId="0" fontId="39" fillId="2" borderId="26" xfId="5" applyFont="1" applyFill="1" applyBorder="1" applyAlignment="1" applyProtection="1">
      <alignment horizontal="center" vertical="center" wrapText="1"/>
    </xf>
    <xf numFmtId="0" fontId="39" fillId="2" borderId="2" xfId="5" applyFont="1" applyFill="1" applyBorder="1" applyAlignment="1" applyProtection="1">
      <alignment horizontal="center" vertical="center" wrapText="1"/>
    </xf>
    <xf numFmtId="0" fontId="39" fillId="2" borderId="0" xfId="5" applyFont="1" applyFill="1" applyBorder="1" applyAlignment="1" applyProtection="1">
      <alignment horizontal="center" vertical="center" wrapText="1"/>
    </xf>
    <xf numFmtId="0" fontId="39" fillId="2" borderId="3" xfId="5" applyFont="1" applyFill="1" applyBorder="1" applyAlignment="1" applyProtection="1">
      <alignment horizontal="center" vertical="center" wrapText="1"/>
    </xf>
    <xf numFmtId="0" fontId="39" fillId="2" borderId="4" xfId="5" applyFont="1" applyFill="1" applyBorder="1" applyAlignment="1" applyProtection="1">
      <alignment horizontal="center" vertical="center" wrapText="1"/>
    </xf>
    <xf numFmtId="0" fontId="39" fillId="2" borderId="5" xfId="5" applyFont="1" applyFill="1" applyBorder="1" applyAlignment="1" applyProtection="1">
      <alignment horizontal="center" vertical="center" wrapText="1"/>
    </xf>
    <xf numFmtId="0" fontId="39" fillId="2" borderId="6" xfId="5" applyFont="1" applyFill="1" applyBorder="1" applyAlignment="1" applyProtection="1">
      <alignment horizontal="center" vertical="center" wrapText="1"/>
    </xf>
    <xf numFmtId="0" fontId="1" fillId="23" borderId="79" xfId="5" applyFont="1" applyFill="1" applyBorder="1" applyAlignment="1" applyProtection="1">
      <alignment horizontal="left" vertical="top" wrapText="1"/>
    </xf>
    <xf numFmtId="0" fontId="32" fillId="23" borderId="80" xfId="5" applyFont="1" applyFill="1" applyBorder="1" applyAlignment="1" applyProtection="1">
      <alignment horizontal="left" vertical="top" wrapText="1"/>
    </xf>
    <xf numFmtId="164" fontId="32" fillId="23" borderId="80" xfId="5" applyNumberFormat="1" applyFont="1" applyFill="1" applyBorder="1" applyAlignment="1" applyProtection="1">
      <alignment horizontal="right" vertical="top" wrapText="1"/>
    </xf>
    <xf numFmtId="164" fontId="32" fillId="23" borderId="81" xfId="5" applyNumberFormat="1" applyFont="1" applyFill="1" applyBorder="1" applyAlignment="1" applyProtection="1">
      <alignment horizontal="right" vertical="top" wrapText="1"/>
    </xf>
    <xf numFmtId="0" fontId="1" fillId="7" borderId="7" xfId="0" applyFont="1" applyFill="1" applyBorder="1" applyAlignment="1" applyProtection="1">
      <alignment horizontal="center" vertical="center" wrapText="1" shrinkToFit="1"/>
    </xf>
    <xf numFmtId="0" fontId="1" fillId="7" borderId="8" xfId="0" applyFont="1" applyFill="1" applyBorder="1" applyAlignment="1" applyProtection="1">
      <alignment horizontal="center" vertical="center" wrapText="1" shrinkToFit="1"/>
    </xf>
    <xf numFmtId="0" fontId="1" fillId="7" borderId="9" xfId="0" applyFont="1" applyFill="1" applyBorder="1" applyAlignment="1" applyProtection="1">
      <alignment horizontal="center" vertical="center" wrapText="1" shrinkToFit="1"/>
    </xf>
    <xf numFmtId="0" fontId="1" fillId="7" borderId="12" xfId="0" applyFont="1" applyFill="1" applyBorder="1" applyAlignment="1" applyProtection="1">
      <alignment horizontal="center" vertical="center" wrapText="1" shrinkToFit="1"/>
    </xf>
    <xf numFmtId="0" fontId="1" fillId="7" borderId="13" xfId="0" applyFont="1" applyFill="1" applyBorder="1" applyAlignment="1" applyProtection="1">
      <alignment horizontal="center" vertical="center" wrapText="1" shrinkToFit="1"/>
    </xf>
    <xf numFmtId="0" fontId="1" fillId="7" borderId="14" xfId="0" applyFont="1" applyFill="1" applyBorder="1" applyAlignment="1" applyProtection="1">
      <alignment horizontal="center" vertical="center" wrapText="1" shrinkToFit="1"/>
    </xf>
    <xf numFmtId="0" fontId="32" fillId="2" borderId="0" xfId="0" applyFont="1" applyFill="1" applyBorder="1" applyAlignment="1" applyProtection="1">
      <alignment wrapText="1" shrinkToFit="1"/>
    </xf>
    <xf numFmtId="0" fontId="1" fillId="0" borderId="11" xfId="0" applyFont="1" applyBorder="1" applyAlignment="1" applyProtection="1">
      <alignment wrapText="1" shrinkToFit="1"/>
    </xf>
    <xf numFmtId="0" fontId="32" fillId="2" borderId="0" xfId="0" applyFont="1" applyFill="1" applyBorder="1" applyAlignment="1" applyProtection="1">
      <alignment vertical="top" wrapText="1" shrinkToFit="1"/>
    </xf>
    <xf numFmtId="0" fontId="1" fillId="2" borderId="11" xfId="0" applyFont="1" applyFill="1" applyBorder="1" applyAlignment="1" applyProtection="1">
      <alignment vertical="top" wrapText="1" shrinkToFit="1"/>
    </xf>
    <xf numFmtId="0" fontId="32" fillId="2" borderId="11" xfId="0" applyFont="1" applyFill="1" applyBorder="1" applyAlignment="1" applyProtection="1">
      <alignment wrapText="1" shrinkToFit="1"/>
    </xf>
    <xf numFmtId="0" fontId="32" fillId="2" borderId="0" xfId="0" applyFont="1" applyFill="1" applyBorder="1" applyAlignment="1" applyProtection="1">
      <alignment wrapText="1"/>
    </xf>
    <xf numFmtId="0" fontId="32" fillId="2" borderId="0" xfId="0" applyFont="1" applyFill="1" applyBorder="1" applyAlignment="1" applyProtection="1">
      <alignment vertical="top" wrapText="1"/>
    </xf>
    <xf numFmtId="0" fontId="1" fillId="2" borderId="0" xfId="0" applyFont="1" applyFill="1" applyBorder="1" applyAlignment="1" applyProtection="1">
      <alignment vertical="top" wrapText="1"/>
    </xf>
    <xf numFmtId="0" fontId="1" fillId="2" borderId="11" xfId="0" applyFont="1" applyFill="1" applyBorder="1" applyAlignment="1" applyProtection="1">
      <alignment vertical="top" wrapText="1"/>
    </xf>
    <xf numFmtId="0" fontId="0" fillId="2" borderId="0" xfId="0" applyFont="1" applyFill="1" applyBorder="1" applyAlignment="1" applyProtection="1">
      <alignment wrapText="1" shrinkToFit="1"/>
    </xf>
    <xf numFmtId="0" fontId="32" fillId="2" borderId="0" xfId="0" applyFont="1" applyFill="1" applyBorder="1" applyAlignment="1" applyProtection="1">
      <alignment horizontal="left" vertical="top" wrapText="1" shrinkToFit="1"/>
    </xf>
    <xf numFmtId="0" fontId="32" fillId="2" borderId="11" xfId="0" applyFont="1" applyFill="1" applyBorder="1" applyAlignment="1" applyProtection="1">
      <alignment horizontal="left" vertical="top" wrapText="1" shrinkToFit="1"/>
    </xf>
    <xf numFmtId="0" fontId="32" fillId="2" borderId="0" xfId="0" applyFont="1" applyFill="1" applyBorder="1" applyAlignment="1" applyProtection="1">
      <alignment horizontal="left" wrapText="1"/>
    </xf>
    <xf numFmtId="0" fontId="32" fillId="2" borderId="11" xfId="0" applyFont="1" applyFill="1" applyBorder="1" applyAlignment="1" applyProtection="1">
      <alignment horizontal="left" wrapText="1"/>
    </xf>
    <xf numFmtId="0" fontId="7" fillId="15" borderId="1" xfId="0" applyFont="1" applyFill="1" applyBorder="1" applyAlignment="1" applyProtection="1">
      <alignment horizontal="left" vertical="center" wrapText="1"/>
    </xf>
    <xf numFmtId="0" fontId="4" fillId="15" borderId="34" xfId="0" applyFont="1" applyFill="1" applyBorder="1" applyAlignment="1" applyProtection="1">
      <alignment horizontal="left" vertical="center" wrapText="1"/>
    </xf>
    <xf numFmtId="0" fontId="4" fillId="15" borderId="33" xfId="0" applyFont="1" applyFill="1" applyBorder="1" applyAlignment="1" applyProtection="1">
      <alignment horizontal="left" vertical="center" wrapText="1"/>
    </xf>
    <xf numFmtId="0" fontId="4" fillId="15" borderId="31" xfId="0" applyFont="1" applyFill="1" applyBorder="1" applyAlignment="1" applyProtection="1">
      <alignment horizontal="left" vertical="center" wrapText="1"/>
    </xf>
    <xf numFmtId="44" fontId="1" fillId="5" borderId="35" xfId="2" applyFont="1" applyFill="1" applyBorder="1" applyAlignment="1" applyProtection="1">
      <alignment horizontal="center"/>
    </xf>
    <xf numFmtId="44" fontId="1" fillId="5" borderId="36" xfId="2" applyFont="1" applyFill="1" applyBorder="1" applyAlignment="1" applyProtection="1">
      <alignment horizontal="center"/>
    </xf>
    <xf numFmtId="44" fontId="1" fillId="5" borderId="37" xfId="2" applyFont="1" applyFill="1" applyBorder="1" applyAlignment="1" applyProtection="1">
      <alignment horizontal="center"/>
    </xf>
    <xf numFmtId="0" fontId="30" fillId="3" borderId="52" xfId="0" applyFont="1" applyFill="1" applyBorder="1" applyAlignment="1" applyProtection="1">
      <alignment horizontal="center" vertical="center" wrapText="1"/>
    </xf>
    <xf numFmtId="0" fontId="30" fillId="3" borderId="53" xfId="0" applyFont="1" applyFill="1" applyBorder="1" applyAlignment="1" applyProtection="1">
      <alignment horizontal="center" vertical="center" wrapText="1"/>
    </xf>
    <xf numFmtId="0" fontId="30" fillId="3" borderId="54" xfId="0" applyFont="1" applyFill="1" applyBorder="1" applyAlignment="1" applyProtection="1">
      <alignment horizontal="center" vertical="center" wrapText="1"/>
    </xf>
    <xf numFmtId="0" fontId="2" fillId="5" borderId="35" xfId="5" applyFont="1" applyFill="1" applyBorder="1" applyAlignment="1" applyProtection="1">
      <alignment horizontal="center" vertical="center" wrapText="1"/>
    </xf>
    <xf numFmtId="0" fontId="2" fillId="5" borderId="36" xfId="5" applyFont="1" applyFill="1" applyBorder="1" applyAlignment="1" applyProtection="1">
      <alignment horizontal="center" vertical="center" wrapText="1"/>
    </xf>
    <xf numFmtId="44" fontId="1" fillId="2" borderId="38" xfId="2" applyFont="1" applyFill="1" applyBorder="1" applyAlignment="1" applyProtection="1">
      <alignment horizontal="center"/>
    </xf>
    <xf numFmtId="44" fontId="1" fillId="2" borderId="39" xfId="2" applyFont="1" applyFill="1" applyBorder="1" applyAlignment="1" applyProtection="1">
      <alignment horizontal="center"/>
    </xf>
    <xf numFmtId="44" fontId="1" fillId="2" borderId="40" xfId="2" applyFont="1" applyFill="1" applyBorder="1" applyAlignment="1" applyProtection="1">
      <alignment horizontal="center"/>
    </xf>
    <xf numFmtId="0" fontId="15" fillId="4" borderId="41" xfId="0" applyFont="1" applyFill="1" applyBorder="1" applyAlignment="1" applyProtection="1">
      <alignment horizontal="center" vertical="center"/>
    </xf>
    <xf numFmtId="0" fontId="15" fillId="4" borderId="42" xfId="0" applyFont="1" applyFill="1" applyBorder="1" applyAlignment="1" applyProtection="1">
      <alignment horizontal="center" vertical="center"/>
    </xf>
    <xf numFmtId="0" fontId="15" fillId="4" borderId="43" xfId="0" applyFont="1" applyFill="1" applyBorder="1" applyAlignment="1" applyProtection="1">
      <alignment horizontal="center" vertical="center"/>
    </xf>
    <xf numFmtId="0" fontId="15" fillId="4" borderId="30" xfId="0" applyFont="1" applyFill="1" applyBorder="1" applyAlignment="1" applyProtection="1">
      <alignment horizontal="center" vertical="center"/>
    </xf>
    <xf numFmtId="0" fontId="15" fillId="4" borderId="1" xfId="0" applyFont="1" applyFill="1" applyBorder="1" applyAlignment="1" applyProtection="1">
      <alignment horizontal="center" vertical="center"/>
    </xf>
    <xf numFmtId="0" fontId="15" fillId="4" borderId="18" xfId="0" applyFont="1" applyFill="1" applyBorder="1" applyAlignment="1" applyProtection="1">
      <alignment horizontal="center" vertical="center"/>
    </xf>
    <xf numFmtId="0" fontId="15" fillId="4" borderId="19" xfId="0" applyFont="1" applyFill="1" applyBorder="1" applyAlignment="1" applyProtection="1">
      <alignment horizontal="center" vertical="center"/>
    </xf>
    <xf numFmtId="0" fontId="2" fillId="13" borderId="24" xfId="5" applyFont="1" applyFill="1" applyBorder="1" applyAlignment="1" applyProtection="1">
      <alignment horizontal="center" vertical="center"/>
    </xf>
    <xf numFmtId="0" fontId="2" fillId="13" borderId="25" xfId="5" applyFont="1" applyFill="1" applyBorder="1" applyAlignment="1" applyProtection="1">
      <alignment horizontal="center" vertical="center"/>
    </xf>
    <xf numFmtId="0" fontId="2" fillId="13" borderId="2" xfId="5" applyFont="1" applyFill="1" applyBorder="1" applyAlignment="1" applyProtection="1">
      <alignment horizontal="center" vertical="center"/>
    </xf>
    <xf numFmtId="0" fontId="2" fillId="13" borderId="0" xfId="5" applyFont="1" applyFill="1" applyBorder="1" applyAlignment="1" applyProtection="1">
      <alignment horizontal="center" vertical="center"/>
    </xf>
    <xf numFmtId="0" fontId="2" fillId="13" borderId="48" xfId="5" applyFont="1" applyFill="1" applyBorder="1" applyAlignment="1" applyProtection="1">
      <alignment horizontal="center" vertical="center"/>
    </xf>
    <xf numFmtId="0" fontId="2" fillId="8" borderId="49" xfId="5" applyFont="1" applyFill="1" applyBorder="1" applyAlignment="1" applyProtection="1">
      <alignment horizontal="center" vertical="center"/>
    </xf>
    <xf numFmtId="0" fontId="2" fillId="8" borderId="25" xfId="5" applyFont="1" applyFill="1" applyBorder="1" applyAlignment="1" applyProtection="1">
      <alignment horizontal="center" vertical="center"/>
    </xf>
    <xf numFmtId="0" fontId="2" fillId="8" borderId="46" xfId="5" applyFont="1" applyFill="1" applyBorder="1" applyAlignment="1" applyProtection="1">
      <alignment horizontal="center" vertical="center"/>
    </xf>
    <xf numFmtId="0" fontId="2" fillId="8" borderId="0" xfId="5" applyFont="1" applyFill="1" applyBorder="1" applyAlignment="1" applyProtection="1">
      <alignment horizontal="center" vertical="center"/>
    </xf>
    <xf numFmtId="0" fontId="2" fillId="8" borderId="50" xfId="5" applyFont="1" applyFill="1" applyBorder="1" applyAlignment="1" applyProtection="1">
      <alignment horizontal="center" vertical="center"/>
    </xf>
    <xf numFmtId="0" fontId="2" fillId="8" borderId="51" xfId="5" applyFont="1" applyFill="1" applyBorder="1" applyAlignment="1" applyProtection="1">
      <alignment horizontal="center" vertical="center"/>
    </xf>
    <xf numFmtId="0" fontId="2" fillId="8" borderId="56" xfId="5" applyFont="1" applyFill="1" applyBorder="1" applyAlignment="1" applyProtection="1">
      <alignment horizontal="center" vertical="center" textRotation="90"/>
    </xf>
    <xf numFmtId="0" fontId="2" fillId="8" borderId="57" xfId="5" applyFont="1" applyFill="1" applyBorder="1" applyAlignment="1" applyProtection="1">
      <alignment horizontal="center" vertical="center" textRotation="90"/>
    </xf>
    <xf numFmtId="0" fontId="2" fillId="8" borderId="58" xfId="5" applyFont="1" applyFill="1" applyBorder="1" applyAlignment="1" applyProtection="1">
      <alignment horizontal="center" vertical="center" textRotation="90"/>
    </xf>
    <xf numFmtId="0" fontId="2" fillId="5" borderId="44" xfId="5" applyFont="1" applyFill="1" applyBorder="1" applyAlignment="1" applyProtection="1">
      <alignment horizontal="center" vertical="center" wrapText="1"/>
    </xf>
    <xf numFmtId="0" fontId="2" fillId="5" borderId="45" xfId="5" applyFont="1" applyFill="1" applyBorder="1" applyAlignment="1" applyProtection="1">
      <alignment horizontal="center" vertical="center" wrapText="1"/>
    </xf>
    <xf numFmtId="0" fontId="2" fillId="5" borderId="46" xfId="5" applyFont="1" applyFill="1" applyBorder="1" applyAlignment="1" applyProtection="1">
      <alignment horizontal="center" vertical="center" wrapText="1"/>
    </xf>
    <xf numFmtId="0" fontId="2" fillId="5" borderId="47" xfId="5" applyFont="1" applyFill="1" applyBorder="1" applyAlignment="1" applyProtection="1">
      <alignment horizontal="center" vertical="center" wrapText="1"/>
    </xf>
    <xf numFmtId="0" fontId="2" fillId="5" borderId="55" xfId="5" applyFont="1" applyFill="1" applyBorder="1" applyAlignment="1" applyProtection="1">
      <alignment horizontal="center" vertical="center" wrapText="1"/>
    </xf>
    <xf numFmtId="0" fontId="2" fillId="5" borderId="13" xfId="5" applyFont="1" applyFill="1" applyBorder="1" applyAlignment="1" applyProtection="1">
      <alignment horizontal="center" vertical="center" wrapText="1"/>
    </xf>
    <xf numFmtId="0" fontId="2" fillId="5" borderId="33" xfId="5" applyFont="1" applyFill="1" applyBorder="1" applyAlignment="1" applyProtection="1">
      <alignment horizontal="center" vertical="center" wrapText="1"/>
    </xf>
    <xf numFmtId="0" fontId="2" fillId="5" borderId="8" xfId="5" applyFont="1" applyFill="1" applyBorder="1" applyAlignment="1" applyProtection="1">
      <alignment horizontal="center" vertical="center" wrapText="1"/>
    </xf>
    <xf numFmtId="44" fontId="1" fillId="8" borderId="35" xfId="2" applyFont="1" applyFill="1" applyBorder="1" applyAlignment="1" applyProtection="1">
      <alignment horizontal="center"/>
    </xf>
    <xf numFmtId="44" fontId="1" fillId="8" borderId="36" xfId="2" applyFont="1" applyFill="1" applyBorder="1" applyAlignment="1" applyProtection="1">
      <alignment horizontal="center"/>
    </xf>
    <xf numFmtId="44" fontId="1" fillId="8" borderId="59" xfId="2" applyFont="1" applyFill="1" applyBorder="1" applyAlignment="1" applyProtection="1">
      <alignment horizontal="center"/>
    </xf>
    <xf numFmtId="0" fontId="2" fillId="8" borderId="44" xfId="5" applyFont="1" applyFill="1" applyBorder="1" applyAlignment="1" applyProtection="1">
      <alignment horizontal="center" vertical="center" wrapText="1"/>
    </xf>
    <xf numFmtId="0" fontId="2" fillId="8" borderId="45" xfId="5" applyFont="1" applyFill="1" applyBorder="1" applyAlignment="1" applyProtection="1">
      <alignment horizontal="center" vertical="center" wrapText="1"/>
    </xf>
    <xf numFmtId="0" fontId="2" fillId="8" borderId="46" xfId="5" applyFont="1" applyFill="1" applyBorder="1" applyAlignment="1" applyProtection="1">
      <alignment horizontal="center" vertical="center" wrapText="1"/>
    </xf>
    <xf numFmtId="0" fontId="2" fillId="8" borderId="47" xfId="5" applyFont="1" applyFill="1" applyBorder="1" applyAlignment="1" applyProtection="1">
      <alignment horizontal="center" vertical="center" wrapText="1"/>
    </xf>
    <xf numFmtId="0" fontId="2" fillId="8" borderId="60" xfId="5" applyFont="1" applyFill="1" applyBorder="1" applyAlignment="1" applyProtection="1">
      <alignment horizontal="center" vertical="center" wrapText="1"/>
    </xf>
    <xf numFmtId="0" fontId="2" fillId="8" borderId="61" xfId="5" applyFont="1" applyFill="1" applyBorder="1" applyAlignment="1" applyProtection="1">
      <alignment horizontal="center" vertical="center" wrapText="1"/>
    </xf>
    <xf numFmtId="0" fontId="2" fillId="8" borderId="1" xfId="0" applyFont="1" applyFill="1" applyBorder="1" applyAlignment="1">
      <alignment horizontal="center" vertical="center" textRotation="90" wrapText="1" shrinkToFit="1"/>
    </xf>
    <xf numFmtId="0" fontId="2" fillId="5" borderId="7" xfId="0" applyFont="1" applyFill="1" applyBorder="1" applyAlignment="1">
      <alignment horizontal="center" vertical="center" wrapText="1" shrinkToFit="1"/>
    </xf>
    <xf numFmtId="0" fontId="2" fillId="5" borderId="9" xfId="0" applyFont="1" applyFill="1" applyBorder="1" applyAlignment="1">
      <alignment horizontal="center" vertical="center" wrapText="1" shrinkToFit="1"/>
    </xf>
    <xf numFmtId="0" fontId="2" fillId="5" borderId="10" xfId="0" applyFont="1" applyFill="1" applyBorder="1" applyAlignment="1">
      <alignment horizontal="center" vertical="center" wrapText="1" shrinkToFit="1"/>
    </xf>
    <xf numFmtId="0" fontId="2" fillId="5" borderId="11" xfId="0" applyFont="1" applyFill="1" applyBorder="1" applyAlignment="1">
      <alignment horizontal="center" vertical="center" wrapText="1" shrinkToFit="1"/>
    </xf>
    <xf numFmtId="0" fontId="2" fillId="5" borderId="12" xfId="0" applyFont="1" applyFill="1" applyBorder="1" applyAlignment="1">
      <alignment horizontal="center" vertical="center" wrapText="1" shrinkToFit="1"/>
    </xf>
    <xf numFmtId="0" fontId="2" fillId="5" borderId="14" xfId="0" applyFont="1" applyFill="1" applyBorder="1" applyAlignment="1">
      <alignment horizontal="center" vertical="center" wrapText="1" shrinkToFit="1"/>
    </xf>
    <xf numFmtId="44" fontId="5" fillId="0" borderId="1" xfId="1" applyFont="1" applyFill="1" applyBorder="1" applyAlignment="1">
      <alignment vertical="center" wrapText="1" shrinkToFit="1"/>
    </xf>
    <xf numFmtId="44" fontId="5" fillId="0" borderId="1" xfId="1" applyFont="1" applyFill="1" applyBorder="1" applyAlignment="1">
      <alignment horizontal="left" vertical="center" wrapText="1" shrinkToFit="1"/>
    </xf>
    <xf numFmtId="44" fontId="5" fillId="0" borderId="18" xfId="1" applyFont="1" applyFill="1" applyBorder="1" applyAlignment="1">
      <alignment horizontal="left" vertical="center" wrapText="1" shrinkToFit="1"/>
    </xf>
    <xf numFmtId="44" fontId="5" fillId="0" borderId="16" xfId="1" applyFont="1" applyFill="1" applyBorder="1" applyAlignment="1">
      <alignment horizontal="left" vertical="center" wrapText="1" shrinkToFit="1"/>
    </xf>
    <xf numFmtId="44" fontId="5" fillId="0" borderId="28" xfId="1" applyFont="1" applyFill="1" applyBorder="1" applyAlignment="1">
      <alignment horizontal="left" vertical="center" wrapText="1" shrinkToFit="1"/>
    </xf>
    <xf numFmtId="44" fontId="5" fillId="0" borderId="18" xfId="1" applyFont="1" applyFill="1" applyBorder="1" applyAlignment="1">
      <alignment vertical="center" wrapText="1" shrinkToFit="1"/>
    </xf>
    <xf numFmtId="44" fontId="5" fillId="0" borderId="16" xfId="1" applyFont="1" applyFill="1" applyBorder="1" applyAlignment="1">
      <alignment vertical="center" wrapText="1" shrinkToFit="1"/>
    </xf>
    <xf numFmtId="44" fontId="5" fillId="0" borderId="28" xfId="1" applyFont="1" applyFill="1" applyBorder="1" applyAlignment="1">
      <alignment vertical="center" wrapText="1" shrinkToFit="1"/>
    </xf>
    <xf numFmtId="44" fontId="1" fillId="0" borderId="1" xfId="1" applyFont="1" applyFill="1" applyBorder="1" applyAlignment="1">
      <alignment vertical="center" wrapText="1" shrinkToFit="1"/>
    </xf>
    <xf numFmtId="0" fontId="15" fillId="4" borderId="1" xfId="0" applyFont="1" applyFill="1" applyBorder="1" applyAlignment="1">
      <alignment horizontal="center" vertical="center" wrapText="1" shrinkToFit="1"/>
    </xf>
    <xf numFmtId="0" fontId="7" fillId="5" borderId="1" xfId="0" applyFont="1" applyFill="1" applyBorder="1" applyAlignment="1">
      <alignment horizontal="center" vertical="center" wrapText="1" shrinkToFit="1"/>
    </xf>
    <xf numFmtId="0" fontId="2" fillId="8" borderId="1" xfId="0" applyFont="1" applyFill="1" applyBorder="1" applyAlignment="1">
      <alignment horizontal="center" vertical="center" wrapText="1" shrinkToFit="1"/>
    </xf>
    <xf numFmtId="0" fontId="2" fillId="5" borderId="18" xfId="0" applyFont="1" applyFill="1" applyBorder="1" applyAlignment="1">
      <alignment horizontal="center" vertical="center" wrapText="1" shrinkToFit="1"/>
    </xf>
    <xf numFmtId="0" fontId="2" fillId="5" borderId="16" xfId="0" applyFont="1" applyFill="1" applyBorder="1" applyAlignment="1">
      <alignment horizontal="center" vertical="center" wrapText="1" shrinkToFit="1"/>
    </xf>
    <xf numFmtId="0" fontId="2" fillId="5" borderId="28" xfId="0" applyFont="1" applyFill="1" applyBorder="1" applyAlignment="1">
      <alignment horizontal="center" vertical="center" wrapText="1" shrinkToFit="1"/>
    </xf>
    <xf numFmtId="0" fontId="2" fillId="5" borderId="1" xfId="0" applyFont="1" applyFill="1" applyBorder="1" applyAlignment="1">
      <alignment horizontal="center" vertical="center" wrapText="1" shrinkToFit="1"/>
    </xf>
    <xf numFmtId="0" fontId="2" fillId="8" borderId="7" xfId="0" applyFont="1" applyFill="1" applyBorder="1" applyAlignment="1">
      <alignment horizontal="center" vertical="center" wrapText="1" shrinkToFit="1"/>
    </xf>
    <xf numFmtId="0" fontId="2" fillId="8" borderId="8" xfId="0" applyFont="1" applyFill="1" applyBorder="1" applyAlignment="1">
      <alignment horizontal="center" vertical="center" wrapText="1" shrinkToFit="1"/>
    </xf>
    <xf numFmtId="0" fontId="2" fillId="8" borderId="9" xfId="0" applyFont="1" applyFill="1" applyBorder="1" applyAlignment="1">
      <alignment horizontal="center" vertical="center" wrapText="1" shrinkToFit="1"/>
    </xf>
    <xf numFmtId="0" fontId="2" fillId="8" borderId="10" xfId="0" applyFont="1" applyFill="1" applyBorder="1" applyAlignment="1">
      <alignment horizontal="center" vertical="center" wrapText="1" shrinkToFit="1"/>
    </xf>
    <xf numFmtId="0" fontId="2" fillId="8" borderId="0" xfId="0" applyFont="1" applyFill="1" applyBorder="1" applyAlignment="1">
      <alignment horizontal="center" vertical="center" wrapText="1" shrinkToFit="1"/>
    </xf>
    <xf numFmtId="0" fontId="2" fillId="8" borderId="11" xfId="0" applyFont="1" applyFill="1" applyBorder="1" applyAlignment="1">
      <alignment horizontal="center" vertical="center" wrapText="1" shrinkToFit="1"/>
    </xf>
    <xf numFmtId="0" fontId="2" fillId="8" borderId="12" xfId="0" applyFont="1" applyFill="1" applyBorder="1" applyAlignment="1">
      <alignment horizontal="center" vertical="center" wrapText="1" shrinkToFit="1"/>
    </xf>
    <xf numFmtId="0" fontId="2" fillId="8" borderId="13" xfId="0" applyFont="1" applyFill="1" applyBorder="1" applyAlignment="1">
      <alignment horizontal="center" vertical="center" wrapText="1" shrinkToFit="1"/>
    </xf>
    <xf numFmtId="0" fontId="2" fillId="8" borderId="14" xfId="0" applyFont="1" applyFill="1" applyBorder="1" applyAlignment="1">
      <alignment horizontal="center" vertical="center" wrapText="1" shrinkToFit="1"/>
    </xf>
    <xf numFmtId="0" fontId="18" fillId="2" borderId="62" xfId="0" applyFont="1" applyFill="1" applyBorder="1" applyAlignment="1">
      <alignment horizontal="center" vertical="center" wrapText="1"/>
    </xf>
    <xf numFmtId="0" fontId="18" fillId="2" borderId="63" xfId="0" applyFont="1" applyFill="1" applyBorder="1" applyAlignment="1">
      <alignment horizontal="center" vertical="center" wrapText="1"/>
    </xf>
    <xf numFmtId="0" fontId="18" fillId="2" borderId="6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17" fillId="13" borderId="62" xfId="0" applyFont="1" applyFill="1" applyBorder="1" applyAlignment="1">
      <alignment vertical="center" wrapText="1"/>
    </xf>
    <xf numFmtId="0" fontId="17" fillId="13" borderId="63" xfId="0" applyFont="1" applyFill="1" applyBorder="1" applyAlignment="1">
      <alignment vertical="center" wrapText="1"/>
    </xf>
    <xf numFmtId="0" fontId="17" fillId="13" borderId="64" xfId="0" applyFont="1" applyFill="1" applyBorder="1" applyAlignment="1">
      <alignment vertical="center" wrapText="1"/>
    </xf>
    <xf numFmtId="0" fontId="17" fillId="13" borderId="2" xfId="0" applyFont="1" applyFill="1" applyBorder="1" applyAlignment="1">
      <alignment vertical="center" wrapText="1"/>
    </xf>
    <xf numFmtId="0" fontId="17" fillId="13" borderId="0" xfId="0" applyFont="1" applyFill="1" applyBorder="1" applyAlignment="1">
      <alignment vertical="center" wrapText="1"/>
    </xf>
    <xf numFmtId="0" fontId="17" fillId="13" borderId="3" xfId="0" applyFont="1" applyFill="1" applyBorder="1" applyAlignment="1">
      <alignment vertical="center" wrapText="1"/>
    </xf>
    <xf numFmtId="0" fontId="17" fillId="13" borderId="48" xfId="0" applyFont="1" applyFill="1" applyBorder="1" applyAlignment="1">
      <alignment vertical="center" wrapText="1"/>
    </xf>
    <xf numFmtId="0" fontId="17" fillId="13" borderId="51" xfId="0" applyFont="1" applyFill="1" applyBorder="1" applyAlignment="1">
      <alignment vertical="center" wrapText="1"/>
    </xf>
    <xf numFmtId="0" fontId="17" fillId="13" borderId="65" xfId="0" applyFont="1" applyFill="1" applyBorder="1" applyAlignment="1">
      <alignment vertical="center" wrapText="1"/>
    </xf>
    <xf numFmtId="0" fontId="17" fillId="18" borderId="62" xfId="0" applyFont="1" applyFill="1" applyBorder="1" applyAlignment="1">
      <alignment vertical="center" wrapText="1"/>
    </xf>
    <xf numFmtId="0" fontId="17" fillId="18" borderId="63" xfId="0" applyFont="1" applyFill="1" applyBorder="1" applyAlignment="1">
      <alignment vertical="center" wrapText="1"/>
    </xf>
    <xf numFmtId="0" fontId="17" fillId="18" borderId="64" xfId="0" applyFont="1" applyFill="1" applyBorder="1" applyAlignment="1">
      <alignment vertical="center" wrapText="1"/>
    </xf>
    <xf numFmtId="0" fontId="17" fillId="18" borderId="2" xfId="0" applyFont="1" applyFill="1" applyBorder="1" applyAlignment="1">
      <alignment vertical="center" wrapText="1"/>
    </xf>
    <xf numFmtId="0" fontId="17" fillId="18" borderId="0" xfId="0" applyFont="1" applyFill="1" applyBorder="1" applyAlignment="1">
      <alignment vertical="center" wrapText="1"/>
    </xf>
    <xf numFmtId="0" fontId="17" fillId="18" borderId="3" xfId="0" applyFont="1" applyFill="1" applyBorder="1" applyAlignment="1">
      <alignment vertical="center" wrapText="1"/>
    </xf>
    <xf numFmtId="0" fontId="17" fillId="18" borderId="48" xfId="0" applyFont="1" applyFill="1" applyBorder="1" applyAlignment="1">
      <alignment vertical="center" wrapText="1"/>
    </xf>
    <xf numFmtId="0" fontId="17" fillId="18" borderId="51" xfId="0" applyFont="1" applyFill="1" applyBorder="1" applyAlignment="1">
      <alignment vertical="center" wrapText="1"/>
    </xf>
    <xf numFmtId="0" fontId="17" fillId="18" borderId="65" xfId="0" applyFont="1" applyFill="1" applyBorder="1" applyAlignment="1">
      <alignment vertical="center" wrapText="1"/>
    </xf>
    <xf numFmtId="0" fontId="15" fillId="4" borderId="17" xfId="0" applyFont="1" applyFill="1" applyBorder="1" applyAlignment="1" applyProtection="1">
      <alignment horizontal="center" vertical="center"/>
    </xf>
    <xf numFmtId="0" fontId="17" fillId="9" borderId="62" xfId="0" applyFont="1" applyFill="1" applyBorder="1" applyAlignment="1">
      <alignment vertical="center" wrapText="1"/>
    </xf>
    <xf numFmtId="0" fontId="17" fillId="9" borderId="63" xfId="0" applyFont="1" applyFill="1" applyBorder="1" applyAlignment="1">
      <alignment vertical="center" wrapText="1"/>
    </xf>
    <xf numFmtId="0" fontId="17" fillId="9" borderId="64" xfId="0" applyFont="1" applyFill="1" applyBorder="1" applyAlignment="1">
      <alignment vertical="center" wrapText="1"/>
    </xf>
    <xf numFmtId="0" fontId="17" fillId="9" borderId="2" xfId="0" applyFont="1" applyFill="1" applyBorder="1" applyAlignment="1">
      <alignment vertical="center" wrapText="1"/>
    </xf>
    <xf numFmtId="0" fontId="17" fillId="9" borderId="0" xfId="0" applyFont="1" applyFill="1" applyBorder="1" applyAlignment="1">
      <alignment vertical="center" wrapText="1"/>
    </xf>
    <xf numFmtId="0" fontId="17" fillId="9" borderId="3" xfId="0" applyFont="1" applyFill="1" applyBorder="1" applyAlignment="1">
      <alignment vertical="center" wrapText="1"/>
    </xf>
    <xf numFmtId="0" fontId="17" fillId="9" borderId="48" xfId="0" applyFont="1" applyFill="1" applyBorder="1" applyAlignment="1">
      <alignment vertical="center" wrapText="1"/>
    </xf>
    <xf numFmtId="0" fontId="17" fillId="9" borderId="51" xfId="0" applyFont="1" applyFill="1" applyBorder="1" applyAlignment="1">
      <alignment vertical="center" wrapText="1"/>
    </xf>
    <xf numFmtId="0" fontId="17" fillId="9" borderId="65" xfId="0" applyFont="1" applyFill="1" applyBorder="1" applyAlignment="1">
      <alignment vertical="center" wrapText="1"/>
    </xf>
    <xf numFmtId="0" fontId="17" fillId="7" borderId="62" xfId="0" applyFont="1" applyFill="1" applyBorder="1" applyAlignment="1">
      <alignment vertical="center" wrapText="1"/>
    </xf>
    <xf numFmtId="0" fontId="17" fillId="7" borderId="63" xfId="0" applyFont="1" applyFill="1" applyBorder="1" applyAlignment="1">
      <alignment vertical="center" wrapText="1"/>
    </xf>
    <xf numFmtId="0" fontId="17" fillId="7" borderId="64" xfId="0" applyFont="1" applyFill="1" applyBorder="1" applyAlignment="1">
      <alignment vertical="center" wrapText="1"/>
    </xf>
    <xf numFmtId="0" fontId="17" fillId="7" borderId="2" xfId="0" applyFont="1" applyFill="1" applyBorder="1" applyAlignment="1">
      <alignment vertical="center" wrapText="1"/>
    </xf>
    <xf numFmtId="0" fontId="17" fillId="7" borderId="0" xfId="0" applyFont="1" applyFill="1" applyBorder="1" applyAlignment="1">
      <alignment vertical="center" wrapText="1"/>
    </xf>
    <xf numFmtId="0" fontId="17" fillId="7" borderId="3" xfId="0" applyFont="1" applyFill="1" applyBorder="1" applyAlignment="1">
      <alignment vertical="center" wrapText="1"/>
    </xf>
    <xf numFmtId="0" fontId="17" fillId="7" borderId="48" xfId="0" applyFont="1" applyFill="1" applyBorder="1" applyAlignment="1">
      <alignment vertical="center" wrapText="1"/>
    </xf>
    <xf numFmtId="0" fontId="17" fillId="7" borderId="51" xfId="0" applyFont="1" applyFill="1" applyBorder="1" applyAlignment="1">
      <alignment vertical="center" wrapText="1"/>
    </xf>
    <xf numFmtId="0" fontId="17" fillId="7" borderId="65" xfId="0" applyFont="1" applyFill="1" applyBorder="1" applyAlignment="1">
      <alignment vertical="center" wrapText="1"/>
    </xf>
    <xf numFmtId="0" fontId="17" fillId="16" borderId="62" xfId="0" applyFont="1" applyFill="1" applyBorder="1" applyAlignment="1">
      <alignment vertical="center"/>
    </xf>
    <xf numFmtId="0" fontId="17" fillId="16" borderId="63" xfId="0" applyFont="1" applyFill="1" applyBorder="1" applyAlignment="1">
      <alignment vertical="center"/>
    </xf>
    <xf numFmtId="0" fontId="17" fillId="16" borderId="64" xfId="0" applyFont="1" applyFill="1" applyBorder="1" applyAlignment="1">
      <alignment vertical="center"/>
    </xf>
    <xf numFmtId="0" fontId="17" fillId="16" borderId="48" xfId="0" applyFont="1" applyFill="1" applyBorder="1" applyAlignment="1">
      <alignment vertical="center"/>
    </xf>
    <xf numFmtId="0" fontId="17" fillId="16" borderId="51" xfId="0" applyFont="1" applyFill="1" applyBorder="1" applyAlignment="1">
      <alignment vertical="center"/>
    </xf>
    <xf numFmtId="0" fontId="17" fillId="16" borderId="65" xfId="0" applyFont="1" applyFill="1" applyBorder="1" applyAlignment="1">
      <alignment vertical="center"/>
    </xf>
    <xf numFmtId="0" fontId="17" fillId="3" borderId="62" xfId="0" applyFont="1" applyFill="1" applyBorder="1" applyAlignment="1">
      <alignment vertical="center" wrapText="1"/>
    </xf>
    <xf numFmtId="0" fontId="17" fillId="3" borderId="63" xfId="0" applyFont="1" applyFill="1" applyBorder="1" applyAlignment="1">
      <alignment vertical="center" wrapText="1"/>
    </xf>
    <xf numFmtId="0" fontId="17" fillId="3" borderId="64" xfId="0" applyFont="1" applyFill="1" applyBorder="1" applyAlignment="1">
      <alignment vertical="center" wrapText="1"/>
    </xf>
    <xf numFmtId="0" fontId="17" fillId="3" borderId="2" xfId="0" applyFont="1" applyFill="1" applyBorder="1" applyAlignment="1">
      <alignment vertical="center" wrapText="1"/>
    </xf>
    <xf numFmtId="0" fontId="17" fillId="3" borderId="0" xfId="0" applyFont="1" applyFill="1" applyBorder="1" applyAlignment="1">
      <alignment vertical="center" wrapText="1"/>
    </xf>
    <xf numFmtId="0" fontId="17" fillId="3" borderId="3" xfId="0" applyFont="1" applyFill="1" applyBorder="1" applyAlignment="1">
      <alignment vertical="center" wrapText="1"/>
    </xf>
    <xf numFmtId="0" fontId="17" fillId="3" borderId="48" xfId="0" applyFont="1" applyFill="1" applyBorder="1" applyAlignment="1">
      <alignment vertical="center" wrapText="1"/>
    </xf>
    <xf numFmtId="0" fontId="17" fillId="3" borderId="51" xfId="0" applyFont="1" applyFill="1" applyBorder="1" applyAlignment="1">
      <alignment vertical="center" wrapText="1"/>
    </xf>
    <xf numFmtId="0" fontId="17" fillId="3" borderId="65" xfId="0" applyFont="1" applyFill="1" applyBorder="1" applyAlignment="1">
      <alignment vertical="center" wrapText="1"/>
    </xf>
    <xf numFmtId="0" fontId="17" fillId="10" borderId="62" xfId="0" applyFont="1" applyFill="1" applyBorder="1" applyAlignment="1">
      <alignment vertical="center" wrapText="1"/>
    </xf>
    <xf numFmtId="0" fontId="17" fillId="10" borderId="63" xfId="0" applyFont="1" applyFill="1" applyBorder="1" applyAlignment="1">
      <alignment vertical="center" wrapText="1"/>
    </xf>
    <xf numFmtId="0" fontId="17" fillId="10" borderId="64" xfId="0" applyFont="1" applyFill="1" applyBorder="1" applyAlignment="1">
      <alignment vertical="center" wrapText="1"/>
    </xf>
    <xf numFmtId="0" fontId="17" fillId="10" borderId="2" xfId="0" applyFont="1" applyFill="1" applyBorder="1" applyAlignment="1">
      <alignment vertical="center" wrapText="1"/>
    </xf>
    <xf numFmtId="0" fontId="17" fillId="10" borderId="0" xfId="0" applyFont="1" applyFill="1" applyBorder="1" applyAlignment="1">
      <alignment vertical="center" wrapText="1"/>
    </xf>
    <xf numFmtId="0" fontId="17" fillId="10" borderId="3" xfId="0" applyFont="1" applyFill="1" applyBorder="1" applyAlignment="1">
      <alignment vertical="center" wrapText="1"/>
    </xf>
    <xf numFmtId="0" fontId="17" fillId="10" borderId="48" xfId="0" applyFont="1" applyFill="1" applyBorder="1" applyAlignment="1">
      <alignment vertical="center" wrapText="1"/>
    </xf>
    <xf numFmtId="0" fontId="17" fillId="10" borderId="51" xfId="0" applyFont="1" applyFill="1" applyBorder="1" applyAlignment="1">
      <alignment vertical="center" wrapText="1"/>
    </xf>
    <xf numFmtId="0" fontId="17" fillId="10" borderId="65" xfId="0" applyFont="1" applyFill="1" applyBorder="1" applyAlignment="1">
      <alignment vertical="center" wrapText="1"/>
    </xf>
    <xf numFmtId="0" fontId="3" fillId="5" borderId="62" xfId="0" applyFont="1" applyFill="1" applyBorder="1" applyAlignment="1">
      <alignment horizontal="center" vertical="center" wrapText="1"/>
    </xf>
    <xf numFmtId="0" fontId="3" fillId="5" borderId="63" xfId="0" applyFont="1" applyFill="1" applyBorder="1" applyAlignment="1">
      <alignment horizontal="center" vertical="center" wrapText="1"/>
    </xf>
    <xf numFmtId="0" fontId="3" fillId="5" borderId="6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17" fillId="6" borderId="62" xfId="0" applyFont="1" applyFill="1" applyBorder="1" applyAlignment="1">
      <alignment vertical="center" wrapText="1"/>
    </xf>
    <xf numFmtId="0" fontId="17" fillId="6" borderId="63" xfId="0" applyFont="1" applyFill="1" applyBorder="1" applyAlignment="1">
      <alignment vertical="center" wrapText="1"/>
    </xf>
    <xf numFmtId="0" fontId="17" fillId="6" borderId="64" xfId="0" applyFont="1" applyFill="1" applyBorder="1" applyAlignment="1">
      <alignment vertical="center" wrapText="1"/>
    </xf>
    <xf numFmtId="0" fontId="17" fillId="6" borderId="2" xfId="0" applyFont="1" applyFill="1" applyBorder="1" applyAlignment="1">
      <alignment vertical="center" wrapText="1"/>
    </xf>
    <xf numFmtId="0" fontId="17" fillId="6" borderId="0" xfId="0" applyFont="1" applyFill="1" applyBorder="1" applyAlignment="1">
      <alignment vertical="center" wrapText="1"/>
    </xf>
    <xf numFmtId="0" fontId="17" fillId="6" borderId="3" xfId="0" applyFont="1" applyFill="1" applyBorder="1" applyAlignment="1">
      <alignment vertical="center" wrapText="1"/>
    </xf>
    <xf numFmtId="0" fontId="17" fillId="6" borderId="48" xfId="0" applyFont="1" applyFill="1" applyBorder="1" applyAlignment="1">
      <alignment vertical="center" wrapText="1"/>
    </xf>
    <xf numFmtId="0" fontId="17" fillId="6" borderId="51" xfId="0" applyFont="1" applyFill="1" applyBorder="1" applyAlignment="1">
      <alignment vertical="center" wrapText="1"/>
    </xf>
    <xf numFmtId="0" fontId="17" fillId="6" borderId="65" xfId="0" applyFont="1" applyFill="1" applyBorder="1" applyAlignment="1">
      <alignment vertical="center" wrapText="1"/>
    </xf>
    <xf numFmtId="0" fontId="1" fillId="2" borderId="1" xfId="5" applyFont="1" applyFill="1" applyBorder="1" applyAlignment="1" applyProtection="1">
      <alignment shrinkToFit="1"/>
    </xf>
    <xf numFmtId="0" fontId="1" fillId="5" borderId="1" xfId="5" applyFont="1" applyFill="1" applyBorder="1" applyAlignment="1" applyProtection="1">
      <alignment vertical="center" shrinkToFit="1"/>
    </xf>
    <xf numFmtId="0" fontId="22" fillId="4" borderId="34" xfId="5" applyFont="1" applyFill="1" applyBorder="1" applyAlignment="1" applyProtection="1">
      <alignment horizontal="center" vertical="center" shrinkToFit="1"/>
    </xf>
    <xf numFmtId="0" fontId="22" fillId="4" borderId="33" xfId="5" applyFont="1" applyFill="1" applyBorder="1" applyAlignment="1" applyProtection="1">
      <alignment horizontal="center" vertical="center" shrinkToFit="1"/>
    </xf>
    <xf numFmtId="0" fontId="22" fillId="4" borderId="31" xfId="5" applyFont="1" applyFill="1" applyBorder="1" applyAlignment="1" applyProtection="1">
      <alignment horizontal="center" vertical="center" shrinkToFit="1"/>
    </xf>
    <xf numFmtId="0" fontId="1" fillId="5" borderId="1" xfId="5" applyFont="1" applyFill="1" applyBorder="1" applyAlignment="1" applyProtection="1">
      <alignment shrinkToFit="1"/>
    </xf>
    <xf numFmtId="0" fontId="21" fillId="4" borderId="2" xfId="5" applyFont="1" applyFill="1" applyBorder="1" applyAlignment="1" applyProtection="1">
      <alignment horizontal="center" vertical="center" wrapText="1"/>
    </xf>
    <xf numFmtId="0" fontId="21" fillId="4" borderId="0" xfId="5" applyFont="1" applyFill="1" applyBorder="1" applyAlignment="1" applyProtection="1">
      <alignment horizontal="center" vertical="center" wrapText="1"/>
    </xf>
    <xf numFmtId="0" fontId="3" fillId="2" borderId="2" xfId="5" applyFont="1" applyFill="1" applyBorder="1" applyAlignment="1" applyProtection="1">
      <alignment horizontal="center" vertical="center" wrapText="1"/>
    </xf>
    <xf numFmtId="0" fontId="3" fillId="2" borderId="0" xfId="5" applyFont="1" applyFill="1" applyBorder="1" applyAlignment="1" applyProtection="1">
      <alignment horizontal="center" vertical="center" wrapText="1"/>
    </xf>
    <xf numFmtId="0" fontId="3" fillId="2" borderId="47" xfId="5" applyFont="1" applyFill="1" applyBorder="1" applyAlignment="1" applyProtection="1">
      <alignment horizontal="center" vertical="center" wrapText="1"/>
    </xf>
    <xf numFmtId="0" fontId="3" fillId="2" borderId="4" xfId="5" applyFont="1" applyFill="1" applyBorder="1" applyAlignment="1" applyProtection="1">
      <alignment horizontal="center" vertical="center" wrapText="1"/>
    </xf>
    <xf numFmtId="0" fontId="3" fillId="2" borderId="5" xfId="5" applyFont="1" applyFill="1" applyBorder="1" applyAlignment="1" applyProtection="1">
      <alignment horizontal="center" vertical="center" wrapText="1"/>
    </xf>
    <xf numFmtId="0" fontId="3" fillId="2" borderId="61" xfId="5" applyFont="1" applyFill="1" applyBorder="1" applyAlignment="1" applyProtection="1">
      <alignment horizontal="center" vertical="center" wrapText="1"/>
    </xf>
    <xf numFmtId="0" fontId="3" fillId="2" borderId="46" xfId="5" applyFont="1" applyFill="1" applyBorder="1" applyAlignment="1" applyProtection="1">
      <alignment horizontal="center" vertical="center" wrapText="1"/>
    </xf>
    <xf numFmtId="0" fontId="3" fillId="2" borderId="60" xfId="5" applyFont="1" applyFill="1" applyBorder="1" applyAlignment="1" applyProtection="1">
      <alignment horizontal="center" vertical="center" wrapText="1"/>
    </xf>
    <xf numFmtId="0" fontId="22" fillId="4" borderId="66" xfId="5" applyFont="1" applyFill="1" applyBorder="1" applyAlignment="1" applyProtection="1">
      <alignment horizontal="center" vertical="center" shrinkToFit="1"/>
    </xf>
    <xf numFmtId="0" fontId="22" fillId="4" borderId="67" xfId="5" applyFont="1" applyFill="1" applyBorder="1" applyAlignment="1" applyProtection="1">
      <alignment horizontal="center" vertical="center" shrinkToFit="1"/>
    </xf>
    <xf numFmtId="0" fontId="11" fillId="2" borderId="46" xfId="5" applyFont="1" applyFill="1" applyBorder="1" applyAlignment="1" applyProtection="1">
      <alignment horizontal="center" vertical="center" wrapText="1"/>
    </xf>
    <xf numFmtId="0" fontId="11" fillId="2" borderId="0" xfId="5" applyFont="1" applyFill="1" applyBorder="1" applyAlignment="1" applyProtection="1">
      <alignment horizontal="center" vertical="center" wrapText="1"/>
    </xf>
    <xf numFmtId="0" fontId="3" fillId="2" borderId="68" xfId="5" applyFont="1" applyFill="1" applyBorder="1" applyAlignment="1" applyProtection="1">
      <alignment horizontal="center" vertical="center" wrapText="1"/>
    </xf>
    <xf numFmtId="0" fontId="3" fillId="2" borderId="69" xfId="5" applyFont="1" applyFill="1" applyBorder="1" applyAlignment="1" applyProtection="1">
      <alignment horizontal="center" vertical="center" wrapText="1"/>
    </xf>
    <xf numFmtId="0" fontId="24" fillId="4" borderId="24" xfId="5" applyFont="1" applyFill="1" applyBorder="1" applyAlignment="1" applyProtection="1">
      <alignment horizontal="center" vertical="center" wrapText="1"/>
    </xf>
    <xf numFmtId="0" fontId="24" fillId="4" borderId="25" xfId="5" applyFont="1" applyFill="1" applyBorder="1" applyAlignment="1" applyProtection="1">
      <alignment horizontal="center" vertical="center" wrapText="1"/>
    </xf>
    <xf numFmtId="0" fontId="24" fillId="4" borderId="0" xfId="5" applyFont="1" applyFill="1" applyBorder="1" applyAlignment="1" applyProtection="1">
      <alignment horizontal="center" vertical="center" wrapText="1"/>
    </xf>
    <xf numFmtId="0" fontId="2" fillId="24" borderId="20" xfId="0" applyFont="1" applyFill="1" applyBorder="1" applyAlignment="1" applyProtection="1">
      <alignment horizontal="left" vertical="top" wrapText="1" shrinkToFit="1"/>
      <protection locked="0"/>
    </xf>
    <xf numFmtId="0" fontId="2" fillId="24" borderId="8" xfId="0" applyFont="1" applyFill="1" applyBorder="1" applyAlignment="1" applyProtection="1">
      <alignment horizontal="left" vertical="top" wrapText="1" shrinkToFit="1"/>
      <protection locked="0"/>
    </xf>
    <xf numFmtId="0" fontId="2" fillId="24" borderId="21" xfId="0" applyFont="1" applyFill="1" applyBorder="1" applyAlignment="1" applyProtection="1">
      <alignment horizontal="left" vertical="top" wrapText="1" shrinkToFit="1"/>
      <protection locked="0"/>
    </xf>
    <xf numFmtId="0" fontId="2" fillId="24" borderId="2" xfId="0" applyFont="1" applyFill="1" applyBorder="1" applyAlignment="1" applyProtection="1">
      <alignment horizontal="left" vertical="top" wrapText="1" shrinkToFit="1"/>
      <protection locked="0"/>
    </xf>
    <xf numFmtId="0" fontId="2" fillId="24" borderId="0" xfId="0" applyFont="1" applyFill="1" applyBorder="1" applyAlignment="1" applyProtection="1">
      <alignment horizontal="left" vertical="top" wrapText="1" shrinkToFit="1"/>
      <protection locked="0"/>
    </xf>
    <xf numFmtId="0" fontId="2" fillId="24" borderId="3" xfId="0" applyFont="1" applyFill="1" applyBorder="1" applyAlignment="1" applyProtection="1">
      <alignment horizontal="left" vertical="top" wrapText="1" shrinkToFit="1"/>
      <protection locked="0"/>
    </xf>
    <xf numFmtId="0" fontId="2" fillId="24" borderId="22" xfId="0" applyFont="1" applyFill="1" applyBorder="1" applyAlignment="1" applyProtection="1">
      <alignment horizontal="left" vertical="top" wrapText="1" shrinkToFit="1"/>
      <protection locked="0"/>
    </xf>
    <xf numFmtId="0" fontId="2" fillId="24" borderId="13" xfId="0" applyFont="1" applyFill="1" applyBorder="1" applyAlignment="1" applyProtection="1">
      <alignment horizontal="left" vertical="top" wrapText="1" shrinkToFit="1"/>
      <protection locked="0"/>
    </xf>
    <xf numFmtId="0" fontId="2" fillId="24" borderId="23" xfId="0" applyFont="1" applyFill="1" applyBorder="1" applyAlignment="1" applyProtection="1">
      <alignment horizontal="left" vertical="top" wrapText="1" shrinkToFit="1"/>
      <protection locked="0"/>
    </xf>
    <xf numFmtId="0" fontId="32" fillId="20" borderId="20" xfId="0" applyFont="1" applyFill="1" applyBorder="1" applyAlignment="1" applyProtection="1">
      <alignment horizontal="left" vertical="top" wrapText="1" shrinkToFit="1"/>
    </xf>
    <xf numFmtId="0" fontId="32" fillId="20" borderId="8" xfId="0" applyFont="1" applyFill="1" applyBorder="1" applyAlignment="1" applyProtection="1">
      <alignment horizontal="left" vertical="top" wrapText="1" shrinkToFit="1"/>
    </xf>
    <xf numFmtId="0" fontId="32" fillId="20" borderId="21" xfId="0" applyFont="1" applyFill="1" applyBorder="1" applyAlignment="1" applyProtection="1">
      <alignment horizontal="left" vertical="top" wrapText="1" shrinkToFit="1"/>
    </xf>
    <xf numFmtId="0" fontId="32" fillId="20" borderId="22" xfId="0" applyFont="1" applyFill="1" applyBorder="1" applyAlignment="1" applyProtection="1">
      <alignment horizontal="left" vertical="top" wrapText="1" shrinkToFit="1"/>
    </xf>
    <xf numFmtId="0" fontId="32" fillId="20" borderId="13" xfId="0" applyFont="1" applyFill="1" applyBorder="1" applyAlignment="1" applyProtection="1">
      <alignment horizontal="left" vertical="top" wrapText="1" shrinkToFit="1"/>
    </xf>
    <xf numFmtId="0" fontId="32" fillId="20" borderId="23" xfId="0" applyFont="1" applyFill="1" applyBorder="1" applyAlignment="1" applyProtection="1">
      <alignment horizontal="left" vertical="top" wrapText="1" shrinkToFit="1"/>
    </xf>
    <xf numFmtId="0" fontId="9" fillId="19" borderId="24" xfId="0" applyFont="1" applyFill="1" applyBorder="1" applyAlignment="1" applyProtection="1">
      <alignment horizontal="center" vertical="center" wrapText="1" shrinkToFit="1"/>
    </xf>
    <xf numFmtId="0" fontId="9" fillId="19" borderId="25" xfId="0" applyFont="1" applyFill="1" applyBorder="1" applyAlignment="1" applyProtection="1">
      <alignment horizontal="center" vertical="center" wrapText="1" shrinkToFit="1"/>
    </xf>
    <xf numFmtId="0" fontId="9" fillId="19" borderId="26" xfId="0" applyFont="1" applyFill="1" applyBorder="1" applyAlignment="1" applyProtection="1">
      <alignment horizontal="center" vertical="center" wrapText="1" shrinkToFit="1"/>
    </xf>
    <xf numFmtId="0" fontId="9" fillId="19" borderId="22" xfId="0" applyFont="1" applyFill="1" applyBorder="1" applyAlignment="1" applyProtection="1">
      <alignment horizontal="center" vertical="center" wrapText="1" shrinkToFit="1"/>
    </xf>
    <xf numFmtId="0" fontId="9" fillId="19" borderId="13" xfId="0" applyFont="1" applyFill="1" applyBorder="1" applyAlignment="1" applyProtection="1">
      <alignment horizontal="center" vertical="center" wrapText="1" shrinkToFit="1"/>
    </xf>
    <xf numFmtId="0" fontId="9" fillId="19" borderId="23" xfId="0" applyFont="1" applyFill="1" applyBorder="1" applyAlignment="1" applyProtection="1">
      <alignment horizontal="center" vertical="center" wrapText="1" shrinkToFit="1"/>
    </xf>
    <xf numFmtId="0" fontId="32" fillId="20" borderId="2" xfId="0" applyFont="1" applyFill="1" applyBorder="1" applyAlignment="1" applyProtection="1">
      <alignment horizontal="left" vertical="top" wrapText="1" shrinkToFit="1"/>
    </xf>
    <xf numFmtId="0" fontId="32" fillId="20" borderId="0" xfId="0" applyFont="1" applyFill="1" applyBorder="1" applyAlignment="1" applyProtection="1">
      <alignment horizontal="left" vertical="top" wrapText="1" shrinkToFit="1"/>
    </xf>
    <xf numFmtId="0" fontId="32" fillId="20" borderId="3" xfId="0" applyFont="1" applyFill="1" applyBorder="1" applyAlignment="1" applyProtection="1">
      <alignment horizontal="left" vertical="top" wrapText="1" shrinkToFit="1"/>
    </xf>
    <xf numFmtId="0" fontId="2" fillId="21" borderId="7" xfId="0" applyFont="1" applyFill="1" applyBorder="1" applyAlignment="1" applyProtection="1">
      <alignment horizontal="center" vertical="center" wrapText="1" shrinkToFit="1"/>
    </xf>
    <xf numFmtId="0" fontId="2" fillId="21" borderId="8" xfId="0" applyFont="1" applyFill="1" applyBorder="1" applyAlignment="1" applyProtection="1">
      <alignment horizontal="center" vertical="center" wrapText="1" shrinkToFit="1"/>
    </xf>
    <xf numFmtId="0" fontId="2" fillId="21" borderId="21" xfId="0" applyFont="1" applyFill="1" applyBorder="1" applyAlignment="1" applyProtection="1">
      <alignment horizontal="center" vertical="center" wrapText="1" shrinkToFit="1"/>
    </xf>
    <xf numFmtId="0" fontId="2" fillId="21" borderId="12" xfId="0" applyFont="1" applyFill="1" applyBorder="1" applyAlignment="1" applyProtection="1">
      <alignment horizontal="center" vertical="center" wrapText="1" shrinkToFit="1"/>
    </xf>
    <xf numFmtId="0" fontId="2" fillId="21" borderId="13" xfId="0" applyFont="1" applyFill="1" applyBorder="1" applyAlignment="1" applyProtection="1">
      <alignment horizontal="center" vertical="center" wrapText="1" shrinkToFit="1"/>
    </xf>
    <xf numFmtId="0" fontId="2" fillId="21" borderId="23" xfId="0" applyFont="1" applyFill="1" applyBorder="1" applyAlignment="1" applyProtection="1">
      <alignment horizontal="center" vertical="center" wrapText="1" shrinkToFit="1"/>
    </xf>
    <xf numFmtId="0" fontId="0" fillId="24" borderId="7" xfId="0" applyFill="1" applyBorder="1" applyAlignment="1" applyProtection="1">
      <alignment horizontal="left" vertical="top" wrapText="1" shrinkToFit="1"/>
      <protection locked="0"/>
    </xf>
    <xf numFmtId="0" fontId="32" fillId="24" borderId="8" xfId="0" applyFont="1" applyFill="1" applyBorder="1" applyAlignment="1" applyProtection="1">
      <alignment horizontal="left" vertical="top" wrapText="1" shrinkToFit="1"/>
      <protection locked="0"/>
    </xf>
    <xf numFmtId="0" fontId="32" fillId="24" borderId="21" xfId="0" applyFont="1" applyFill="1" applyBorder="1" applyAlignment="1" applyProtection="1">
      <alignment horizontal="left" vertical="top" wrapText="1" shrinkToFit="1"/>
      <protection locked="0"/>
    </xf>
    <xf numFmtId="0" fontId="32" fillId="24" borderId="10" xfId="0" applyFont="1" applyFill="1" applyBorder="1" applyAlignment="1" applyProtection="1">
      <alignment horizontal="left" vertical="top" wrapText="1" shrinkToFit="1"/>
      <protection locked="0"/>
    </xf>
    <xf numFmtId="0" fontId="32" fillId="24" borderId="0" xfId="0" applyFont="1" applyFill="1" applyBorder="1" applyAlignment="1" applyProtection="1">
      <alignment horizontal="left" vertical="top" wrapText="1" shrinkToFit="1"/>
      <protection locked="0"/>
    </xf>
    <xf numFmtId="0" fontId="32" fillId="24" borderId="3" xfId="0" applyFont="1" applyFill="1" applyBorder="1" applyAlignment="1" applyProtection="1">
      <alignment horizontal="left" vertical="top" wrapText="1" shrinkToFit="1"/>
      <protection locked="0"/>
    </xf>
    <xf numFmtId="0" fontId="32" fillId="24" borderId="12" xfId="0" applyFont="1" applyFill="1" applyBorder="1" applyAlignment="1" applyProtection="1">
      <alignment horizontal="left" vertical="top" wrapText="1" shrinkToFit="1"/>
      <protection locked="0"/>
    </xf>
    <xf numFmtId="0" fontId="32" fillId="24" borderId="13" xfId="0" applyFont="1" applyFill="1" applyBorder="1" applyAlignment="1" applyProtection="1">
      <alignment horizontal="left" vertical="top" wrapText="1" shrinkToFit="1"/>
      <protection locked="0"/>
    </xf>
    <xf numFmtId="0" fontId="32" fillId="24" borderId="23" xfId="0" applyFont="1" applyFill="1" applyBorder="1" applyAlignment="1" applyProtection="1">
      <alignment horizontal="left" vertical="top" wrapText="1" shrinkToFit="1"/>
      <protection locked="0"/>
    </xf>
    <xf numFmtId="0" fontId="32" fillId="17" borderId="2" xfId="0" applyFont="1" applyFill="1" applyBorder="1" applyAlignment="1" applyProtection="1">
      <alignment horizontal="left" vertical="top" wrapText="1" shrinkToFit="1"/>
    </xf>
    <xf numFmtId="0" fontId="11" fillId="19" borderId="24" xfId="0" applyFont="1" applyFill="1" applyBorder="1" applyAlignment="1" applyProtection="1">
      <alignment horizontal="center" vertical="center" wrapText="1" shrinkToFit="1"/>
    </xf>
    <xf numFmtId="0" fontId="11" fillId="19" borderId="25" xfId="0" applyFont="1" applyFill="1" applyBorder="1" applyAlignment="1" applyProtection="1">
      <alignment horizontal="center" vertical="center" wrapText="1" shrinkToFit="1"/>
    </xf>
    <xf numFmtId="0" fontId="11" fillId="19" borderId="26" xfId="0" applyFont="1" applyFill="1" applyBorder="1" applyAlignment="1" applyProtection="1">
      <alignment horizontal="center" vertical="center" wrapText="1" shrinkToFit="1"/>
    </xf>
    <xf numFmtId="0" fontId="11" fillId="19" borderId="22" xfId="0" applyFont="1" applyFill="1" applyBorder="1" applyAlignment="1" applyProtection="1">
      <alignment horizontal="center" vertical="center" wrapText="1" shrinkToFit="1"/>
    </xf>
    <xf numFmtId="0" fontId="11" fillId="19" borderId="13" xfId="0" applyFont="1" applyFill="1" applyBorder="1" applyAlignment="1" applyProtection="1">
      <alignment horizontal="center" vertical="center" wrapText="1" shrinkToFit="1"/>
    </xf>
    <xf numFmtId="0" fontId="11" fillId="19" borderId="23" xfId="0" applyFont="1" applyFill="1" applyBorder="1" applyAlignment="1" applyProtection="1">
      <alignment horizontal="center" vertical="center" wrapText="1" shrinkToFit="1"/>
    </xf>
    <xf numFmtId="0" fontId="1" fillId="20" borderId="20" xfId="0" applyFont="1" applyFill="1" applyBorder="1" applyAlignment="1" applyProtection="1">
      <alignment horizontal="left" vertical="top" wrapText="1" shrinkToFit="1"/>
    </xf>
    <xf numFmtId="0" fontId="1" fillId="17" borderId="2" xfId="0" applyFont="1" applyFill="1" applyBorder="1" applyAlignment="1" applyProtection="1">
      <alignment horizontal="left" vertical="top" wrapText="1" shrinkToFit="1"/>
    </xf>
    <xf numFmtId="0" fontId="0" fillId="24" borderId="7" xfId="0" applyFont="1" applyFill="1" applyBorder="1" applyAlignment="1" applyProtection="1">
      <alignment horizontal="left" vertical="top" wrapText="1" shrinkToFit="1"/>
      <protection locked="0"/>
    </xf>
    <xf numFmtId="0" fontId="32" fillId="17" borderId="2" xfId="0" applyFont="1" applyFill="1" applyBorder="1" applyAlignment="1" applyProtection="1">
      <alignment horizontal="left" vertical="top" wrapText="1" indent="3" shrinkToFit="1"/>
    </xf>
    <xf numFmtId="0" fontId="32" fillId="17" borderId="0" xfId="0" applyFont="1" applyFill="1" applyBorder="1" applyAlignment="1" applyProtection="1">
      <alignment horizontal="left" vertical="top" wrapText="1" indent="3" shrinkToFit="1"/>
    </xf>
    <xf numFmtId="0" fontId="32" fillId="17" borderId="11" xfId="0" applyFont="1" applyFill="1" applyBorder="1" applyAlignment="1" applyProtection="1">
      <alignment horizontal="left" vertical="top" wrapText="1" indent="3" shrinkToFit="1"/>
    </xf>
    <xf numFmtId="0" fontId="32" fillId="17" borderId="22" xfId="0" applyFont="1" applyFill="1" applyBorder="1" applyAlignment="1" applyProtection="1">
      <alignment horizontal="left" vertical="top" wrapText="1" indent="3" shrinkToFit="1"/>
    </xf>
    <xf numFmtId="0" fontId="32" fillId="17" borderId="13" xfId="0" applyFont="1" applyFill="1" applyBorder="1" applyAlignment="1" applyProtection="1">
      <alignment horizontal="left" vertical="top" wrapText="1" indent="3" shrinkToFit="1"/>
    </xf>
    <xf numFmtId="0" fontId="32" fillId="17" borderId="14" xfId="0" applyFont="1" applyFill="1" applyBorder="1" applyAlignment="1" applyProtection="1">
      <alignment horizontal="left" vertical="top" wrapText="1" indent="3" shrinkToFit="1"/>
    </xf>
    <xf numFmtId="0" fontId="9" fillId="19" borderId="2" xfId="0" applyFont="1" applyFill="1" applyBorder="1" applyAlignment="1" applyProtection="1">
      <alignment horizontal="center" vertical="center" wrapText="1" shrinkToFit="1"/>
    </xf>
    <xf numFmtId="0" fontId="9" fillId="19" borderId="0" xfId="0" applyFont="1" applyFill="1" applyBorder="1" applyAlignment="1" applyProtection="1">
      <alignment horizontal="center" vertical="center" wrapText="1" shrinkToFit="1"/>
    </xf>
    <xf numFmtId="0" fontId="9" fillId="19" borderId="3" xfId="0" applyFont="1" applyFill="1" applyBorder="1" applyAlignment="1" applyProtection="1">
      <alignment horizontal="center" vertical="center" wrapText="1" shrinkToFit="1"/>
    </xf>
    <xf numFmtId="0" fontId="32" fillId="17" borderId="20" xfId="0" applyFont="1" applyFill="1" applyBorder="1" applyAlignment="1" applyProtection="1">
      <alignment horizontal="left" vertical="top" wrapText="1" shrinkToFit="1"/>
    </xf>
    <xf numFmtId="0" fontId="32" fillId="17" borderId="8" xfId="0" applyFont="1" applyFill="1" applyBorder="1" applyAlignment="1" applyProtection="1">
      <alignment horizontal="left" vertical="top" wrapText="1" shrinkToFit="1"/>
    </xf>
    <xf numFmtId="0" fontId="32" fillId="17" borderId="9" xfId="0" applyFont="1" applyFill="1" applyBorder="1" applyAlignment="1" applyProtection="1">
      <alignment horizontal="left" vertical="top" wrapText="1" shrinkToFit="1"/>
    </xf>
    <xf numFmtId="0" fontId="35" fillId="12" borderId="24" xfId="0" applyFont="1" applyFill="1" applyBorder="1" applyAlignment="1" applyProtection="1">
      <alignment horizontal="center" vertical="center" wrapText="1" shrinkToFit="1"/>
    </xf>
    <xf numFmtId="0" fontId="35" fillId="12" borderId="25" xfId="0" applyFont="1" applyFill="1" applyBorder="1" applyAlignment="1" applyProtection="1">
      <alignment horizontal="center" vertical="center" wrapText="1" shrinkToFit="1"/>
    </xf>
    <xf numFmtId="0" fontId="35" fillId="12" borderId="26" xfId="0" applyFont="1" applyFill="1" applyBorder="1" applyAlignment="1" applyProtection="1">
      <alignment horizontal="center" vertical="center" wrapText="1" shrinkToFit="1"/>
    </xf>
    <xf numFmtId="0" fontId="35" fillId="12" borderId="2" xfId="0" applyFont="1" applyFill="1" applyBorder="1" applyAlignment="1" applyProtection="1">
      <alignment horizontal="center" vertical="center" wrapText="1" shrinkToFit="1"/>
    </xf>
    <xf numFmtId="0" fontId="35" fillId="12" borderId="0" xfId="0" applyFont="1" applyFill="1" applyBorder="1" applyAlignment="1" applyProtection="1">
      <alignment horizontal="center" vertical="center" wrapText="1" shrinkToFit="1"/>
    </xf>
    <xf numFmtId="0" fontId="35" fillId="12" borderId="3" xfId="0" applyFont="1" applyFill="1" applyBorder="1" applyAlignment="1" applyProtection="1">
      <alignment horizontal="center" vertical="center" wrapText="1" shrinkToFit="1"/>
    </xf>
    <xf numFmtId="0" fontId="1" fillId="17" borderId="46" xfId="0" applyFont="1" applyFill="1" applyBorder="1" applyAlignment="1" applyProtection="1">
      <alignment horizontal="left" vertical="top" wrapText="1" shrinkToFit="1"/>
    </xf>
    <xf numFmtId="0" fontId="32" fillId="17" borderId="3" xfId="0" applyFont="1" applyFill="1" applyBorder="1" applyAlignment="1" applyProtection="1">
      <alignment horizontal="left" vertical="top" wrapText="1" shrinkToFit="1"/>
    </xf>
    <xf numFmtId="0" fontId="32" fillId="17" borderId="46" xfId="0" applyFont="1" applyFill="1" applyBorder="1" applyAlignment="1" applyProtection="1">
      <alignment horizontal="left" vertical="top" wrapText="1" shrinkToFit="1"/>
    </xf>
    <xf numFmtId="0" fontId="32" fillId="17" borderId="60" xfId="0" applyFont="1" applyFill="1" applyBorder="1" applyAlignment="1" applyProtection="1">
      <alignment horizontal="left" vertical="top" wrapText="1" shrinkToFit="1"/>
    </xf>
    <xf numFmtId="0" fontId="32" fillId="17" borderId="5" xfId="0" applyFont="1" applyFill="1" applyBorder="1" applyAlignment="1" applyProtection="1">
      <alignment horizontal="left" vertical="top" wrapText="1" shrinkToFit="1"/>
    </xf>
    <xf numFmtId="0" fontId="32" fillId="17" borderId="6" xfId="0" applyFont="1" applyFill="1" applyBorder="1" applyAlignment="1" applyProtection="1">
      <alignment horizontal="left" vertical="top" wrapText="1" shrinkToFit="1"/>
    </xf>
    <xf numFmtId="0" fontId="1" fillId="20" borderId="2" xfId="0" applyFont="1" applyFill="1" applyBorder="1" applyAlignment="1" applyProtection="1">
      <alignment horizontal="left" vertical="top" wrapText="1" shrinkToFit="1"/>
    </xf>
    <xf numFmtId="0" fontId="1" fillId="20" borderId="2" xfId="0" applyFont="1" applyFill="1" applyBorder="1" applyAlignment="1" applyProtection="1">
      <alignment horizontal="left" vertical="top" wrapText="1" indent="6" shrinkToFit="1"/>
    </xf>
    <xf numFmtId="0" fontId="32" fillId="20" borderId="0" xfId="0" applyFont="1" applyFill="1" applyBorder="1" applyAlignment="1" applyProtection="1">
      <alignment horizontal="left" vertical="top" wrapText="1" indent="6" shrinkToFit="1"/>
    </xf>
    <xf numFmtId="0" fontId="32" fillId="20" borderId="3" xfId="0" applyFont="1" applyFill="1" applyBorder="1" applyAlignment="1" applyProtection="1">
      <alignment horizontal="left" vertical="top" wrapText="1" indent="6" shrinkToFit="1"/>
    </xf>
    <xf numFmtId="0" fontId="32" fillId="20" borderId="2" xfId="0" applyFont="1" applyFill="1" applyBorder="1" applyAlignment="1" applyProtection="1">
      <alignment horizontal="left" vertical="top" wrapText="1" indent="6" shrinkToFit="1"/>
    </xf>
    <xf numFmtId="0" fontId="36" fillId="17" borderId="44" xfId="0" applyFont="1" applyFill="1" applyBorder="1" applyAlignment="1" applyProtection="1">
      <alignment horizontal="center" vertical="top" wrapText="1" shrinkToFit="1"/>
    </xf>
    <xf numFmtId="0" fontId="36" fillId="17" borderId="63" xfId="0" applyFont="1" applyFill="1" applyBorder="1" applyAlignment="1" applyProtection="1">
      <alignment horizontal="center" vertical="top" wrapText="1" shrinkToFit="1"/>
    </xf>
    <xf numFmtId="0" fontId="36" fillId="17" borderId="64" xfId="0" applyFont="1" applyFill="1" applyBorder="1" applyAlignment="1" applyProtection="1">
      <alignment horizontal="center" vertical="top" wrapText="1" shrinkToFit="1"/>
    </xf>
    <xf numFmtId="0" fontId="36" fillId="17" borderId="46" xfId="0" applyFont="1" applyFill="1" applyBorder="1" applyAlignment="1" applyProtection="1">
      <alignment horizontal="center" vertical="top" wrapText="1" shrinkToFit="1"/>
    </xf>
    <xf numFmtId="0" fontId="36" fillId="17" borderId="0" xfId="0" applyFont="1" applyFill="1" applyBorder="1" applyAlignment="1" applyProtection="1">
      <alignment horizontal="center" vertical="top" wrapText="1" shrinkToFit="1"/>
    </xf>
    <xf numFmtId="0" fontId="36" fillId="17" borderId="3" xfId="0" applyFont="1" applyFill="1" applyBorder="1" applyAlignment="1" applyProtection="1">
      <alignment horizontal="center" vertical="top" wrapText="1" shrinkToFit="1"/>
    </xf>
    <xf numFmtId="0" fontId="32" fillId="5" borderId="1" xfId="5" applyFont="1" applyFill="1" applyBorder="1" applyAlignment="1" applyProtection="1">
      <alignment shrinkToFit="1"/>
    </xf>
    <xf numFmtId="0" fontId="32" fillId="2" borderId="1" xfId="5" applyFont="1" applyFill="1" applyBorder="1" applyAlignment="1" applyProtection="1">
      <alignment shrinkToFit="1"/>
    </xf>
    <xf numFmtId="0" fontId="32" fillId="5" borderId="1" xfId="5" applyFont="1" applyFill="1" applyBorder="1" applyAlignment="1" applyProtection="1">
      <alignment vertical="center" shrinkToFit="1"/>
    </xf>
    <xf numFmtId="0" fontId="32" fillId="5" borderId="34" xfId="5" applyFont="1" applyFill="1" applyBorder="1" applyAlignment="1" applyProtection="1">
      <alignment vertical="top" wrapText="1" shrinkToFit="1"/>
    </xf>
    <xf numFmtId="0" fontId="32" fillId="5" borderId="33" xfId="5" applyFont="1" applyFill="1" applyBorder="1" applyAlignment="1" applyProtection="1">
      <alignment vertical="top" wrapText="1" shrinkToFit="1"/>
    </xf>
    <xf numFmtId="0" fontId="32" fillId="5" borderId="31" xfId="5" applyFont="1" applyFill="1" applyBorder="1" applyAlignment="1" applyProtection="1">
      <alignment vertical="top" wrapText="1" shrinkToFit="1"/>
    </xf>
    <xf numFmtId="0" fontId="32" fillId="5" borderId="34" xfId="5" applyFont="1" applyFill="1" applyBorder="1" applyAlignment="1" applyProtection="1">
      <alignment horizontal="left" vertical="top" wrapText="1" shrinkToFit="1"/>
    </xf>
    <xf numFmtId="0" fontId="32" fillId="5" borderId="33" xfId="5" applyFont="1" applyFill="1" applyBorder="1" applyAlignment="1" applyProtection="1">
      <alignment horizontal="left" vertical="top" wrapText="1" shrinkToFit="1"/>
    </xf>
    <xf numFmtId="0" fontId="32" fillId="5" borderId="31" xfId="5" applyFont="1" applyFill="1" applyBorder="1" applyAlignment="1" applyProtection="1">
      <alignment horizontal="left" vertical="top" wrapText="1" shrinkToFit="1"/>
    </xf>
    <xf numFmtId="0" fontId="32" fillId="5" borderId="1" xfId="5" applyFont="1" applyFill="1" applyBorder="1" applyAlignment="1" applyProtection="1">
      <alignment vertical="top" shrinkToFit="1"/>
    </xf>
    <xf numFmtId="0" fontId="32" fillId="23" borderId="34" xfId="5" applyFont="1" applyFill="1" applyBorder="1" applyAlignment="1" applyProtection="1">
      <alignment horizontal="left" vertical="top" wrapText="1" indent="3" shrinkToFit="1"/>
    </xf>
    <xf numFmtId="0" fontId="32" fillId="23" borderId="33" xfId="5" applyFont="1" applyFill="1" applyBorder="1" applyAlignment="1" applyProtection="1">
      <alignment horizontal="left" vertical="top" wrapText="1" indent="3" shrinkToFit="1"/>
    </xf>
    <xf numFmtId="0" fontId="32" fillId="23" borderId="31" xfId="5" applyFont="1" applyFill="1" applyBorder="1" applyAlignment="1" applyProtection="1">
      <alignment horizontal="left" vertical="top" wrapText="1" indent="3" shrinkToFit="1"/>
    </xf>
    <xf numFmtId="0" fontId="32" fillId="5" borderId="34" xfId="5" applyFont="1" applyFill="1" applyBorder="1" applyAlignment="1" applyProtection="1">
      <alignment vertical="center" shrinkToFit="1"/>
    </xf>
    <xf numFmtId="0" fontId="32" fillId="5" borderId="33" xfId="5" applyFont="1" applyFill="1" applyBorder="1" applyAlignment="1" applyProtection="1">
      <alignment vertical="center" shrinkToFit="1"/>
    </xf>
    <xf numFmtId="0" fontId="32" fillId="5" borderId="31" xfId="5" applyFont="1" applyFill="1" applyBorder="1" applyAlignment="1" applyProtection="1">
      <alignment vertical="center" shrinkToFit="1"/>
    </xf>
    <xf numFmtId="0" fontId="32" fillId="5" borderId="34" xfId="5" applyFont="1" applyFill="1" applyBorder="1" applyAlignment="1" applyProtection="1">
      <alignment shrinkToFit="1"/>
    </xf>
    <xf numFmtId="0" fontId="32" fillId="5" borderId="33" xfId="5" applyFont="1" applyFill="1" applyBorder="1" applyAlignment="1" applyProtection="1">
      <alignment shrinkToFit="1"/>
    </xf>
    <xf numFmtId="0" fontId="32" fillId="5" borderId="31" xfId="5" applyFont="1" applyFill="1" applyBorder="1" applyAlignment="1" applyProtection="1">
      <alignment shrinkToFit="1"/>
    </xf>
    <xf numFmtId="0" fontId="4" fillId="5" borderId="7" xfId="5" applyFont="1" applyFill="1" applyBorder="1" applyAlignment="1" applyProtection="1">
      <alignment horizontal="center" vertical="center" wrapText="1"/>
    </xf>
    <xf numFmtId="0" fontId="4" fillId="5" borderId="8" xfId="5" applyFont="1" applyFill="1" applyBorder="1" applyAlignment="1" applyProtection="1">
      <alignment horizontal="center" vertical="center" wrapText="1"/>
    </xf>
    <xf numFmtId="0" fontId="4" fillId="5" borderId="9" xfId="5" applyFont="1" applyFill="1" applyBorder="1" applyAlignment="1" applyProtection="1">
      <alignment horizontal="center" vertical="center" wrapText="1"/>
    </xf>
    <xf numFmtId="0" fontId="4" fillId="5" borderId="10" xfId="5" applyFont="1" applyFill="1" applyBorder="1" applyAlignment="1" applyProtection="1">
      <alignment horizontal="center" vertical="center" wrapText="1"/>
    </xf>
    <xf numFmtId="0" fontId="4" fillId="5" borderId="0" xfId="5" applyFont="1" applyFill="1" applyBorder="1" applyAlignment="1" applyProtection="1">
      <alignment horizontal="center" vertical="center" wrapText="1"/>
    </xf>
    <xf numFmtId="0" fontId="4" fillId="5" borderId="11" xfId="5" applyFont="1" applyFill="1" applyBorder="1" applyAlignment="1" applyProtection="1">
      <alignment horizontal="center" vertical="center" wrapText="1"/>
    </xf>
    <xf numFmtId="0" fontId="4" fillId="5" borderId="12" xfId="5" applyFont="1" applyFill="1" applyBorder="1" applyAlignment="1" applyProtection="1">
      <alignment horizontal="center" vertical="center" wrapText="1"/>
    </xf>
    <xf numFmtId="0" fontId="4" fillId="5" borderId="13" xfId="5" applyFont="1" applyFill="1" applyBorder="1" applyAlignment="1" applyProtection="1">
      <alignment horizontal="center" vertical="center" wrapText="1"/>
    </xf>
    <xf numFmtId="0" fontId="4" fillId="5" borderId="14" xfId="5" applyFont="1" applyFill="1" applyBorder="1" applyAlignment="1" applyProtection="1">
      <alignment horizontal="center" vertical="center" wrapText="1"/>
    </xf>
  </cellXfs>
  <cellStyles count="7">
    <cellStyle name="Currency" xfId="1" builtinId="4"/>
    <cellStyle name="Currency 2" xfId="2"/>
    <cellStyle name="Hyperlink" xfId="3" builtinId="8"/>
    <cellStyle name="Hyperlink 2" xfId="6"/>
    <cellStyle name="Normal" xfId="0" builtinId="0"/>
    <cellStyle name="Normal 2" xfId="4"/>
    <cellStyle name="Normal 3" xfId="5"/>
  </cellStyles>
  <dxfs count="74">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strike val="0"/>
      </font>
      <fill>
        <patternFill>
          <bgColor rgb="FFFF0000"/>
        </patternFill>
      </fill>
    </dxf>
    <dxf>
      <font>
        <b/>
        <i val="0"/>
      </font>
      <fill>
        <patternFill>
          <bgColor rgb="FF00FF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strike val="0"/>
      </font>
      <fill>
        <patternFill>
          <bgColor rgb="FFFF0000"/>
        </patternFill>
      </fill>
    </dxf>
    <dxf>
      <font>
        <b/>
        <i val="0"/>
      </font>
      <fill>
        <patternFill>
          <bgColor rgb="FF00FF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s>
  <tableStyles count="0" defaultTableStyle="TableStyleMedium9" defaultPivotStyle="PivotStyleMedium4"/>
  <colors>
    <mruColors>
      <color rgb="FFFFFFCC"/>
      <color rgb="FFD000D5"/>
      <color rgb="FFFD3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141167</xdr:colOff>
      <xdr:row>0</xdr:row>
      <xdr:rowOff>60960</xdr:rowOff>
    </xdr:from>
    <xdr:to>
      <xdr:col>0</xdr:col>
      <xdr:colOff>800100</xdr:colOff>
      <xdr:row>0</xdr:row>
      <xdr:rowOff>786858</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41167" y="60960"/>
          <a:ext cx="658933" cy="725898"/>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GSF.Preliminary.Allocations.to.LEAs.Workbook_J"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New%20or%20Significantly%20Expanding%20Public%20Charter%20School%20Notification%20For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03(a)_School.Improvement.Application_FFY.2011_Friendship"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onApp_FFY%202011%20Phase%20II%20Application_05-19-11%20(3)"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ConApp_FFY.2012.Phase.II.Application_08-01-12"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harter%20LEA%201003(a)%20Application%20and%20Budget_09-17-09"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Joe/2.0%20con%20app%205%20attachment_2013913/FFY.2011.Con.App_Phase.II_Paul"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SFSF_Application.Review.Form_J"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eTree"/>
      <sheetName val="NationalCollegiate"/>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SE Only"/>
      <sheetName val="1"/>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Sheet1"/>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SE Only"/>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10"/>
      <sheetName val="14"/>
      <sheetName val="18"/>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J69"/>
  <sheetViews>
    <sheetView topLeftCell="A28" workbookViewId="0">
      <selection activeCell="B56" sqref="B56"/>
    </sheetView>
  </sheetViews>
  <sheetFormatPr defaultColWidth="8.77734375" defaultRowHeight="13.8" x14ac:dyDescent="0.3"/>
  <cols>
    <col min="1" max="10" width="15.6640625" style="3" customWidth="1"/>
    <col min="11" max="51" width="4.6640625" style="3" customWidth="1"/>
    <col min="52" max="16384" width="8.77734375" style="3"/>
  </cols>
  <sheetData>
    <row r="1" spans="1:10" x14ac:dyDescent="0.3">
      <c r="A1" s="152" t="s">
        <v>378</v>
      </c>
      <c r="B1" s="153"/>
      <c r="C1" s="153"/>
      <c r="D1" s="153"/>
      <c r="E1" s="153"/>
      <c r="F1" s="153"/>
      <c r="G1" s="153"/>
      <c r="H1" s="153"/>
      <c r="I1" s="153"/>
      <c r="J1" s="154"/>
    </row>
    <row r="2" spans="1:10" x14ac:dyDescent="0.3">
      <c r="A2" s="155"/>
      <c r="B2" s="156"/>
      <c r="C2" s="156"/>
      <c r="D2" s="156"/>
      <c r="E2" s="156"/>
      <c r="F2" s="156"/>
      <c r="G2" s="156"/>
      <c r="H2" s="156"/>
      <c r="I2" s="156"/>
      <c r="J2" s="157"/>
    </row>
    <row r="3" spans="1:10" x14ac:dyDescent="0.3">
      <c r="A3" s="158" t="s">
        <v>303</v>
      </c>
      <c r="B3" s="159"/>
      <c r="C3" s="159"/>
      <c r="D3" s="159"/>
      <c r="E3" s="159"/>
      <c r="F3" s="159"/>
      <c r="G3" s="159"/>
      <c r="H3" s="159"/>
      <c r="I3" s="159"/>
      <c r="J3" s="160"/>
    </row>
    <row r="4" spans="1:10" x14ac:dyDescent="0.3">
      <c r="A4" s="161"/>
      <c r="B4" s="162"/>
      <c r="C4" s="162"/>
      <c r="D4" s="162"/>
      <c r="E4" s="162"/>
      <c r="F4" s="162"/>
      <c r="G4" s="162"/>
      <c r="H4" s="162"/>
      <c r="I4" s="162"/>
      <c r="J4" s="163"/>
    </row>
    <row r="5" spans="1:10" x14ac:dyDescent="0.3">
      <c r="A5" s="16"/>
      <c r="B5" s="17"/>
      <c r="C5" s="17"/>
      <c r="D5" s="17"/>
      <c r="E5" s="17"/>
      <c r="F5" s="17"/>
      <c r="G5" s="17"/>
      <c r="H5" s="17"/>
      <c r="I5" s="17"/>
      <c r="J5" s="18"/>
    </row>
    <row r="6" spans="1:10" ht="18.75" customHeight="1" x14ac:dyDescent="0.3">
      <c r="A6" s="19"/>
      <c r="B6" s="20"/>
      <c r="C6" s="21"/>
      <c r="D6" s="147" t="s">
        <v>323</v>
      </c>
      <c r="E6" s="147"/>
      <c r="F6" s="147"/>
      <c r="G6" s="147"/>
      <c r="H6" s="147"/>
      <c r="I6" s="147"/>
      <c r="J6" s="148"/>
    </row>
    <row r="7" spans="1:10" ht="12.75" customHeight="1" x14ac:dyDescent="0.3">
      <c r="A7" s="19"/>
      <c r="B7" s="21"/>
      <c r="C7" s="21"/>
      <c r="D7" s="147"/>
      <c r="E7" s="147"/>
      <c r="F7" s="147"/>
      <c r="G7" s="147"/>
      <c r="H7" s="147"/>
      <c r="I7" s="147"/>
      <c r="J7" s="148"/>
    </row>
    <row r="8" spans="1:10" ht="14.4" thickBot="1" x14ac:dyDescent="0.35">
      <c r="A8" s="19"/>
      <c r="B8" s="22"/>
      <c r="C8" s="22"/>
      <c r="D8" s="22"/>
      <c r="E8" s="22"/>
      <c r="F8" s="22"/>
      <c r="G8" s="22"/>
      <c r="H8" s="22"/>
      <c r="I8" s="22"/>
      <c r="J8" s="23"/>
    </row>
    <row r="9" spans="1:10" ht="14.4" thickBot="1" x14ac:dyDescent="0.35">
      <c r="A9" s="24" t="s">
        <v>304</v>
      </c>
      <c r="B9" s="62" t="s">
        <v>395</v>
      </c>
      <c r="C9" s="25"/>
      <c r="D9" s="144" t="s">
        <v>324</v>
      </c>
      <c r="E9" s="167"/>
      <c r="F9" s="167"/>
      <c r="G9" s="167"/>
      <c r="H9" s="167"/>
      <c r="I9" s="167"/>
      <c r="J9" s="168"/>
    </row>
    <row r="10" spans="1:10" ht="14.4" thickBot="1" x14ac:dyDescent="0.35">
      <c r="A10" s="24"/>
      <c r="B10" s="27"/>
      <c r="C10" s="25"/>
      <c r="D10" s="25"/>
      <c r="E10" s="25"/>
      <c r="F10" s="25"/>
      <c r="G10" s="25"/>
      <c r="H10" s="25"/>
      <c r="I10" s="25"/>
      <c r="J10" s="28"/>
    </row>
    <row r="11" spans="1:10" ht="12.75" customHeight="1" thickBot="1" x14ac:dyDescent="0.35">
      <c r="A11" s="24" t="s">
        <v>305</v>
      </c>
      <c r="B11" s="62" t="s">
        <v>395</v>
      </c>
      <c r="C11" s="25"/>
      <c r="D11" s="144" t="s">
        <v>262</v>
      </c>
      <c r="E11" s="167"/>
      <c r="F11" s="167"/>
      <c r="G11" s="167"/>
      <c r="H11" s="167"/>
      <c r="I11" s="167"/>
      <c r="J11" s="168"/>
    </row>
    <row r="12" spans="1:10" ht="12.75" customHeight="1" x14ac:dyDescent="0.3">
      <c r="A12" s="24"/>
      <c r="B12" s="29"/>
      <c r="C12" s="25"/>
      <c r="D12" s="167"/>
      <c r="E12" s="167"/>
      <c r="F12" s="167"/>
      <c r="G12" s="167"/>
      <c r="H12" s="167"/>
      <c r="I12" s="167"/>
      <c r="J12" s="168"/>
    </row>
    <row r="13" spans="1:10" ht="14.4" thickBot="1" x14ac:dyDescent="0.35">
      <c r="A13" s="24"/>
      <c r="B13" s="27"/>
      <c r="C13" s="25"/>
      <c r="D13" s="25"/>
      <c r="E13" s="25"/>
      <c r="F13" s="25"/>
      <c r="G13" s="25"/>
      <c r="H13" s="25"/>
      <c r="I13" s="25"/>
      <c r="J13" s="28"/>
    </row>
    <row r="14" spans="1:10" ht="14.4" thickBot="1" x14ac:dyDescent="0.35">
      <c r="A14" s="24" t="s">
        <v>307</v>
      </c>
      <c r="B14" s="62" t="s">
        <v>395</v>
      </c>
      <c r="C14" s="25"/>
      <c r="D14" s="144" t="s">
        <v>272</v>
      </c>
      <c r="E14" s="167"/>
      <c r="F14" s="167"/>
      <c r="G14" s="167"/>
      <c r="H14" s="167"/>
      <c r="I14" s="167"/>
      <c r="J14" s="168"/>
    </row>
    <row r="15" spans="1:10" ht="12.75" customHeight="1" x14ac:dyDescent="0.3">
      <c r="A15" s="24"/>
      <c r="B15" s="29"/>
      <c r="C15" s="25"/>
      <c r="D15" s="167"/>
      <c r="E15" s="167"/>
      <c r="F15" s="167"/>
      <c r="G15" s="167"/>
      <c r="H15" s="167"/>
      <c r="I15" s="167"/>
      <c r="J15" s="168"/>
    </row>
    <row r="16" spans="1:10" ht="12.75" customHeight="1" thickBot="1" x14ac:dyDescent="0.35">
      <c r="A16" s="24"/>
      <c r="B16" s="27"/>
      <c r="C16" s="25"/>
      <c r="D16" s="25"/>
      <c r="E16" s="25"/>
      <c r="F16" s="25"/>
      <c r="G16" s="25"/>
      <c r="H16" s="25"/>
      <c r="I16" s="25"/>
      <c r="J16" s="28"/>
    </row>
    <row r="17" spans="1:10" ht="12.75" customHeight="1" thickBot="1" x14ac:dyDescent="0.35">
      <c r="A17" s="24" t="s">
        <v>306</v>
      </c>
      <c r="B17" s="62" t="s">
        <v>395</v>
      </c>
      <c r="C17" s="25"/>
      <c r="D17" s="144" t="s">
        <v>397</v>
      </c>
      <c r="E17" s="144"/>
      <c r="F17" s="144"/>
      <c r="G17" s="144"/>
      <c r="H17" s="144"/>
      <c r="I17" s="144"/>
      <c r="J17" s="151"/>
    </row>
    <row r="18" spans="1:10" x14ac:dyDescent="0.3">
      <c r="A18" s="24"/>
      <c r="B18" s="49"/>
      <c r="C18" s="25"/>
      <c r="D18" s="144"/>
      <c r="E18" s="144"/>
      <c r="F18" s="144"/>
      <c r="G18" s="144"/>
      <c r="H18" s="144"/>
      <c r="I18" s="144"/>
      <c r="J18" s="151"/>
    </row>
    <row r="19" spans="1:10" ht="14.4" thickBot="1" x14ac:dyDescent="0.35">
      <c r="A19" s="24"/>
      <c r="B19" s="50"/>
      <c r="C19" s="25"/>
      <c r="D19" s="31"/>
      <c r="E19" s="31"/>
      <c r="F19" s="31"/>
      <c r="G19" s="31"/>
      <c r="H19" s="31"/>
      <c r="I19" s="31"/>
      <c r="J19" s="32"/>
    </row>
    <row r="20" spans="1:10" ht="14.4" thickBot="1" x14ac:dyDescent="0.35">
      <c r="A20" s="24" t="s">
        <v>312</v>
      </c>
      <c r="B20" s="63" t="s">
        <v>395</v>
      </c>
      <c r="C20" s="25"/>
      <c r="D20" s="144" t="s">
        <v>249</v>
      </c>
      <c r="E20" s="144"/>
      <c r="F20" s="144"/>
      <c r="G20" s="144"/>
      <c r="H20" s="144"/>
      <c r="I20" s="144"/>
      <c r="J20" s="151"/>
    </row>
    <row r="21" spans="1:10" x14ac:dyDescent="0.3">
      <c r="A21" s="24"/>
      <c r="B21" s="27"/>
      <c r="C21" s="25"/>
      <c r="D21" s="144"/>
      <c r="E21" s="144"/>
      <c r="F21" s="144"/>
      <c r="G21" s="144"/>
      <c r="H21" s="144"/>
      <c r="I21" s="144"/>
      <c r="J21" s="151"/>
    </row>
    <row r="22" spans="1:10" ht="14.4" thickBot="1" x14ac:dyDescent="0.35">
      <c r="A22" s="24"/>
      <c r="B22" s="27"/>
      <c r="C22" s="25"/>
      <c r="D22" s="33"/>
      <c r="E22" s="25"/>
      <c r="F22" s="25"/>
      <c r="G22" s="25"/>
      <c r="H22" s="25"/>
      <c r="I22" s="25"/>
      <c r="J22" s="28"/>
    </row>
    <row r="23" spans="1:10" ht="13.5" customHeight="1" thickBot="1" x14ac:dyDescent="0.35">
      <c r="A23" s="24" t="s">
        <v>313</v>
      </c>
      <c r="B23" s="63" t="s">
        <v>395</v>
      </c>
      <c r="C23" s="25"/>
      <c r="D23" s="144" t="s">
        <v>248</v>
      </c>
      <c r="E23" s="144"/>
      <c r="F23" s="144"/>
      <c r="G23" s="144"/>
      <c r="H23" s="144"/>
      <c r="I23" s="144"/>
      <c r="J23" s="151"/>
    </row>
    <row r="24" spans="1:10" x14ac:dyDescent="0.3">
      <c r="A24" s="24"/>
      <c r="B24" s="27"/>
      <c r="C24" s="25"/>
      <c r="D24" s="144"/>
      <c r="E24" s="144"/>
      <c r="F24" s="144"/>
      <c r="G24" s="144"/>
      <c r="H24" s="144"/>
      <c r="I24" s="144"/>
      <c r="J24" s="151"/>
    </row>
    <row r="25" spans="1:10" ht="14.4" thickBot="1" x14ac:dyDescent="0.35">
      <c r="A25" s="24"/>
      <c r="B25" s="27"/>
      <c r="C25" s="25"/>
      <c r="D25" s="34"/>
      <c r="E25" s="34"/>
      <c r="F25" s="34"/>
      <c r="G25" s="34"/>
      <c r="H25" s="34"/>
      <c r="I25" s="34"/>
      <c r="J25" s="35"/>
    </row>
    <row r="26" spans="1:10" ht="14.4" thickBot="1" x14ac:dyDescent="0.35">
      <c r="A26" s="24" t="s">
        <v>314</v>
      </c>
      <c r="B26" s="63" t="s">
        <v>395</v>
      </c>
      <c r="C26" s="25"/>
      <c r="D26" s="144" t="s">
        <v>263</v>
      </c>
      <c r="E26" s="144"/>
      <c r="F26" s="144"/>
      <c r="G26" s="144"/>
      <c r="H26" s="144"/>
      <c r="I26" s="144"/>
      <c r="J26" s="151"/>
    </row>
    <row r="27" spans="1:10" x14ac:dyDescent="0.3">
      <c r="A27" s="24"/>
      <c r="B27" s="29"/>
      <c r="C27" s="25"/>
      <c r="D27" s="144"/>
      <c r="E27" s="144"/>
      <c r="F27" s="144"/>
      <c r="G27" s="144"/>
      <c r="H27" s="144"/>
      <c r="I27" s="144"/>
      <c r="J27" s="151"/>
    </row>
    <row r="28" spans="1:10" ht="14.4" thickBot="1" x14ac:dyDescent="0.35">
      <c r="A28" s="24"/>
      <c r="B28" s="27"/>
      <c r="C28" s="25"/>
      <c r="D28" s="25"/>
      <c r="E28" s="25"/>
      <c r="F28" s="25"/>
      <c r="G28" s="25"/>
      <c r="H28" s="25"/>
      <c r="I28" s="25"/>
      <c r="J28" s="28"/>
    </row>
    <row r="29" spans="1:10" ht="14.4" thickBot="1" x14ac:dyDescent="0.35">
      <c r="A29" s="24" t="s">
        <v>315</v>
      </c>
      <c r="B29" s="63" t="s">
        <v>395</v>
      </c>
      <c r="C29" s="25"/>
      <c r="D29" s="164" t="s">
        <v>264</v>
      </c>
      <c r="E29" s="165"/>
      <c r="F29" s="165"/>
      <c r="G29" s="165"/>
      <c r="H29" s="165"/>
      <c r="I29" s="165"/>
      <c r="J29" s="166"/>
    </row>
    <row r="30" spans="1:10" x14ac:dyDescent="0.3">
      <c r="A30" s="24"/>
      <c r="B30" s="29"/>
      <c r="C30" s="25"/>
      <c r="D30" s="165"/>
      <c r="E30" s="165"/>
      <c r="F30" s="165"/>
      <c r="G30" s="165"/>
      <c r="H30" s="165"/>
      <c r="I30" s="165"/>
      <c r="J30" s="166"/>
    </row>
    <row r="31" spans="1:10" ht="14.4" thickBot="1" x14ac:dyDescent="0.35">
      <c r="A31" s="24"/>
      <c r="B31" s="27"/>
      <c r="C31" s="25"/>
      <c r="D31" s="36"/>
      <c r="E31" s="36"/>
      <c r="F31" s="36"/>
      <c r="G31" s="36"/>
      <c r="H31" s="36"/>
      <c r="I31" s="36"/>
      <c r="J31" s="37"/>
    </row>
    <row r="32" spans="1:10" ht="14.4" thickBot="1" x14ac:dyDescent="0.35">
      <c r="A32" s="24" t="s">
        <v>316</v>
      </c>
      <c r="B32" s="63" t="s">
        <v>395</v>
      </c>
      <c r="C32" s="25"/>
      <c r="D32" s="144" t="s">
        <v>377</v>
      </c>
      <c r="E32" s="144"/>
      <c r="F32" s="144"/>
      <c r="G32" s="144"/>
      <c r="H32" s="144"/>
      <c r="I32" s="144"/>
      <c r="J32" s="151"/>
    </row>
    <row r="33" spans="1:10" x14ac:dyDescent="0.3">
      <c r="A33" s="24"/>
      <c r="B33" s="29"/>
      <c r="C33" s="25"/>
      <c r="D33" s="144"/>
      <c r="E33" s="144"/>
      <c r="F33" s="144"/>
      <c r="G33" s="144"/>
      <c r="H33" s="144"/>
      <c r="I33" s="144"/>
      <c r="J33" s="151"/>
    </row>
    <row r="34" spans="1:10" ht="14.4" thickBot="1" x14ac:dyDescent="0.35">
      <c r="A34" s="24"/>
      <c r="B34" s="27"/>
      <c r="C34" s="25"/>
      <c r="D34" s="36"/>
      <c r="E34" s="36"/>
      <c r="F34" s="36"/>
      <c r="G34" s="36"/>
      <c r="H34" s="36"/>
      <c r="I34" s="36"/>
      <c r="J34" s="37"/>
    </row>
    <row r="35" spans="1:10" ht="14.4" thickBot="1" x14ac:dyDescent="0.35">
      <c r="A35" s="24" t="s">
        <v>385</v>
      </c>
      <c r="B35" s="63" t="s">
        <v>395</v>
      </c>
      <c r="C35" s="25"/>
      <c r="D35" s="144" t="s">
        <v>379</v>
      </c>
      <c r="E35" s="144"/>
      <c r="F35" s="144"/>
      <c r="G35" s="144"/>
      <c r="H35" s="144"/>
      <c r="I35" s="144"/>
      <c r="J35" s="151"/>
    </row>
    <row r="36" spans="1:10" x14ac:dyDescent="0.3">
      <c r="A36" s="24"/>
      <c r="B36" s="36"/>
      <c r="C36" s="25"/>
      <c r="D36" s="144"/>
      <c r="E36" s="144"/>
      <c r="F36" s="144"/>
      <c r="G36" s="144"/>
      <c r="H36" s="144"/>
      <c r="I36" s="144"/>
      <c r="J36" s="151"/>
    </row>
    <row r="37" spans="1:10" ht="14.4" thickBot="1" x14ac:dyDescent="0.35">
      <c r="A37" s="24"/>
      <c r="B37" s="27"/>
      <c r="C37" s="25"/>
      <c r="D37" s="36"/>
      <c r="E37" s="36"/>
      <c r="F37" s="36"/>
      <c r="G37" s="36"/>
      <c r="H37" s="36"/>
      <c r="I37" s="36"/>
      <c r="J37" s="37"/>
    </row>
    <row r="38" spans="1:10" ht="14.4" thickBot="1" x14ac:dyDescent="0.35">
      <c r="A38" s="24" t="s">
        <v>386</v>
      </c>
      <c r="B38" s="63" t="s">
        <v>395</v>
      </c>
      <c r="C38" s="25"/>
      <c r="D38" s="144" t="s">
        <v>288</v>
      </c>
      <c r="E38" s="144"/>
      <c r="F38" s="144"/>
      <c r="G38" s="144"/>
      <c r="H38" s="144"/>
      <c r="I38" s="144"/>
      <c r="J38" s="151"/>
    </row>
    <row r="39" spans="1:10" x14ac:dyDescent="0.3">
      <c r="A39" s="24"/>
      <c r="B39" s="29"/>
      <c r="C39" s="25"/>
      <c r="D39" s="144"/>
      <c r="E39" s="144"/>
      <c r="F39" s="144"/>
      <c r="G39" s="144"/>
      <c r="H39" s="144"/>
      <c r="I39" s="144"/>
      <c r="J39" s="151"/>
    </row>
    <row r="40" spans="1:10" ht="14.4" thickBot="1" x14ac:dyDescent="0.35">
      <c r="A40" s="24"/>
      <c r="B40" s="29"/>
      <c r="C40" s="25"/>
      <c r="D40" s="26"/>
      <c r="E40" s="26"/>
      <c r="F40" s="26"/>
      <c r="G40" s="26"/>
      <c r="H40" s="26"/>
      <c r="I40" s="26"/>
      <c r="J40" s="30"/>
    </row>
    <row r="41" spans="1:10" ht="14.4" thickBot="1" x14ac:dyDescent="0.35">
      <c r="A41" s="38" t="s">
        <v>344</v>
      </c>
      <c r="B41" s="64" t="s">
        <v>395</v>
      </c>
      <c r="C41" s="14"/>
      <c r="D41" s="142" t="s">
        <v>234</v>
      </c>
      <c r="E41" s="149"/>
      <c r="F41" s="149"/>
      <c r="G41" s="149"/>
      <c r="H41" s="149"/>
      <c r="I41" s="149"/>
      <c r="J41" s="150"/>
    </row>
    <row r="42" spans="1:10" x14ac:dyDescent="0.3">
      <c r="A42" s="38"/>
      <c r="B42" s="29"/>
      <c r="C42" s="14"/>
      <c r="D42" s="149"/>
      <c r="E42" s="149"/>
      <c r="F42" s="149"/>
      <c r="G42" s="149"/>
      <c r="H42" s="149"/>
      <c r="I42" s="149"/>
      <c r="J42" s="150"/>
    </row>
    <row r="43" spans="1:10" x14ac:dyDescent="0.3">
      <c r="A43" s="38"/>
      <c r="B43" s="14"/>
      <c r="C43" s="14"/>
      <c r="D43" s="149"/>
      <c r="E43" s="149"/>
      <c r="F43" s="149"/>
      <c r="G43" s="149"/>
      <c r="H43" s="149"/>
      <c r="I43" s="149"/>
      <c r="J43" s="150"/>
    </row>
    <row r="44" spans="1:10" ht="14.4" thickBot="1" x14ac:dyDescent="0.35">
      <c r="A44" s="38"/>
      <c r="B44" s="39"/>
      <c r="C44" s="14"/>
      <c r="D44" s="14"/>
      <c r="E44" s="14"/>
      <c r="F44" s="14"/>
      <c r="G44" s="14"/>
      <c r="H44" s="14"/>
      <c r="I44" s="14"/>
      <c r="J44" s="40"/>
    </row>
    <row r="45" spans="1:10" ht="13.5" customHeight="1" thickBot="1" x14ac:dyDescent="0.35">
      <c r="A45" s="38" t="s">
        <v>345</v>
      </c>
      <c r="B45" s="64" t="s">
        <v>395</v>
      </c>
      <c r="C45" s="14"/>
      <c r="D45" s="142" t="s">
        <v>236</v>
      </c>
      <c r="E45" s="149"/>
      <c r="F45" s="149"/>
      <c r="G45" s="149"/>
      <c r="H45" s="149"/>
      <c r="I45" s="149"/>
      <c r="J45" s="150"/>
    </row>
    <row r="46" spans="1:10" x14ac:dyDescent="0.3">
      <c r="A46" s="38"/>
      <c r="B46" s="41"/>
      <c r="C46" s="14"/>
      <c r="D46" s="149"/>
      <c r="E46" s="149"/>
      <c r="F46" s="149"/>
      <c r="G46" s="149"/>
      <c r="H46" s="149"/>
      <c r="I46" s="149"/>
      <c r="J46" s="150"/>
    </row>
    <row r="47" spans="1:10" x14ac:dyDescent="0.3">
      <c r="A47" s="38"/>
      <c r="B47" s="41"/>
      <c r="C47" s="14"/>
      <c r="D47" s="149"/>
      <c r="E47" s="149"/>
      <c r="F47" s="149"/>
      <c r="G47" s="149"/>
      <c r="H47" s="149"/>
      <c r="I47" s="149"/>
      <c r="J47" s="150"/>
    </row>
    <row r="48" spans="1:10" ht="14.4" thickBot="1" x14ac:dyDescent="0.35">
      <c r="A48" s="38"/>
      <c r="B48" s="39"/>
      <c r="C48" s="14"/>
      <c r="D48" s="14"/>
      <c r="E48" s="14"/>
      <c r="F48" s="14"/>
      <c r="G48" s="14"/>
      <c r="H48" s="14"/>
      <c r="I48" s="14"/>
      <c r="J48" s="40"/>
    </row>
    <row r="49" spans="1:10" ht="12.75" customHeight="1" thickBot="1" x14ac:dyDescent="0.35">
      <c r="A49" s="38" t="s">
        <v>346</v>
      </c>
      <c r="B49" s="64" t="s">
        <v>395</v>
      </c>
      <c r="C49" s="14"/>
      <c r="D49" s="142" t="s">
        <v>339</v>
      </c>
      <c r="E49" s="142"/>
      <c r="F49" s="142"/>
      <c r="G49" s="142"/>
      <c r="H49" s="142"/>
      <c r="I49" s="142"/>
      <c r="J49" s="143"/>
    </row>
    <row r="50" spans="1:10" ht="12.75" customHeight="1" x14ac:dyDescent="0.3">
      <c r="A50" s="38"/>
      <c r="B50" s="41"/>
      <c r="C50" s="14"/>
      <c r="D50" s="142"/>
      <c r="E50" s="142"/>
      <c r="F50" s="142"/>
      <c r="G50" s="142"/>
      <c r="H50" s="142"/>
      <c r="I50" s="142"/>
      <c r="J50" s="143"/>
    </row>
    <row r="51" spans="1:10" ht="14.4" thickBot="1" x14ac:dyDescent="0.35">
      <c r="A51" s="38"/>
      <c r="B51" s="39"/>
      <c r="C51" s="14"/>
      <c r="D51" s="14"/>
      <c r="E51" s="14"/>
      <c r="F51" s="14"/>
      <c r="G51" s="14"/>
      <c r="H51" s="14"/>
      <c r="I51" s="14"/>
      <c r="J51" s="40"/>
    </row>
    <row r="52" spans="1:10" ht="13.5" customHeight="1" thickBot="1" x14ac:dyDescent="0.35">
      <c r="A52" s="38" t="s">
        <v>347</v>
      </c>
      <c r="B52" s="64" t="s">
        <v>395</v>
      </c>
      <c r="C52" s="14"/>
      <c r="D52" s="142" t="s">
        <v>289</v>
      </c>
      <c r="E52" s="149"/>
      <c r="F52" s="149"/>
      <c r="G52" s="149"/>
      <c r="H52" s="149"/>
      <c r="I52" s="149"/>
      <c r="J52" s="150"/>
    </row>
    <row r="53" spans="1:10" ht="12.75" customHeight="1" x14ac:dyDescent="0.3">
      <c r="A53" s="38"/>
      <c r="B53" s="41"/>
      <c r="C53" s="14"/>
      <c r="D53" s="149"/>
      <c r="E53" s="149"/>
      <c r="F53" s="149"/>
      <c r="G53" s="149"/>
      <c r="H53" s="149"/>
      <c r="I53" s="149"/>
      <c r="J53" s="150"/>
    </row>
    <row r="54" spans="1:10" ht="12.75" customHeight="1" x14ac:dyDescent="0.3">
      <c r="A54" s="38"/>
      <c r="B54" s="41"/>
      <c r="C54" s="14"/>
      <c r="D54" s="149"/>
      <c r="E54" s="149"/>
      <c r="F54" s="149"/>
      <c r="G54" s="149"/>
      <c r="H54" s="149"/>
      <c r="I54" s="149"/>
      <c r="J54" s="150"/>
    </row>
    <row r="55" spans="1:10" ht="14.4" thickBot="1" x14ac:dyDescent="0.35">
      <c r="A55" s="38"/>
      <c r="B55" s="39"/>
      <c r="C55" s="14"/>
      <c r="D55" s="14"/>
      <c r="E55" s="14"/>
      <c r="F55" s="14"/>
      <c r="G55" s="14"/>
      <c r="H55" s="14"/>
      <c r="I55" s="14"/>
      <c r="J55" s="40"/>
    </row>
    <row r="56" spans="1:10" ht="14.4" thickBot="1" x14ac:dyDescent="0.35">
      <c r="A56" s="38" t="s">
        <v>348</v>
      </c>
      <c r="B56" s="64" t="s">
        <v>395</v>
      </c>
      <c r="C56" s="14"/>
      <c r="D56" s="144" t="s">
        <v>343</v>
      </c>
      <c r="E56" s="145"/>
      <c r="F56" s="145"/>
      <c r="G56" s="145"/>
      <c r="H56" s="145"/>
      <c r="I56" s="145"/>
      <c r="J56" s="146"/>
    </row>
    <row r="57" spans="1:10" x14ac:dyDescent="0.3">
      <c r="A57" s="42"/>
      <c r="B57" s="14"/>
      <c r="C57" s="14"/>
      <c r="D57" s="145"/>
      <c r="E57" s="145"/>
      <c r="F57" s="145"/>
      <c r="G57" s="145"/>
      <c r="H57" s="145"/>
      <c r="I57" s="145"/>
      <c r="J57" s="146"/>
    </row>
    <row r="58" spans="1:10" x14ac:dyDescent="0.3">
      <c r="A58" s="43"/>
      <c r="B58" s="44"/>
      <c r="C58" s="44"/>
      <c r="D58" s="44"/>
      <c r="E58" s="44"/>
      <c r="F58" s="44"/>
      <c r="G58" s="44"/>
      <c r="H58" s="44"/>
      <c r="I58" s="44"/>
      <c r="J58" s="45"/>
    </row>
    <row r="59" spans="1:10" x14ac:dyDescent="0.3">
      <c r="A59" s="46"/>
    </row>
    <row r="66" spans="1:1" x14ac:dyDescent="0.3">
      <c r="A66" s="46"/>
    </row>
    <row r="68" spans="1:1" x14ac:dyDescent="0.3">
      <c r="A68" s="47"/>
    </row>
    <row r="69" spans="1:1" x14ac:dyDescent="0.3">
      <c r="A69" s="48"/>
    </row>
  </sheetData>
  <sheetProtection password="E6F6" sheet="1"/>
  <mergeCells count="19">
    <mergeCell ref="A1:J2"/>
    <mergeCell ref="A3:J4"/>
    <mergeCell ref="D26:J27"/>
    <mergeCell ref="D32:J33"/>
    <mergeCell ref="D29:J30"/>
    <mergeCell ref="D9:J9"/>
    <mergeCell ref="D11:J12"/>
    <mergeCell ref="D14:J15"/>
    <mergeCell ref="D17:J18"/>
    <mergeCell ref="D49:J50"/>
    <mergeCell ref="D56:J57"/>
    <mergeCell ref="D6:J7"/>
    <mergeCell ref="D41:J43"/>
    <mergeCell ref="D45:J47"/>
    <mergeCell ref="D52:J54"/>
    <mergeCell ref="D38:J39"/>
    <mergeCell ref="D20:J21"/>
    <mergeCell ref="D23:J24"/>
    <mergeCell ref="D35:J36"/>
  </mergeCells>
  <phoneticPr fontId="16" type="noConversion"/>
  <dataValidations count="1">
    <dataValidation type="list" allowBlank="1" showInputMessage="1" showErrorMessage="1" sqref="B14 B35 B32 B26 B23 B52 B9 B11 B17 B20 B38 B56 B45 B41 B29 B49">
      <formula1>check</formula1>
    </dataValidation>
  </dataValidations>
  <pageMargins left="0.75" right="0.75" top="1" bottom="1" header="0.5" footer="0.5"/>
  <headerFooter alignWithMargins="0">
    <oddHeader>&amp;LTab &amp;A: Page &amp;P of &amp;N</oddHead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pageSetUpPr fitToPage="1"/>
  </sheetPr>
  <dimension ref="A1:HY80"/>
  <sheetViews>
    <sheetView topLeftCell="A10" workbookViewId="0">
      <selection activeCell="A31" sqref="A31:J36"/>
    </sheetView>
  </sheetViews>
  <sheetFormatPr defaultColWidth="8.77734375" defaultRowHeight="13.8" x14ac:dyDescent="0.3"/>
  <cols>
    <col min="1" max="10" width="15.6640625" style="2" customWidth="1"/>
    <col min="11" max="51" width="4.6640625" style="2" customWidth="1"/>
    <col min="52" max="16384" width="8.77734375" style="2"/>
  </cols>
  <sheetData>
    <row r="1" spans="1:10" s="3" customFormat="1" ht="15" customHeight="1" thickTop="1" x14ac:dyDescent="0.3">
      <c r="A1" s="366" t="s">
        <v>281</v>
      </c>
      <c r="B1" s="367"/>
      <c r="C1" s="367"/>
      <c r="D1" s="367"/>
      <c r="E1" s="367"/>
      <c r="F1" s="367"/>
      <c r="G1" s="367"/>
      <c r="H1" s="367"/>
      <c r="I1" s="367"/>
      <c r="J1" s="368"/>
    </row>
    <row r="2" spans="1:10" s="3" customFormat="1" ht="15" customHeight="1" thickBot="1" x14ac:dyDescent="0.35">
      <c r="A2" s="463"/>
      <c r="B2" s="371"/>
      <c r="C2" s="371"/>
      <c r="D2" s="371"/>
      <c r="E2" s="371"/>
      <c r="F2" s="371"/>
      <c r="G2" s="371"/>
      <c r="H2" s="371"/>
      <c r="I2" s="371"/>
      <c r="J2" s="372"/>
    </row>
    <row r="3" spans="1:10" x14ac:dyDescent="0.3">
      <c r="A3" s="436" t="s">
        <v>164</v>
      </c>
      <c r="B3" s="437"/>
      <c r="C3" s="437"/>
      <c r="D3" s="437"/>
      <c r="E3" s="437"/>
      <c r="F3" s="437"/>
      <c r="G3" s="437"/>
      <c r="H3" s="437"/>
      <c r="I3" s="437"/>
      <c r="J3" s="438"/>
    </row>
    <row r="4" spans="1:10" x14ac:dyDescent="0.3">
      <c r="A4" s="439"/>
      <c r="B4" s="440"/>
      <c r="C4" s="440"/>
      <c r="D4" s="440"/>
      <c r="E4" s="440"/>
      <c r="F4" s="440"/>
      <c r="G4" s="440"/>
      <c r="H4" s="440"/>
      <c r="I4" s="440"/>
      <c r="J4" s="441"/>
    </row>
    <row r="5" spans="1:10" x14ac:dyDescent="0.3">
      <c r="A5" s="439"/>
      <c r="B5" s="440"/>
      <c r="C5" s="440"/>
      <c r="D5" s="440"/>
      <c r="E5" s="440"/>
      <c r="F5" s="440"/>
      <c r="G5" s="440"/>
      <c r="H5" s="440"/>
      <c r="I5" s="440"/>
      <c r="J5" s="441"/>
    </row>
    <row r="6" spans="1:10" x14ac:dyDescent="0.3">
      <c r="A6" s="439"/>
      <c r="B6" s="440"/>
      <c r="C6" s="440"/>
      <c r="D6" s="440"/>
      <c r="E6" s="440"/>
      <c r="F6" s="440"/>
      <c r="G6" s="440"/>
      <c r="H6" s="440"/>
      <c r="I6" s="440"/>
      <c r="J6" s="441"/>
    </row>
    <row r="7" spans="1:10" ht="14.4" thickBot="1" x14ac:dyDescent="0.35">
      <c r="A7" s="442"/>
      <c r="B7" s="443"/>
      <c r="C7" s="443"/>
      <c r="D7" s="443"/>
      <c r="E7" s="443"/>
      <c r="F7" s="443"/>
      <c r="G7" s="443"/>
      <c r="H7" s="443"/>
      <c r="I7" s="443"/>
      <c r="J7" s="444"/>
    </row>
    <row r="8" spans="1:10" ht="12.75" customHeight="1" x14ac:dyDescent="0.3">
      <c r="A8" s="506" t="s">
        <v>227</v>
      </c>
      <c r="B8" s="507"/>
      <c r="C8" s="507"/>
      <c r="D8" s="507"/>
      <c r="E8" s="507"/>
      <c r="F8" s="507"/>
      <c r="G8" s="507"/>
      <c r="H8" s="507"/>
      <c r="I8" s="507"/>
      <c r="J8" s="508"/>
    </row>
    <row r="9" spans="1:10" ht="12.75" customHeight="1" x14ac:dyDescent="0.3">
      <c r="A9" s="509"/>
      <c r="B9" s="510"/>
      <c r="C9" s="510"/>
      <c r="D9" s="510"/>
      <c r="E9" s="510"/>
      <c r="F9" s="510"/>
      <c r="G9" s="510"/>
      <c r="H9" s="510"/>
      <c r="I9" s="510"/>
      <c r="J9" s="511"/>
    </row>
    <row r="10" spans="1:10" ht="12.75" customHeight="1" x14ac:dyDescent="0.3">
      <c r="A10" s="509"/>
      <c r="B10" s="510"/>
      <c r="C10" s="510"/>
      <c r="D10" s="510"/>
      <c r="E10" s="510"/>
      <c r="F10" s="510"/>
      <c r="G10" s="510"/>
      <c r="H10" s="510"/>
      <c r="I10" s="510"/>
      <c r="J10" s="511"/>
    </row>
    <row r="11" spans="1:10" ht="14.4" thickBot="1" x14ac:dyDescent="0.35">
      <c r="A11" s="512"/>
      <c r="B11" s="513"/>
      <c r="C11" s="513"/>
      <c r="D11" s="513"/>
      <c r="E11" s="513"/>
      <c r="F11" s="513"/>
      <c r="G11" s="513"/>
      <c r="H11" s="513"/>
      <c r="I11" s="513"/>
      <c r="J11" s="514"/>
    </row>
    <row r="12" spans="1:10" ht="16.8" thickTop="1" thickBot="1" x14ac:dyDescent="0.35">
      <c r="A12" s="57"/>
      <c r="B12" s="58"/>
      <c r="C12" s="58"/>
      <c r="D12" s="58"/>
      <c r="E12" s="58"/>
      <c r="F12" s="58"/>
      <c r="G12" s="58"/>
      <c r="H12" s="58"/>
      <c r="I12" s="58"/>
      <c r="J12" s="59"/>
    </row>
    <row r="13" spans="1:10" x14ac:dyDescent="0.3">
      <c r="A13" s="464" t="s">
        <v>282</v>
      </c>
      <c r="B13" s="465"/>
      <c r="C13" s="465"/>
      <c r="D13" s="465"/>
      <c r="E13" s="465"/>
      <c r="F13" s="465"/>
      <c r="G13" s="465"/>
      <c r="H13" s="465"/>
      <c r="I13" s="465"/>
      <c r="J13" s="466"/>
    </row>
    <row r="14" spans="1:10" x14ac:dyDescent="0.3">
      <c r="A14" s="467"/>
      <c r="B14" s="468"/>
      <c r="C14" s="468"/>
      <c r="D14" s="468"/>
      <c r="E14" s="468"/>
      <c r="F14" s="468"/>
      <c r="G14" s="468"/>
      <c r="H14" s="468"/>
      <c r="I14" s="468"/>
      <c r="J14" s="469"/>
    </row>
    <row r="15" spans="1:10" ht="14.4" thickBot="1" x14ac:dyDescent="0.35">
      <c r="A15" s="470"/>
      <c r="B15" s="471"/>
      <c r="C15" s="471"/>
      <c r="D15" s="471"/>
      <c r="E15" s="471"/>
      <c r="F15" s="471"/>
      <c r="G15" s="471"/>
      <c r="H15" s="471"/>
      <c r="I15" s="471"/>
      <c r="J15" s="472"/>
    </row>
    <row r="16" spans="1:10" x14ac:dyDescent="0.3">
      <c r="A16" s="473" t="s">
        <v>216</v>
      </c>
      <c r="B16" s="474"/>
      <c r="C16" s="474"/>
      <c r="D16" s="474"/>
      <c r="E16" s="474"/>
      <c r="F16" s="474"/>
      <c r="G16" s="474"/>
      <c r="H16" s="474"/>
      <c r="I16" s="474"/>
      <c r="J16" s="475"/>
    </row>
    <row r="17" spans="1:10" x14ac:dyDescent="0.3">
      <c r="A17" s="476"/>
      <c r="B17" s="477"/>
      <c r="C17" s="477"/>
      <c r="D17" s="477"/>
      <c r="E17" s="477"/>
      <c r="F17" s="477"/>
      <c r="G17" s="477"/>
      <c r="H17" s="477"/>
      <c r="I17" s="477"/>
      <c r="J17" s="478"/>
    </row>
    <row r="18" spans="1:10" ht="14.4" thickBot="1" x14ac:dyDescent="0.35">
      <c r="A18" s="479"/>
      <c r="B18" s="480"/>
      <c r="C18" s="480"/>
      <c r="D18" s="480"/>
      <c r="E18" s="480"/>
      <c r="F18" s="480"/>
      <c r="G18" s="480"/>
      <c r="H18" s="480"/>
      <c r="I18" s="480"/>
      <c r="J18" s="481"/>
    </row>
    <row r="19" spans="1:10" ht="15.75" customHeight="1" x14ac:dyDescent="0.3">
      <c r="A19" s="497" t="s">
        <v>235</v>
      </c>
      <c r="B19" s="498"/>
      <c r="C19" s="498"/>
      <c r="D19" s="498"/>
      <c r="E19" s="498"/>
      <c r="F19" s="498"/>
      <c r="G19" s="498"/>
      <c r="H19" s="498"/>
      <c r="I19" s="498"/>
      <c r="J19" s="499"/>
    </row>
    <row r="20" spans="1:10" ht="15.75" customHeight="1" x14ac:dyDescent="0.3">
      <c r="A20" s="500"/>
      <c r="B20" s="501"/>
      <c r="C20" s="501"/>
      <c r="D20" s="501"/>
      <c r="E20" s="501"/>
      <c r="F20" s="501"/>
      <c r="G20" s="501"/>
      <c r="H20" s="501"/>
      <c r="I20" s="501"/>
      <c r="J20" s="502"/>
    </row>
    <row r="21" spans="1:10" ht="16.5" customHeight="1" thickBot="1" x14ac:dyDescent="0.35">
      <c r="A21" s="503"/>
      <c r="B21" s="504"/>
      <c r="C21" s="504"/>
      <c r="D21" s="504"/>
      <c r="E21" s="504"/>
      <c r="F21" s="504"/>
      <c r="G21" s="504"/>
      <c r="H21" s="504"/>
      <c r="I21" s="504"/>
      <c r="J21" s="505"/>
    </row>
    <row r="22" spans="1:10" x14ac:dyDescent="0.3">
      <c r="A22" s="488" t="s">
        <v>221</v>
      </c>
      <c r="B22" s="489"/>
      <c r="C22" s="489"/>
      <c r="D22" s="489"/>
      <c r="E22" s="489"/>
      <c r="F22" s="489"/>
      <c r="G22" s="489"/>
      <c r="H22" s="489"/>
      <c r="I22" s="489"/>
      <c r="J22" s="490"/>
    </row>
    <row r="23" spans="1:10" x14ac:dyDescent="0.3">
      <c r="A23" s="491"/>
      <c r="B23" s="492"/>
      <c r="C23" s="492"/>
      <c r="D23" s="492"/>
      <c r="E23" s="492"/>
      <c r="F23" s="492"/>
      <c r="G23" s="492"/>
      <c r="H23" s="492"/>
      <c r="I23" s="492"/>
      <c r="J23" s="493"/>
    </row>
    <row r="24" spans="1:10" x14ac:dyDescent="0.3">
      <c r="A24" s="491"/>
      <c r="B24" s="492"/>
      <c r="C24" s="492"/>
      <c r="D24" s="492"/>
      <c r="E24" s="492"/>
      <c r="F24" s="492"/>
      <c r="G24" s="492"/>
      <c r="H24" s="492"/>
      <c r="I24" s="492"/>
      <c r="J24" s="493"/>
    </row>
    <row r="25" spans="1:10" ht="14.4" thickBot="1" x14ac:dyDescent="0.35">
      <c r="A25" s="494"/>
      <c r="B25" s="495"/>
      <c r="C25" s="495"/>
      <c r="D25" s="495"/>
      <c r="E25" s="495"/>
      <c r="F25" s="495"/>
      <c r="G25" s="495"/>
      <c r="H25" s="495"/>
      <c r="I25" s="495"/>
      <c r="J25" s="496"/>
    </row>
    <row r="26" spans="1:10" x14ac:dyDescent="0.3">
      <c r="A26" s="488" t="s">
        <v>238</v>
      </c>
      <c r="B26" s="489"/>
      <c r="C26" s="489"/>
      <c r="D26" s="489"/>
      <c r="E26" s="489"/>
      <c r="F26" s="489"/>
      <c r="G26" s="489"/>
      <c r="H26" s="489"/>
      <c r="I26" s="489"/>
      <c r="J26" s="490"/>
    </row>
    <row r="27" spans="1:10" x14ac:dyDescent="0.3">
      <c r="A27" s="491"/>
      <c r="B27" s="492"/>
      <c r="C27" s="492"/>
      <c r="D27" s="492"/>
      <c r="E27" s="492"/>
      <c r="F27" s="492"/>
      <c r="G27" s="492"/>
      <c r="H27" s="492"/>
      <c r="I27" s="492"/>
      <c r="J27" s="493"/>
    </row>
    <row r="28" spans="1:10" x14ac:dyDescent="0.3">
      <c r="A28" s="491"/>
      <c r="B28" s="492"/>
      <c r="C28" s="492"/>
      <c r="D28" s="492"/>
      <c r="E28" s="492"/>
      <c r="F28" s="492"/>
      <c r="G28" s="492"/>
      <c r="H28" s="492"/>
      <c r="I28" s="492"/>
      <c r="J28" s="493"/>
    </row>
    <row r="29" spans="1:10" x14ac:dyDescent="0.3">
      <c r="A29" s="491"/>
      <c r="B29" s="492"/>
      <c r="C29" s="492"/>
      <c r="D29" s="492"/>
      <c r="E29" s="492"/>
      <c r="F29" s="492"/>
      <c r="G29" s="492"/>
      <c r="H29" s="492"/>
      <c r="I29" s="492"/>
      <c r="J29" s="493"/>
    </row>
    <row r="30" spans="1:10" ht="14.4" thickBot="1" x14ac:dyDescent="0.35">
      <c r="A30" s="494"/>
      <c r="B30" s="495"/>
      <c r="C30" s="495"/>
      <c r="D30" s="495"/>
      <c r="E30" s="495"/>
      <c r="F30" s="495"/>
      <c r="G30" s="495"/>
      <c r="H30" s="495"/>
      <c r="I30" s="495"/>
      <c r="J30" s="496"/>
    </row>
    <row r="31" spans="1:10" x14ac:dyDescent="0.3">
      <c r="A31" s="488" t="s">
        <v>199</v>
      </c>
      <c r="B31" s="489"/>
      <c r="C31" s="489"/>
      <c r="D31" s="489"/>
      <c r="E31" s="489"/>
      <c r="F31" s="489"/>
      <c r="G31" s="489"/>
      <c r="H31" s="489"/>
      <c r="I31" s="489"/>
      <c r="J31" s="490"/>
    </row>
    <row r="32" spans="1:10" x14ac:dyDescent="0.3">
      <c r="A32" s="491"/>
      <c r="B32" s="492"/>
      <c r="C32" s="492"/>
      <c r="D32" s="492"/>
      <c r="E32" s="492"/>
      <c r="F32" s="492"/>
      <c r="G32" s="492"/>
      <c r="H32" s="492"/>
      <c r="I32" s="492"/>
      <c r="J32" s="493"/>
    </row>
    <row r="33" spans="1:10" x14ac:dyDescent="0.3">
      <c r="A33" s="491"/>
      <c r="B33" s="492"/>
      <c r="C33" s="492"/>
      <c r="D33" s="492"/>
      <c r="E33" s="492"/>
      <c r="F33" s="492"/>
      <c r="G33" s="492"/>
      <c r="H33" s="492"/>
      <c r="I33" s="492"/>
      <c r="J33" s="493"/>
    </row>
    <row r="34" spans="1:10" x14ac:dyDescent="0.3">
      <c r="A34" s="491"/>
      <c r="B34" s="492"/>
      <c r="C34" s="492"/>
      <c r="D34" s="492"/>
      <c r="E34" s="492"/>
      <c r="F34" s="492"/>
      <c r="G34" s="492"/>
      <c r="H34" s="492"/>
      <c r="I34" s="492"/>
      <c r="J34" s="493"/>
    </row>
    <row r="35" spans="1:10" x14ac:dyDescent="0.3">
      <c r="A35" s="491"/>
      <c r="B35" s="492"/>
      <c r="C35" s="492"/>
      <c r="D35" s="492"/>
      <c r="E35" s="492"/>
      <c r="F35" s="492"/>
      <c r="G35" s="492"/>
      <c r="H35" s="492"/>
      <c r="I35" s="492"/>
      <c r="J35" s="493"/>
    </row>
    <row r="36" spans="1:10" ht="14.4" thickBot="1" x14ac:dyDescent="0.35">
      <c r="A36" s="494"/>
      <c r="B36" s="495"/>
      <c r="C36" s="495"/>
      <c r="D36" s="495"/>
      <c r="E36" s="495"/>
      <c r="F36" s="495"/>
      <c r="G36" s="495"/>
      <c r="H36" s="495"/>
      <c r="I36" s="495"/>
      <c r="J36" s="496"/>
    </row>
    <row r="37" spans="1:10" x14ac:dyDescent="0.3">
      <c r="A37" s="515" t="s">
        <v>239</v>
      </c>
      <c r="B37" s="516"/>
      <c r="C37" s="516"/>
      <c r="D37" s="516"/>
      <c r="E37" s="516"/>
      <c r="F37" s="516"/>
      <c r="G37" s="516"/>
      <c r="H37" s="516"/>
      <c r="I37" s="516"/>
      <c r="J37" s="517"/>
    </row>
    <row r="38" spans="1:10" x14ac:dyDescent="0.3">
      <c r="A38" s="518"/>
      <c r="B38" s="519"/>
      <c r="C38" s="519"/>
      <c r="D38" s="519"/>
      <c r="E38" s="519"/>
      <c r="F38" s="519"/>
      <c r="G38" s="519"/>
      <c r="H38" s="519"/>
      <c r="I38" s="519"/>
      <c r="J38" s="520"/>
    </row>
    <row r="39" spans="1:10" x14ac:dyDescent="0.3">
      <c r="A39" s="518"/>
      <c r="B39" s="519"/>
      <c r="C39" s="519"/>
      <c r="D39" s="519"/>
      <c r="E39" s="519"/>
      <c r="F39" s="519"/>
      <c r="G39" s="519"/>
      <c r="H39" s="519"/>
      <c r="I39" s="519"/>
      <c r="J39" s="520"/>
    </row>
    <row r="40" spans="1:10" ht="14.4" thickBot="1" x14ac:dyDescent="0.35">
      <c r="A40" s="521"/>
      <c r="B40" s="522"/>
      <c r="C40" s="522"/>
      <c r="D40" s="522"/>
      <c r="E40" s="522"/>
      <c r="F40" s="522"/>
      <c r="G40" s="522"/>
      <c r="H40" s="522"/>
      <c r="I40" s="522"/>
      <c r="J40" s="523"/>
    </row>
    <row r="41" spans="1:10" x14ac:dyDescent="0.3">
      <c r="A41" s="515" t="s">
        <v>225</v>
      </c>
      <c r="B41" s="516"/>
      <c r="C41" s="516"/>
      <c r="D41" s="516"/>
      <c r="E41" s="516"/>
      <c r="F41" s="516"/>
      <c r="G41" s="516"/>
      <c r="H41" s="516"/>
      <c r="I41" s="516"/>
      <c r="J41" s="517"/>
    </row>
    <row r="42" spans="1:10" x14ac:dyDescent="0.3">
      <c r="A42" s="518"/>
      <c r="B42" s="519"/>
      <c r="C42" s="519"/>
      <c r="D42" s="519"/>
      <c r="E42" s="519"/>
      <c r="F42" s="519"/>
      <c r="G42" s="519"/>
      <c r="H42" s="519"/>
      <c r="I42" s="519"/>
      <c r="J42" s="520"/>
    </row>
    <row r="43" spans="1:10" x14ac:dyDescent="0.3">
      <c r="A43" s="518"/>
      <c r="B43" s="519"/>
      <c r="C43" s="519"/>
      <c r="D43" s="519"/>
      <c r="E43" s="519"/>
      <c r="F43" s="519"/>
      <c r="G43" s="519"/>
      <c r="H43" s="519"/>
      <c r="I43" s="519"/>
      <c r="J43" s="520"/>
    </row>
    <row r="44" spans="1:10" x14ac:dyDescent="0.3">
      <c r="A44" s="518"/>
      <c r="B44" s="519"/>
      <c r="C44" s="519"/>
      <c r="D44" s="519"/>
      <c r="E44" s="519"/>
      <c r="F44" s="519"/>
      <c r="G44" s="519"/>
      <c r="H44" s="519"/>
      <c r="I44" s="519"/>
      <c r="J44" s="520"/>
    </row>
    <row r="45" spans="1:10" ht="14.4" thickBot="1" x14ac:dyDescent="0.35">
      <c r="A45" s="521"/>
      <c r="B45" s="522"/>
      <c r="C45" s="522"/>
      <c r="D45" s="522"/>
      <c r="E45" s="522"/>
      <c r="F45" s="522"/>
      <c r="G45" s="522"/>
      <c r="H45" s="522"/>
      <c r="I45" s="522"/>
      <c r="J45" s="523"/>
    </row>
    <row r="46" spans="1:10" x14ac:dyDescent="0.3">
      <c r="A46" s="515" t="s">
        <v>198</v>
      </c>
      <c r="B46" s="516"/>
      <c r="C46" s="516"/>
      <c r="D46" s="516"/>
      <c r="E46" s="516"/>
      <c r="F46" s="516"/>
      <c r="G46" s="516"/>
      <c r="H46" s="516"/>
      <c r="I46" s="516"/>
      <c r="J46" s="517"/>
    </row>
    <row r="47" spans="1:10" x14ac:dyDescent="0.3">
      <c r="A47" s="518"/>
      <c r="B47" s="519"/>
      <c r="C47" s="519"/>
      <c r="D47" s="519"/>
      <c r="E47" s="519"/>
      <c r="F47" s="519"/>
      <c r="G47" s="519"/>
      <c r="H47" s="519"/>
      <c r="I47" s="519"/>
      <c r="J47" s="520"/>
    </row>
    <row r="48" spans="1:10" x14ac:dyDescent="0.3">
      <c r="A48" s="518"/>
      <c r="B48" s="519"/>
      <c r="C48" s="519"/>
      <c r="D48" s="519"/>
      <c r="E48" s="519"/>
      <c r="F48" s="519"/>
      <c r="G48" s="519"/>
      <c r="H48" s="519"/>
      <c r="I48" s="519"/>
      <c r="J48" s="520"/>
    </row>
    <row r="49" spans="1:10" x14ac:dyDescent="0.3">
      <c r="A49" s="518"/>
      <c r="B49" s="519"/>
      <c r="C49" s="519"/>
      <c r="D49" s="519"/>
      <c r="E49" s="519"/>
      <c r="F49" s="519"/>
      <c r="G49" s="519"/>
      <c r="H49" s="519"/>
      <c r="I49" s="519"/>
      <c r="J49" s="520"/>
    </row>
    <row r="50" spans="1:10" x14ac:dyDescent="0.3">
      <c r="A50" s="518"/>
      <c r="B50" s="519"/>
      <c r="C50" s="519"/>
      <c r="D50" s="519"/>
      <c r="E50" s="519"/>
      <c r="F50" s="519"/>
      <c r="G50" s="519"/>
      <c r="H50" s="519"/>
      <c r="I50" s="519"/>
      <c r="J50" s="520"/>
    </row>
    <row r="51" spans="1:10" ht="14.4" thickBot="1" x14ac:dyDescent="0.35">
      <c r="A51" s="521"/>
      <c r="B51" s="522"/>
      <c r="C51" s="522"/>
      <c r="D51" s="522"/>
      <c r="E51" s="522"/>
      <c r="F51" s="522"/>
      <c r="G51" s="522"/>
      <c r="H51" s="522"/>
      <c r="I51" s="522"/>
      <c r="J51" s="523"/>
    </row>
    <row r="52" spans="1:10" x14ac:dyDescent="0.3">
      <c r="A52" s="445" t="s">
        <v>231</v>
      </c>
      <c r="B52" s="446"/>
      <c r="C52" s="446"/>
      <c r="D52" s="446"/>
      <c r="E52" s="446"/>
      <c r="F52" s="446"/>
      <c r="G52" s="446"/>
      <c r="H52" s="446"/>
      <c r="I52" s="446"/>
      <c r="J52" s="447"/>
    </row>
    <row r="53" spans="1:10" x14ac:dyDescent="0.3">
      <c r="A53" s="448"/>
      <c r="B53" s="449"/>
      <c r="C53" s="449"/>
      <c r="D53" s="449"/>
      <c r="E53" s="449"/>
      <c r="F53" s="449"/>
      <c r="G53" s="449"/>
      <c r="H53" s="449"/>
      <c r="I53" s="449"/>
      <c r="J53" s="450"/>
    </row>
    <row r="54" spans="1:10" x14ac:dyDescent="0.3">
      <c r="A54" s="448"/>
      <c r="B54" s="449"/>
      <c r="C54" s="449"/>
      <c r="D54" s="449"/>
      <c r="E54" s="449"/>
      <c r="F54" s="449"/>
      <c r="G54" s="449"/>
      <c r="H54" s="449"/>
      <c r="I54" s="449"/>
      <c r="J54" s="450"/>
    </row>
    <row r="55" spans="1:10" ht="14.4" thickBot="1" x14ac:dyDescent="0.35">
      <c r="A55" s="451"/>
      <c r="B55" s="452"/>
      <c r="C55" s="452"/>
      <c r="D55" s="452"/>
      <c r="E55" s="452"/>
      <c r="F55" s="452"/>
      <c r="G55" s="452"/>
      <c r="H55" s="452"/>
      <c r="I55" s="452"/>
      <c r="J55" s="453"/>
    </row>
    <row r="56" spans="1:10" x14ac:dyDescent="0.3">
      <c r="A56" s="445" t="s">
        <v>232</v>
      </c>
      <c r="B56" s="446"/>
      <c r="C56" s="446"/>
      <c r="D56" s="446"/>
      <c r="E56" s="446"/>
      <c r="F56" s="446"/>
      <c r="G56" s="446"/>
      <c r="H56" s="446"/>
      <c r="I56" s="446"/>
      <c r="J56" s="447"/>
    </row>
    <row r="57" spans="1:10" x14ac:dyDescent="0.3">
      <c r="A57" s="448"/>
      <c r="B57" s="449"/>
      <c r="C57" s="449"/>
      <c r="D57" s="449"/>
      <c r="E57" s="449"/>
      <c r="F57" s="449"/>
      <c r="G57" s="449"/>
      <c r="H57" s="449"/>
      <c r="I57" s="449"/>
      <c r="J57" s="450"/>
    </row>
    <row r="58" spans="1:10" x14ac:dyDescent="0.3">
      <c r="A58" s="448"/>
      <c r="B58" s="449"/>
      <c r="C58" s="449"/>
      <c r="D58" s="449"/>
      <c r="E58" s="449"/>
      <c r="F58" s="449"/>
      <c r="G58" s="449"/>
      <c r="H58" s="449"/>
      <c r="I58" s="449"/>
      <c r="J58" s="450"/>
    </row>
    <row r="59" spans="1:10" x14ac:dyDescent="0.3">
      <c r="A59" s="448"/>
      <c r="B59" s="449"/>
      <c r="C59" s="449"/>
      <c r="D59" s="449"/>
      <c r="E59" s="449"/>
      <c r="F59" s="449"/>
      <c r="G59" s="449"/>
      <c r="H59" s="449"/>
      <c r="I59" s="449"/>
      <c r="J59" s="450"/>
    </row>
    <row r="60" spans="1:10" ht="14.4" thickBot="1" x14ac:dyDescent="0.35">
      <c r="A60" s="451"/>
      <c r="B60" s="452"/>
      <c r="C60" s="452"/>
      <c r="D60" s="452"/>
      <c r="E60" s="452"/>
      <c r="F60" s="452"/>
      <c r="G60" s="452"/>
      <c r="H60" s="452"/>
      <c r="I60" s="452"/>
      <c r="J60" s="453"/>
    </row>
    <row r="61" spans="1:10" x14ac:dyDescent="0.3">
      <c r="A61" s="445" t="s">
        <v>165</v>
      </c>
      <c r="B61" s="446"/>
      <c r="C61" s="446"/>
      <c r="D61" s="446"/>
      <c r="E61" s="446"/>
      <c r="F61" s="446"/>
      <c r="G61" s="446"/>
      <c r="H61" s="446"/>
      <c r="I61" s="446"/>
      <c r="J61" s="447"/>
    </row>
    <row r="62" spans="1:10" x14ac:dyDescent="0.3">
      <c r="A62" s="448"/>
      <c r="B62" s="449"/>
      <c r="C62" s="449"/>
      <c r="D62" s="449"/>
      <c r="E62" s="449"/>
      <c r="F62" s="449"/>
      <c r="G62" s="449"/>
      <c r="H62" s="449"/>
      <c r="I62" s="449"/>
      <c r="J62" s="450"/>
    </row>
    <row r="63" spans="1:10" x14ac:dyDescent="0.3">
      <c r="A63" s="448"/>
      <c r="B63" s="449"/>
      <c r="C63" s="449"/>
      <c r="D63" s="449"/>
      <c r="E63" s="449"/>
      <c r="F63" s="449"/>
      <c r="G63" s="449"/>
      <c r="H63" s="449"/>
      <c r="I63" s="449"/>
      <c r="J63" s="450"/>
    </row>
    <row r="64" spans="1:10" x14ac:dyDescent="0.3">
      <c r="A64" s="448"/>
      <c r="B64" s="449"/>
      <c r="C64" s="449"/>
      <c r="D64" s="449"/>
      <c r="E64" s="449"/>
      <c r="F64" s="449"/>
      <c r="G64" s="449"/>
      <c r="H64" s="449"/>
      <c r="I64" s="449"/>
      <c r="J64" s="450"/>
    </row>
    <row r="65" spans="1:233" x14ac:dyDescent="0.3">
      <c r="A65" s="448"/>
      <c r="B65" s="449"/>
      <c r="C65" s="449"/>
      <c r="D65" s="449"/>
      <c r="E65" s="449"/>
      <c r="F65" s="449"/>
      <c r="G65" s="449"/>
      <c r="H65" s="449"/>
      <c r="I65" s="449"/>
      <c r="J65" s="450"/>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c r="EO65" s="79"/>
      <c r="EP65" s="79"/>
      <c r="EQ65" s="79"/>
      <c r="ER65" s="79"/>
      <c r="ES65" s="79"/>
      <c r="ET65" s="79"/>
      <c r="EU65" s="79"/>
      <c r="EV65" s="79"/>
      <c r="EW65" s="79"/>
      <c r="EX65" s="79"/>
      <c r="EY65" s="79"/>
      <c r="EZ65" s="79"/>
      <c r="FA65" s="79"/>
      <c r="FB65" s="79"/>
      <c r="FC65" s="79"/>
      <c r="FD65" s="79"/>
      <c r="FE65" s="79"/>
      <c r="FF65" s="79"/>
      <c r="FG65" s="79"/>
      <c r="FH65" s="79"/>
      <c r="FI65" s="79"/>
      <c r="FJ65" s="79"/>
      <c r="FK65" s="79"/>
      <c r="FL65" s="79"/>
      <c r="FM65" s="79"/>
      <c r="FN65" s="79"/>
      <c r="FO65" s="79"/>
      <c r="FP65" s="79"/>
      <c r="FQ65" s="79"/>
      <c r="FR65" s="79"/>
      <c r="FS65" s="79"/>
      <c r="FT65" s="79"/>
      <c r="FU65" s="79"/>
      <c r="FV65" s="79"/>
      <c r="FW65" s="79"/>
      <c r="FX65" s="79"/>
      <c r="FY65" s="79"/>
      <c r="FZ65" s="79"/>
      <c r="GA65" s="79"/>
      <c r="GB65" s="79"/>
      <c r="GC65" s="79"/>
      <c r="GD65" s="79"/>
      <c r="GE65" s="79"/>
      <c r="GF65" s="79"/>
      <c r="GG65" s="79"/>
      <c r="GH65" s="79"/>
      <c r="GI65" s="79"/>
      <c r="GJ65" s="79"/>
      <c r="GK65" s="79"/>
      <c r="GL65" s="79"/>
      <c r="GM65" s="79"/>
      <c r="GN65" s="79"/>
      <c r="GO65" s="79"/>
      <c r="GP65" s="79"/>
      <c r="GQ65" s="79"/>
      <c r="GR65" s="79"/>
      <c r="GS65" s="79"/>
      <c r="GT65" s="79"/>
      <c r="GU65" s="79"/>
      <c r="GV65" s="79"/>
      <c r="GW65" s="79"/>
      <c r="GX65" s="79"/>
      <c r="GY65" s="79"/>
      <c r="GZ65" s="79"/>
      <c r="HA65" s="79"/>
      <c r="HB65" s="79"/>
      <c r="HC65" s="79"/>
      <c r="HD65" s="79"/>
      <c r="HE65" s="79"/>
      <c r="HF65" s="79"/>
      <c r="HG65" s="79"/>
      <c r="HH65" s="79"/>
      <c r="HI65" s="79"/>
      <c r="HJ65" s="79"/>
      <c r="HK65" s="79"/>
      <c r="HL65" s="79"/>
      <c r="HM65" s="79"/>
      <c r="HN65" s="79"/>
      <c r="HO65" s="79"/>
      <c r="HP65" s="79"/>
      <c r="HQ65" s="79"/>
      <c r="HR65" s="79"/>
      <c r="HS65" s="79"/>
      <c r="HT65" s="79"/>
      <c r="HU65" s="79"/>
      <c r="HV65" s="79"/>
      <c r="HW65" s="79"/>
      <c r="HX65" s="79"/>
      <c r="HY65" s="79"/>
    </row>
    <row r="66" spans="1:233" ht="14.4" thickBot="1" x14ac:dyDescent="0.35">
      <c r="A66" s="451"/>
      <c r="B66" s="452"/>
      <c r="C66" s="452"/>
      <c r="D66" s="452"/>
      <c r="E66" s="452"/>
      <c r="F66" s="452"/>
      <c r="G66" s="452"/>
      <c r="H66" s="452"/>
      <c r="I66" s="452"/>
      <c r="J66" s="453"/>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c r="EO66" s="79"/>
      <c r="EP66" s="79"/>
      <c r="EQ66" s="79"/>
      <c r="ER66" s="79"/>
      <c r="ES66" s="79"/>
      <c r="ET66" s="79"/>
      <c r="EU66" s="79"/>
      <c r="EV66" s="79"/>
      <c r="EW66" s="79"/>
      <c r="EX66" s="79"/>
      <c r="EY66" s="79"/>
      <c r="EZ66" s="79"/>
      <c r="FA66" s="79"/>
      <c r="FB66" s="79"/>
      <c r="FC66" s="79"/>
      <c r="FD66" s="79"/>
      <c r="FE66" s="79"/>
      <c r="FF66" s="79"/>
      <c r="FG66" s="79"/>
      <c r="FH66" s="79"/>
      <c r="FI66" s="79"/>
      <c r="FJ66" s="79"/>
      <c r="FK66" s="79"/>
      <c r="FL66" s="79"/>
      <c r="FM66" s="79"/>
      <c r="FN66" s="79"/>
      <c r="FO66" s="79"/>
      <c r="FP66" s="79"/>
      <c r="FQ66" s="79"/>
      <c r="FR66" s="79"/>
      <c r="FS66" s="79"/>
      <c r="FT66" s="79"/>
      <c r="FU66" s="79"/>
      <c r="FV66" s="79"/>
      <c r="FW66" s="79"/>
      <c r="FX66" s="79"/>
      <c r="FY66" s="79"/>
      <c r="FZ66" s="79"/>
      <c r="GA66" s="79"/>
      <c r="GB66" s="79"/>
      <c r="GC66" s="79"/>
      <c r="GD66" s="79"/>
      <c r="GE66" s="79"/>
      <c r="GF66" s="79"/>
      <c r="GG66" s="79"/>
      <c r="GH66" s="79"/>
      <c r="GI66" s="79"/>
      <c r="GJ66" s="79"/>
      <c r="GK66" s="79"/>
      <c r="GL66" s="79"/>
      <c r="GM66" s="79"/>
      <c r="GN66" s="79"/>
      <c r="GO66" s="79"/>
      <c r="GP66" s="79"/>
      <c r="GQ66" s="79"/>
      <c r="GR66" s="79"/>
      <c r="GS66" s="79"/>
      <c r="GT66" s="79"/>
      <c r="GU66" s="79"/>
      <c r="GV66" s="79"/>
      <c r="GW66" s="79"/>
      <c r="GX66" s="79"/>
      <c r="GY66" s="79"/>
      <c r="GZ66" s="79"/>
      <c r="HA66" s="79"/>
      <c r="HB66" s="79"/>
      <c r="HC66" s="79"/>
      <c r="HD66" s="79"/>
      <c r="HE66" s="79"/>
      <c r="HF66" s="79"/>
      <c r="HG66" s="79"/>
      <c r="HH66" s="79"/>
      <c r="HI66" s="79"/>
      <c r="HJ66" s="79"/>
      <c r="HK66" s="79"/>
      <c r="HL66" s="79"/>
      <c r="HM66" s="79"/>
      <c r="HN66" s="79"/>
      <c r="HO66" s="79"/>
      <c r="HP66" s="79"/>
      <c r="HQ66" s="79"/>
      <c r="HR66" s="79"/>
      <c r="HS66" s="79"/>
      <c r="HT66" s="79"/>
      <c r="HU66" s="79"/>
      <c r="HV66" s="79"/>
      <c r="HW66" s="79"/>
      <c r="HX66" s="79"/>
      <c r="HY66" s="79"/>
    </row>
    <row r="67" spans="1:233" s="78" customFormat="1" x14ac:dyDescent="0.3">
      <c r="A67" s="482" t="s">
        <v>226</v>
      </c>
      <c r="B67" s="483"/>
      <c r="C67" s="483"/>
      <c r="D67" s="483"/>
      <c r="E67" s="483"/>
      <c r="F67" s="483"/>
      <c r="G67" s="483"/>
      <c r="H67" s="483"/>
      <c r="I67" s="483"/>
      <c r="J67" s="484"/>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c r="EO67" s="79"/>
      <c r="EP67" s="79"/>
      <c r="EQ67" s="79"/>
      <c r="ER67" s="79"/>
      <c r="ES67" s="79"/>
      <c r="ET67" s="79"/>
      <c r="EU67" s="79"/>
      <c r="EV67" s="79"/>
      <c r="EW67" s="79"/>
      <c r="EX67" s="79"/>
      <c r="EY67" s="79"/>
      <c r="EZ67" s="79"/>
      <c r="FA67" s="79"/>
      <c r="FB67" s="79"/>
      <c r="FC67" s="79"/>
      <c r="FD67" s="79"/>
      <c r="FE67" s="79"/>
      <c r="FF67" s="79"/>
      <c r="FG67" s="79"/>
      <c r="FH67" s="79"/>
      <c r="FI67" s="79"/>
      <c r="FJ67" s="79"/>
      <c r="FK67" s="79"/>
      <c r="FL67" s="79"/>
      <c r="FM67" s="79"/>
      <c r="FN67" s="79"/>
      <c r="FO67" s="79"/>
      <c r="FP67" s="79"/>
      <c r="FQ67" s="79"/>
      <c r="FR67" s="79"/>
      <c r="FS67" s="79"/>
      <c r="FT67" s="79"/>
      <c r="FU67" s="79"/>
      <c r="FV67" s="79"/>
      <c r="FW67" s="79"/>
      <c r="FX67" s="79"/>
      <c r="FY67" s="79"/>
      <c r="FZ67" s="79"/>
      <c r="GA67" s="79"/>
      <c r="GB67" s="79"/>
      <c r="GC67" s="79"/>
      <c r="GD67" s="79"/>
      <c r="GE67" s="79"/>
      <c r="GF67" s="79"/>
      <c r="GG67" s="79"/>
      <c r="GH67" s="79"/>
      <c r="GI67" s="79"/>
      <c r="GJ67" s="79"/>
      <c r="GK67" s="79"/>
      <c r="GL67" s="79"/>
      <c r="GM67" s="79"/>
      <c r="GN67" s="79"/>
      <c r="GO67" s="79"/>
      <c r="GP67" s="79"/>
      <c r="GQ67" s="79"/>
      <c r="GR67" s="79"/>
      <c r="GS67" s="79"/>
      <c r="GT67" s="79"/>
      <c r="GU67" s="79"/>
      <c r="GV67" s="79"/>
      <c r="GW67" s="79"/>
      <c r="GX67" s="79"/>
      <c r="GY67" s="79"/>
      <c r="GZ67" s="79"/>
      <c r="HA67" s="79"/>
      <c r="HB67" s="79"/>
      <c r="HC67" s="79"/>
      <c r="HD67" s="79"/>
      <c r="HE67" s="79"/>
      <c r="HF67" s="79"/>
      <c r="HG67" s="79"/>
      <c r="HH67" s="79"/>
      <c r="HI67" s="79"/>
      <c r="HJ67" s="79"/>
      <c r="HK67" s="79"/>
      <c r="HL67" s="79"/>
      <c r="HM67" s="79"/>
      <c r="HN67" s="79"/>
      <c r="HO67" s="79"/>
      <c r="HP67" s="79"/>
      <c r="HQ67" s="79"/>
      <c r="HR67" s="79"/>
      <c r="HS67" s="79"/>
      <c r="HT67" s="79"/>
      <c r="HU67" s="79"/>
      <c r="HV67" s="79"/>
      <c r="HW67" s="79"/>
      <c r="HX67" s="79"/>
      <c r="HY67" s="79"/>
    </row>
    <row r="68" spans="1:233" s="78" customFormat="1" ht="14.4" thickBot="1" x14ac:dyDescent="0.35">
      <c r="A68" s="485"/>
      <c r="B68" s="486"/>
      <c r="C68" s="486"/>
      <c r="D68" s="486"/>
      <c r="E68" s="486"/>
      <c r="F68" s="486"/>
      <c r="G68" s="486"/>
      <c r="H68" s="486"/>
      <c r="I68" s="486"/>
      <c r="J68" s="487"/>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c r="EO68" s="79"/>
      <c r="EP68" s="79"/>
      <c r="EQ68" s="79"/>
      <c r="ER68" s="79"/>
      <c r="ES68" s="79"/>
      <c r="ET68" s="79"/>
      <c r="EU68" s="79"/>
      <c r="EV68" s="79"/>
      <c r="EW68" s="79"/>
      <c r="EX68" s="79"/>
      <c r="EY68" s="79"/>
      <c r="EZ68" s="79"/>
      <c r="FA68" s="79"/>
      <c r="FB68" s="79"/>
      <c r="FC68" s="79"/>
      <c r="FD68" s="79"/>
      <c r="FE68" s="79"/>
      <c r="FF68" s="79"/>
      <c r="FG68" s="79"/>
      <c r="FH68" s="79"/>
      <c r="FI68" s="79"/>
      <c r="FJ68" s="79"/>
      <c r="FK68" s="79"/>
      <c r="FL68" s="79"/>
      <c r="FM68" s="79"/>
      <c r="FN68" s="79"/>
      <c r="FO68" s="79"/>
      <c r="FP68" s="79"/>
      <c r="FQ68" s="79"/>
      <c r="FR68" s="79"/>
      <c r="FS68" s="79"/>
      <c r="FT68" s="79"/>
      <c r="FU68" s="79"/>
      <c r="FV68" s="79"/>
      <c r="FW68" s="79"/>
      <c r="FX68" s="79"/>
      <c r="FY68" s="79"/>
      <c r="FZ68" s="79"/>
      <c r="GA68" s="79"/>
      <c r="GB68" s="79"/>
      <c r="GC68" s="79"/>
      <c r="GD68" s="79"/>
      <c r="GE68" s="79"/>
      <c r="GF68" s="79"/>
      <c r="GG68" s="79"/>
      <c r="GH68" s="79"/>
      <c r="GI68" s="79"/>
      <c r="GJ68" s="79"/>
      <c r="GK68" s="79"/>
      <c r="GL68" s="79"/>
      <c r="GM68" s="79"/>
      <c r="GN68" s="79"/>
      <c r="GO68" s="79"/>
      <c r="GP68" s="79"/>
      <c r="GQ68" s="79"/>
      <c r="GR68" s="79"/>
      <c r="GS68" s="79"/>
      <c r="GT68" s="79"/>
      <c r="GU68" s="79"/>
      <c r="GV68" s="79"/>
      <c r="GW68" s="79"/>
      <c r="GX68" s="79"/>
      <c r="GY68" s="79"/>
      <c r="GZ68" s="79"/>
      <c r="HA68" s="79"/>
      <c r="HB68" s="79"/>
      <c r="HC68" s="79"/>
      <c r="HD68" s="79"/>
      <c r="HE68" s="79"/>
      <c r="HF68" s="79"/>
      <c r="HG68" s="79"/>
      <c r="HH68" s="79"/>
      <c r="HI68" s="79"/>
      <c r="HJ68" s="79"/>
      <c r="HK68" s="79"/>
      <c r="HL68" s="79"/>
      <c r="HM68" s="79"/>
      <c r="HN68" s="79"/>
      <c r="HO68" s="79"/>
      <c r="HP68" s="79"/>
      <c r="HQ68" s="79"/>
      <c r="HR68" s="79"/>
      <c r="HS68" s="79"/>
      <c r="HT68" s="79"/>
      <c r="HU68" s="79"/>
      <c r="HV68" s="79"/>
      <c r="HW68" s="79"/>
      <c r="HX68" s="79"/>
      <c r="HY68" s="79"/>
    </row>
    <row r="69" spans="1:233" x14ac:dyDescent="0.3">
      <c r="A69" s="454" t="s">
        <v>197</v>
      </c>
      <c r="B69" s="455"/>
      <c r="C69" s="455"/>
      <c r="D69" s="455"/>
      <c r="E69" s="455"/>
      <c r="F69" s="455"/>
      <c r="G69" s="455"/>
      <c r="H69" s="455"/>
      <c r="I69" s="455"/>
      <c r="J69" s="456"/>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c r="EO69" s="79"/>
      <c r="EP69" s="79"/>
      <c r="EQ69" s="79"/>
      <c r="ER69" s="79"/>
      <c r="ES69" s="79"/>
      <c r="ET69" s="79"/>
      <c r="EU69" s="79"/>
      <c r="EV69" s="79"/>
      <c r="EW69" s="79"/>
      <c r="EX69" s="79"/>
      <c r="EY69" s="79"/>
      <c r="EZ69" s="79"/>
      <c r="FA69" s="79"/>
      <c r="FB69" s="79"/>
      <c r="FC69" s="79"/>
      <c r="FD69" s="79"/>
      <c r="FE69" s="79"/>
      <c r="FF69" s="79"/>
      <c r="FG69" s="79"/>
      <c r="FH69" s="79"/>
      <c r="FI69" s="79"/>
      <c r="FJ69" s="79"/>
      <c r="FK69" s="79"/>
      <c r="FL69" s="79"/>
      <c r="FM69" s="79"/>
      <c r="FN69" s="79"/>
      <c r="FO69" s="79"/>
      <c r="FP69" s="79"/>
      <c r="FQ69" s="79"/>
      <c r="FR69" s="79"/>
      <c r="FS69" s="79"/>
      <c r="FT69" s="79"/>
      <c r="FU69" s="79"/>
      <c r="FV69" s="79"/>
      <c r="FW69" s="79"/>
      <c r="FX69" s="79"/>
      <c r="FY69" s="79"/>
      <c r="FZ69" s="79"/>
      <c r="GA69" s="79"/>
      <c r="GB69" s="79"/>
      <c r="GC69" s="79"/>
      <c r="GD69" s="79"/>
      <c r="GE69" s="79"/>
      <c r="GF69" s="79"/>
      <c r="GG69" s="79"/>
      <c r="GH69" s="79"/>
      <c r="GI69" s="79"/>
      <c r="GJ69" s="79"/>
      <c r="GK69" s="79"/>
      <c r="GL69" s="79"/>
      <c r="GM69" s="79"/>
      <c r="GN69" s="79"/>
      <c r="GO69" s="79"/>
      <c r="GP69" s="79"/>
      <c r="GQ69" s="79"/>
      <c r="GR69" s="79"/>
      <c r="GS69" s="79"/>
      <c r="GT69" s="79"/>
      <c r="GU69" s="79"/>
      <c r="GV69" s="79"/>
      <c r="GW69" s="79"/>
      <c r="GX69" s="79"/>
      <c r="GY69" s="79"/>
      <c r="GZ69" s="79"/>
      <c r="HA69" s="79"/>
      <c r="HB69" s="79"/>
      <c r="HC69" s="79"/>
      <c r="HD69" s="79"/>
      <c r="HE69" s="79"/>
      <c r="HF69" s="79"/>
      <c r="HG69" s="79"/>
      <c r="HH69" s="79"/>
      <c r="HI69" s="79"/>
      <c r="HJ69" s="79"/>
      <c r="HK69" s="79"/>
      <c r="HL69" s="79"/>
      <c r="HM69" s="79"/>
      <c r="HN69" s="79"/>
      <c r="HO69" s="79"/>
      <c r="HP69" s="79"/>
      <c r="HQ69" s="79"/>
      <c r="HR69" s="79"/>
      <c r="HS69" s="79"/>
      <c r="HT69" s="79"/>
      <c r="HU69" s="79"/>
      <c r="HV69" s="79"/>
      <c r="HW69" s="79"/>
      <c r="HX69" s="79"/>
      <c r="HY69" s="79"/>
    </row>
    <row r="70" spans="1:233" x14ac:dyDescent="0.3">
      <c r="A70" s="457"/>
      <c r="B70" s="458"/>
      <c r="C70" s="458"/>
      <c r="D70" s="458"/>
      <c r="E70" s="458"/>
      <c r="F70" s="458"/>
      <c r="G70" s="458"/>
      <c r="H70" s="458"/>
      <c r="I70" s="458"/>
      <c r="J70" s="459"/>
    </row>
    <row r="71" spans="1:233" x14ac:dyDescent="0.3">
      <c r="A71" s="457"/>
      <c r="B71" s="458"/>
      <c r="C71" s="458"/>
      <c r="D71" s="458"/>
      <c r="E71" s="458"/>
      <c r="F71" s="458"/>
      <c r="G71" s="458"/>
      <c r="H71" s="458"/>
      <c r="I71" s="458"/>
      <c r="J71" s="459"/>
    </row>
    <row r="72" spans="1:233" x14ac:dyDescent="0.3">
      <c r="A72" s="457"/>
      <c r="B72" s="458"/>
      <c r="C72" s="458"/>
      <c r="D72" s="458"/>
      <c r="E72" s="458"/>
      <c r="F72" s="458"/>
      <c r="G72" s="458"/>
      <c r="H72" s="458"/>
      <c r="I72" s="458"/>
      <c r="J72" s="459"/>
    </row>
    <row r="73" spans="1:233" x14ac:dyDescent="0.3">
      <c r="A73" s="457"/>
      <c r="B73" s="458"/>
      <c r="C73" s="458"/>
      <c r="D73" s="458"/>
      <c r="E73" s="458"/>
      <c r="F73" s="458"/>
      <c r="G73" s="458"/>
      <c r="H73" s="458"/>
      <c r="I73" s="458"/>
      <c r="J73" s="459"/>
    </row>
    <row r="74" spans="1:233" ht="14.4" thickBot="1" x14ac:dyDescent="0.35">
      <c r="A74" s="460"/>
      <c r="B74" s="461"/>
      <c r="C74" s="461"/>
      <c r="D74" s="461"/>
      <c r="E74" s="461"/>
      <c r="F74" s="461"/>
      <c r="G74" s="461"/>
      <c r="H74" s="461"/>
      <c r="I74" s="461"/>
      <c r="J74" s="462"/>
    </row>
    <row r="75" spans="1:233" ht="16.2" thickBot="1" x14ac:dyDescent="0.35">
      <c r="A75" s="57"/>
      <c r="B75" s="58"/>
      <c r="C75" s="58"/>
      <c r="D75" s="58"/>
      <c r="E75" s="58"/>
      <c r="F75" s="58"/>
      <c r="G75" s="58"/>
      <c r="H75" s="58"/>
      <c r="I75" s="58"/>
      <c r="J75" s="59"/>
    </row>
    <row r="76" spans="1:233" x14ac:dyDescent="0.3">
      <c r="A76" s="436" t="s">
        <v>196</v>
      </c>
      <c r="B76" s="437"/>
      <c r="C76" s="437"/>
      <c r="D76" s="437"/>
      <c r="E76" s="437"/>
      <c r="F76" s="437"/>
      <c r="G76" s="437"/>
      <c r="H76" s="437"/>
      <c r="I76" s="437"/>
      <c r="J76" s="438"/>
    </row>
    <row r="77" spans="1:233" x14ac:dyDescent="0.3">
      <c r="A77" s="439"/>
      <c r="B77" s="440"/>
      <c r="C77" s="440"/>
      <c r="D77" s="440"/>
      <c r="E77" s="440"/>
      <c r="F77" s="440"/>
      <c r="G77" s="440"/>
      <c r="H77" s="440"/>
      <c r="I77" s="440"/>
      <c r="J77" s="441"/>
    </row>
    <row r="78" spans="1:233" x14ac:dyDescent="0.3">
      <c r="A78" s="439"/>
      <c r="B78" s="440"/>
      <c r="C78" s="440"/>
      <c r="D78" s="440"/>
      <c r="E78" s="440"/>
      <c r="F78" s="440"/>
      <c r="G78" s="440"/>
      <c r="H78" s="440"/>
      <c r="I78" s="440"/>
      <c r="J78" s="441"/>
    </row>
    <row r="79" spans="1:233" x14ac:dyDescent="0.3">
      <c r="A79" s="439"/>
      <c r="B79" s="440"/>
      <c r="C79" s="440"/>
      <c r="D79" s="440"/>
      <c r="E79" s="440"/>
      <c r="F79" s="440"/>
      <c r="G79" s="440"/>
      <c r="H79" s="440"/>
      <c r="I79" s="440"/>
      <c r="J79" s="441"/>
    </row>
    <row r="80" spans="1:233" ht="14.4" thickBot="1" x14ac:dyDescent="0.35">
      <c r="A80" s="442"/>
      <c r="B80" s="443"/>
      <c r="C80" s="443"/>
      <c r="D80" s="443"/>
      <c r="E80" s="443"/>
      <c r="F80" s="443"/>
      <c r="G80" s="443"/>
      <c r="H80" s="443"/>
      <c r="I80" s="443"/>
      <c r="J80" s="444"/>
    </row>
  </sheetData>
  <mergeCells count="18">
    <mergeCell ref="A1:J2"/>
    <mergeCell ref="A13:J15"/>
    <mergeCell ref="A16:J18"/>
    <mergeCell ref="A67:J68"/>
    <mergeCell ref="A22:J25"/>
    <mergeCell ref="A26:J30"/>
    <mergeCell ref="A19:J21"/>
    <mergeCell ref="A3:J7"/>
    <mergeCell ref="A8:J11"/>
    <mergeCell ref="A31:J36"/>
    <mergeCell ref="A37:J40"/>
    <mergeCell ref="A41:J45"/>
    <mergeCell ref="A46:J51"/>
    <mergeCell ref="A76:J80"/>
    <mergeCell ref="A52:J55"/>
    <mergeCell ref="A56:J60"/>
    <mergeCell ref="A61:J66"/>
    <mergeCell ref="A69:J74"/>
  </mergeCells>
  <phoneticPr fontId="16" type="noConversion"/>
  <pageMargins left="0.75" right="0.75" top="1" bottom="1" header="0.5" footer="0.5"/>
  <headerFooter alignWithMargins="0">
    <oddHeader>&amp;LTab &amp;A: Page &amp;P of &amp;N</oddHeader>
  </headerFooter>
  <rowBreaks count="1" manualBreakCount="1">
    <brk id="36" max="16383" man="1"/>
  </row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pageSetUpPr fitToPage="1"/>
  </sheetPr>
  <dimension ref="A1:J35"/>
  <sheetViews>
    <sheetView topLeftCell="B1" workbookViewId="0">
      <selection activeCell="G7" sqref="G7"/>
    </sheetView>
  </sheetViews>
  <sheetFormatPr defaultColWidth="8.77734375" defaultRowHeight="13.8" x14ac:dyDescent="0.3"/>
  <cols>
    <col min="1" max="1" width="47" customWidth="1"/>
    <col min="2" max="9" width="15.6640625" customWidth="1"/>
    <col min="10" max="10" width="30.6640625" customWidth="1"/>
  </cols>
  <sheetData>
    <row r="1" spans="1:10" s="70" customFormat="1" ht="52.8" x14ac:dyDescent="0.3">
      <c r="A1" s="67" t="s">
        <v>376</v>
      </c>
      <c r="B1" s="68" t="s">
        <v>203</v>
      </c>
      <c r="C1" s="69" t="s">
        <v>204</v>
      </c>
      <c r="D1" s="68" t="s">
        <v>205</v>
      </c>
      <c r="E1" s="69" t="s">
        <v>206</v>
      </c>
      <c r="F1" s="69" t="s">
        <v>207</v>
      </c>
      <c r="G1" s="69" t="s">
        <v>191</v>
      </c>
      <c r="H1" s="69" t="s">
        <v>208</v>
      </c>
      <c r="I1" s="69" t="s">
        <v>167</v>
      </c>
      <c r="J1" s="69" t="s">
        <v>209</v>
      </c>
    </row>
    <row r="2" spans="1:10" x14ac:dyDescent="0.3">
      <c r="A2" s="71" t="s">
        <v>210</v>
      </c>
      <c r="B2" s="72">
        <v>25496.29</v>
      </c>
      <c r="C2" s="72">
        <v>0</v>
      </c>
      <c r="D2" s="72">
        <v>25064.34</v>
      </c>
      <c r="E2" s="72">
        <v>0</v>
      </c>
      <c r="F2" s="72">
        <v>0</v>
      </c>
      <c r="G2" s="80">
        <v>40256</v>
      </c>
      <c r="H2" s="72">
        <v>0</v>
      </c>
      <c r="I2" s="80">
        <v>40360</v>
      </c>
      <c r="J2" s="72">
        <v>0</v>
      </c>
    </row>
    <row r="3" spans="1:10" x14ac:dyDescent="0.3">
      <c r="A3" s="73" t="s">
        <v>211</v>
      </c>
      <c r="B3" s="72">
        <v>0</v>
      </c>
      <c r="C3" s="72">
        <v>0</v>
      </c>
      <c r="D3" s="72">
        <v>0</v>
      </c>
      <c r="E3" s="72">
        <v>0</v>
      </c>
      <c r="F3" s="72">
        <v>0</v>
      </c>
      <c r="G3" s="72"/>
      <c r="H3" s="72">
        <v>20290.444365689043</v>
      </c>
      <c r="I3" s="80">
        <v>40360</v>
      </c>
      <c r="J3" s="72">
        <v>20290.444365689043</v>
      </c>
    </row>
    <row r="4" spans="1:10" x14ac:dyDescent="0.3">
      <c r="A4" s="73" t="s">
        <v>212</v>
      </c>
      <c r="B4" s="72">
        <v>0</v>
      </c>
      <c r="C4" s="72">
        <v>0</v>
      </c>
      <c r="D4" s="72">
        <v>0</v>
      </c>
      <c r="E4" s="72">
        <v>0</v>
      </c>
      <c r="F4" s="72">
        <v>0</v>
      </c>
      <c r="G4" s="72"/>
      <c r="H4" s="72">
        <v>21177.722467051171</v>
      </c>
      <c r="I4" s="80">
        <v>40360</v>
      </c>
      <c r="J4" s="72">
        <v>21177.722467051171</v>
      </c>
    </row>
    <row r="5" spans="1:10" x14ac:dyDescent="0.3">
      <c r="A5" s="73" t="s">
        <v>170</v>
      </c>
      <c r="B5" s="72">
        <v>27218.1</v>
      </c>
      <c r="C5" s="72">
        <v>5918.0875413133563</v>
      </c>
      <c r="D5" s="72">
        <v>25287.58</v>
      </c>
      <c r="E5" s="72">
        <v>7168.6221461212699</v>
      </c>
      <c r="F5" s="72">
        <v>13086.709687434626</v>
      </c>
      <c r="G5" s="80">
        <v>40256</v>
      </c>
      <c r="H5" s="72">
        <v>35773.628819241625</v>
      </c>
      <c r="I5" s="80">
        <v>40360</v>
      </c>
      <c r="J5" s="72">
        <v>48860.338506676249</v>
      </c>
    </row>
    <row r="6" spans="1:10" x14ac:dyDescent="0.3">
      <c r="A6" s="73" t="s">
        <v>171</v>
      </c>
      <c r="B6" s="72">
        <v>0</v>
      </c>
      <c r="C6" s="72">
        <v>0</v>
      </c>
      <c r="D6" s="72">
        <v>0</v>
      </c>
      <c r="E6" s="72">
        <v>0</v>
      </c>
      <c r="F6" s="72">
        <v>0</v>
      </c>
      <c r="G6" s="72"/>
      <c r="H6" s="72">
        <v>69298.156601300769</v>
      </c>
      <c r="I6" s="80">
        <v>40360</v>
      </c>
      <c r="J6" s="72">
        <v>69298.156601300769</v>
      </c>
    </row>
    <row r="7" spans="1:10" x14ac:dyDescent="0.3">
      <c r="A7" s="73" t="s">
        <v>217</v>
      </c>
      <c r="B7" s="72">
        <v>65746.16</v>
      </c>
      <c r="C7" s="72">
        <v>14295.322979384842</v>
      </c>
      <c r="D7" s="72">
        <v>56393.24</v>
      </c>
      <c r="E7" s="72">
        <v>15986.576380797682</v>
      </c>
      <c r="F7" s="72">
        <v>30281.899360182524</v>
      </c>
      <c r="G7" s="80">
        <v>40252</v>
      </c>
      <c r="H7" s="72">
        <v>58727.241722910781</v>
      </c>
      <c r="I7" s="80">
        <v>40360</v>
      </c>
      <c r="J7" s="72">
        <v>89009.141083093302</v>
      </c>
    </row>
    <row r="8" spans="1:10" x14ac:dyDescent="0.3">
      <c r="A8" s="73" t="s">
        <v>218</v>
      </c>
      <c r="B8" s="72">
        <v>25526.67</v>
      </c>
      <c r="C8" s="72">
        <v>0</v>
      </c>
      <c r="D8" s="72">
        <v>25068.28</v>
      </c>
      <c r="E8" s="72">
        <v>0</v>
      </c>
      <c r="F8" s="72">
        <v>0</v>
      </c>
      <c r="G8" s="80">
        <v>40256</v>
      </c>
      <c r="H8" s="72">
        <v>0</v>
      </c>
      <c r="I8" s="80">
        <v>40360</v>
      </c>
      <c r="J8" s="72">
        <v>0</v>
      </c>
    </row>
    <row r="9" spans="1:10" x14ac:dyDescent="0.3">
      <c r="A9" s="73" t="s">
        <v>219</v>
      </c>
      <c r="B9" s="72">
        <v>61218.8</v>
      </c>
      <c r="C9" s="72">
        <v>13310.929770048391</v>
      </c>
      <c r="D9" s="72">
        <v>55806.27</v>
      </c>
      <c r="E9" s="72">
        <v>15820.179827979704</v>
      </c>
      <c r="F9" s="72">
        <v>29131.109598028095</v>
      </c>
      <c r="G9" s="80">
        <v>40256</v>
      </c>
      <c r="H9" s="72">
        <v>53072.249112283716</v>
      </c>
      <c r="I9" s="80">
        <v>40360</v>
      </c>
      <c r="J9" s="72">
        <v>82203.358710311819</v>
      </c>
    </row>
    <row r="10" spans="1:10" x14ac:dyDescent="0.3">
      <c r="A10" s="73" t="s">
        <v>220</v>
      </c>
      <c r="B10" s="72">
        <v>0</v>
      </c>
      <c r="C10" s="72">
        <v>0</v>
      </c>
      <c r="D10" s="72">
        <v>0</v>
      </c>
      <c r="E10" s="72">
        <v>0</v>
      </c>
      <c r="F10" s="72">
        <v>0</v>
      </c>
      <c r="G10" s="72"/>
      <c r="H10" s="72">
        <v>17640.902373297336</v>
      </c>
      <c r="I10" s="80">
        <v>40361</v>
      </c>
      <c r="J10" s="72">
        <v>17640.902373297336</v>
      </c>
    </row>
    <row r="11" spans="1:10" x14ac:dyDescent="0.3">
      <c r="A11" s="71" t="s">
        <v>172</v>
      </c>
      <c r="B11" s="72">
        <v>54051.33</v>
      </c>
      <c r="C11" s="72">
        <v>11752.492005849668</v>
      </c>
      <c r="D11" s="72">
        <v>50525.26</v>
      </c>
      <c r="E11" s="72">
        <v>14323.098444949463</v>
      </c>
      <c r="F11" s="72">
        <v>26075.590450799129</v>
      </c>
      <c r="G11" s="80">
        <v>40256</v>
      </c>
      <c r="H11" s="72">
        <v>40182.941239415879</v>
      </c>
      <c r="I11" s="80">
        <v>40360</v>
      </c>
      <c r="J11" s="72">
        <v>66258.531690215008</v>
      </c>
    </row>
    <row r="12" spans="1:10" x14ac:dyDescent="0.3">
      <c r="A12" s="71" t="s">
        <v>173</v>
      </c>
      <c r="B12" s="72">
        <v>716989.94</v>
      </c>
      <c r="C12" s="72">
        <v>155896.59936443067</v>
      </c>
      <c r="D12" s="72">
        <v>397580.37</v>
      </c>
      <c r="E12" s="72">
        <v>112707.63929348275</v>
      </c>
      <c r="F12" s="72">
        <v>268604.2386579134</v>
      </c>
      <c r="G12" s="80">
        <v>40254</v>
      </c>
      <c r="H12" s="72">
        <v>875143.17743232287</v>
      </c>
      <c r="I12" s="80">
        <v>40360</v>
      </c>
      <c r="J12" s="72">
        <v>1143747.4160902363</v>
      </c>
    </row>
    <row r="13" spans="1:10" x14ac:dyDescent="0.3">
      <c r="A13" s="71" t="s">
        <v>174</v>
      </c>
      <c r="B13" s="72">
        <v>27380.16</v>
      </c>
      <c r="C13" s="72">
        <v>5953.3245808916245</v>
      </c>
      <c r="D13" s="72">
        <v>25308.59</v>
      </c>
      <c r="E13" s="72">
        <v>7174.5781431478745</v>
      </c>
      <c r="F13" s="72">
        <v>13127.902724039499</v>
      </c>
      <c r="G13" s="80">
        <v>40252</v>
      </c>
      <c r="H13" s="72">
        <v>23906.355265185914</v>
      </c>
      <c r="I13" s="80">
        <v>40360</v>
      </c>
      <c r="J13" s="72">
        <v>37034.257989225414</v>
      </c>
    </row>
    <row r="14" spans="1:10" x14ac:dyDescent="0.3">
      <c r="A14" s="71" t="s">
        <v>175</v>
      </c>
      <c r="B14" s="72">
        <v>27400.41</v>
      </c>
      <c r="C14" s="72">
        <v>5957.7275800984607</v>
      </c>
      <c r="D14" s="72">
        <v>25311.21</v>
      </c>
      <c r="E14" s="72">
        <v>7175.3208710017379</v>
      </c>
      <c r="F14" s="72">
        <v>13133.0484511002</v>
      </c>
      <c r="G14" s="80">
        <v>40256</v>
      </c>
      <c r="H14" s="72">
        <v>22443.175358939749</v>
      </c>
      <c r="I14" s="80">
        <v>40360</v>
      </c>
      <c r="J14" s="72">
        <v>35576.223810039948</v>
      </c>
    </row>
    <row r="15" spans="1:10" x14ac:dyDescent="0.3">
      <c r="A15" s="71" t="s">
        <v>176</v>
      </c>
      <c r="B15" s="72">
        <v>87873.17</v>
      </c>
      <c r="C15" s="72">
        <v>19106.444336405209</v>
      </c>
      <c r="D15" s="72">
        <v>63613.77</v>
      </c>
      <c r="E15" s="72">
        <v>18033.480484105825</v>
      </c>
      <c r="F15" s="72">
        <v>37139.924820511034</v>
      </c>
      <c r="G15" s="80">
        <v>40256</v>
      </c>
      <c r="H15" s="72">
        <v>87694.249326297693</v>
      </c>
      <c r="I15" s="80">
        <v>40360</v>
      </c>
      <c r="J15" s="72">
        <v>124834.17414680873</v>
      </c>
    </row>
    <row r="16" spans="1:10" x14ac:dyDescent="0.3">
      <c r="A16" s="71" t="s">
        <v>177</v>
      </c>
      <c r="B16" s="72">
        <v>0</v>
      </c>
      <c r="C16" s="72">
        <v>0</v>
      </c>
      <c r="D16" s="72">
        <v>0</v>
      </c>
      <c r="E16" s="72">
        <v>0</v>
      </c>
      <c r="F16" s="72">
        <v>0</v>
      </c>
      <c r="G16" s="80"/>
      <c r="H16" s="72">
        <v>35971.355833599213</v>
      </c>
      <c r="I16" s="80">
        <v>40361</v>
      </c>
      <c r="J16" s="72">
        <v>35971.355833599213</v>
      </c>
    </row>
    <row r="17" spans="1:10" x14ac:dyDescent="0.3">
      <c r="A17" s="73" t="s">
        <v>178</v>
      </c>
      <c r="B17" s="72">
        <v>31326.81</v>
      </c>
      <c r="C17" s="72">
        <v>6811.4528188995801</v>
      </c>
      <c r="D17" s="72">
        <v>30172.02</v>
      </c>
      <c r="E17" s="72">
        <v>8553.2823134999035</v>
      </c>
      <c r="F17" s="72">
        <v>15364.735132399484</v>
      </c>
      <c r="G17" s="80">
        <v>40256</v>
      </c>
      <c r="H17" s="72">
        <v>19892.496873726839</v>
      </c>
      <c r="I17" s="80">
        <v>40361</v>
      </c>
      <c r="J17" s="72">
        <v>35257.232006126324</v>
      </c>
    </row>
    <row r="18" spans="1:10" x14ac:dyDescent="0.3">
      <c r="A18" s="73" t="s">
        <v>179</v>
      </c>
      <c r="B18" s="72">
        <v>31502.39</v>
      </c>
      <c r="C18" s="72">
        <v>6849.6295399235969</v>
      </c>
      <c r="D18" s="72">
        <v>25843.040000000001</v>
      </c>
      <c r="E18" s="72">
        <v>7326.086120818909</v>
      </c>
      <c r="F18" s="72">
        <v>14175.715660742506</v>
      </c>
      <c r="G18" s="80">
        <v>40256</v>
      </c>
      <c r="H18" s="72">
        <v>37002.02977150571</v>
      </c>
      <c r="I18" s="80">
        <v>40360</v>
      </c>
      <c r="J18" s="72">
        <v>51177.745432248215</v>
      </c>
    </row>
    <row r="19" spans="1:10" x14ac:dyDescent="0.3">
      <c r="A19" s="73" t="s">
        <v>180</v>
      </c>
      <c r="B19" s="72">
        <v>64922.37</v>
      </c>
      <c r="C19" s="72">
        <v>14116.204623009542</v>
      </c>
      <c r="D19" s="72">
        <v>60638.19</v>
      </c>
      <c r="E19" s="72">
        <v>17189.951420211397</v>
      </c>
      <c r="F19" s="72">
        <v>31306.156043220937</v>
      </c>
      <c r="G19" s="80">
        <v>40256</v>
      </c>
      <c r="H19" s="72">
        <v>28493.621998281997</v>
      </c>
      <c r="I19" s="80">
        <v>40360</v>
      </c>
      <c r="J19" s="72">
        <v>59799.778041502934</v>
      </c>
    </row>
    <row r="20" spans="1:10" x14ac:dyDescent="0.3">
      <c r="A20" s="73" t="s">
        <v>181</v>
      </c>
      <c r="B20" s="72">
        <v>32694.14</v>
      </c>
      <c r="C20" s="72">
        <v>7108.7541969481572</v>
      </c>
      <c r="D20" s="72">
        <v>30349.3</v>
      </c>
      <c r="E20" s="72">
        <v>8603.5383417186731</v>
      </c>
      <c r="F20" s="72">
        <v>15712.29253866683</v>
      </c>
      <c r="G20" s="80">
        <v>40256</v>
      </c>
      <c r="H20" s="72">
        <v>28776.585974229965</v>
      </c>
      <c r="I20" s="80">
        <v>40361</v>
      </c>
      <c r="J20" s="72">
        <v>44488.878512896794</v>
      </c>
    </row>
    <row r="21" spans="1:10" x14ac:dyDescent="0.3">
      <c r="A21" s="73" t="s">
        <v>182</v>
      </c>
      <c r="B21" s="72">
        <v>0</v>
      </c>
      <c r="C21" s="72">
        <v>0</v>
      </c>
      <c r="D21" s="72">
        <v>0</v>
      </c>
      <c r="E21" s="72">
        <v>0</v>
      </c>
      <c r="F21" s="72">
        <v>0</v>
      </c>
      <c r="G21" s="72"/>
      <c r="H21" s="72">
        <v>17502.493463247025</v>
      </c>
      <c r="I21" s="80">
        <v>40361</v>
      </c>
      <c r="J21" s="72">
        <v>17502.493463247025</v>
      </c>
    </row>
    <row r="22" spans="1:10" x14ac:dyDescent="0.3">
      <c r="A22" s="71" t="s">
        <v>183</v>
      </c>
      <c r="B22" s="72">
        <v>33585.43</v>
      </c>
      <c r="C22" s="72">
        <v>7302.5492173462453</v>
      </c>
      <c r="D22" s="72">
        <v>30464.85</v>
      </c>
      <c r="E22" s="72">
        <v>8636.2949079454247</v>
      </c>
      <c r="F22" s="72">
        <v>15938.844125291671</v>
      </c>
      <c r="G22" s="80">
        <v>40256</v>
      </c>
      <c r="H22" s="72">
        <v>24341.354696772611</v>
      </c>
      <c r="I22" s="80">
        <v>40360</v>
      </c>
      <c r="J22" s="72">
        <v>40280.198822064282</v>
      </c>
    </row>
    <row r="23" spans="1:10" x14ac:dyDescent="0.3">
      <c r="A23" s="71" t="s">
        <v>184</v>
      </c>
      <c r="B23" s="72">
        <v>37366.69</v>
      </c>
      <c r="C23" s="72">
        <v>8124.7163670174768</v>
      </c>
      <c r="D23" s="72">
        <v>26603.35</v>
      </c>
      <c r="E23" s="72">
        <v>7541.6217752357197</v>
      </c>
      <c r="F23" s="72">
        <v>15666.338142253197</v>
      </c>
      <c r="G23" s="80">
        <v>40256</v>
      </c>
      <c r="H23" s="72">
        <v>63136.554143085043</v>
      </c>
      <c r="I23" s="80">
        <v>40360</v>
      </c>
      <c r="J23" s="72">
        <v>78802.892285338239</v>
      </c>
    </row>
    <row r="24" spans="1:10" x14ac:dyDescent="0.3">
      <c r="A24" s="71" t="s">
        <v>185</v>
      </c>
      <c r="B24" s="72">
        <v>0</v>
      </c>
      <c r="C24" s="72">
        <v>0</v>
      </c>
      <c r="D24" s="72">
        <v>0</v>
      </c>
      <c r="E24" s="72">
        <v>0</v>
      </c>
      <c r="F24" s="72">
        <v>0</v>
      </c>
      <c r="G24" s="80"/>
      <c r="H24" s="72">
        <v>16672.040002945148</v>
      </c>
      <c r="I24" s="80">
        <v>40360</v>
      </c>
      <c r="J24" s="72">
        <v>16672.040002945148</v>
      </c>
    </row>
    <row r="25" spans="1:10" x14ac:dyDescent="0.3">
      <c r="A25" s="71" t="s">
        <v>186</v>
      </c>
      <c r="B25" s="72">
        <v>0</v>
      </c>
      <c r="C25" s="72">
        <v>0</v>
      </c>
      <c r="D25" s="72">
        <v>0</v>
      </c>
      <c r="E25" s="72">
        <v>0</v>
      </c>
      <c r="F25" s="72">
        <v>0</v>
      </c>
      <c r="G25" s="72"/>
      <c r="H25" s="72">
        <v>45736.576879617132</v>
      </c>
      <c r="I25" s="80">
        <v>40360</v>
      </c>
      <c r="J25" s="72">
        <v>45736.576879617132</v>
      </c>
    </row>
    <row r="26" spans="1:10" x14ac:dyDescent="0.3">
      <c r="A26" s="73" t="s">
        <v>187</v>
      </c>
      <c r="B26" s="72">
        <v>33322.089999999997</v>
      </c>
      <c r="C26" s="72">
        <v>7245.2906587720063</v>
      </c>
      <c r="D26" s="72">
        <v>30430.71</v>
      </c>
      <c r="E26" s="72">
        <v>8626.6167671320854</v>
      </c>
      <c r="F26" s="72">
        <v>15871.907425904092</v>
      </c>
      <c r="G26" s="80">
        <v>40256</v>
      </c>
      <c r="H26" s="72">
        <v>24618.172516873237</v>
      </c>
      <c r="I26" s="80">
        <v>40360</v>
      </c>
      <c r="J26" s="72">
        <v>40490.079942777331</v>
      </c>
    </row>
    <row r="27" spans="1:10" x14ac:dyDescent="0.3">
      <c r="A27" s="73" t="s">
        <v>188</v>
      </c>
      <c r="B27" s="72">
        <v>33129.65</v>
      </c>
      <c r="C27" s="72">
        <v>7203.4480332231878</v>
      </c>
      <c r="D27" s="72">
        <v>30405.759999999998</v>
      </c>
      <c r="E27" s="72">
        <v>8619.5438434855459</v>
      </c>
      <c r="F27" s="72">
        <v>15822.991876708733</v>
      </c>
      <c r="G27" s="80">
        <v>40256</v>
      </c>
      <c r="H27" s="72">
        <v>0</v>
      </c>
      <c r="I27" s="80">
        <v>40360</v>
      </c>
      <c r="J27" s="72">
        <v>15822.991876708733</v>
      </c>
    </row>
    <row r="28" spans="1:10" x14ac:dyDescent="0.3">
      <c r="A28" s="73" t="s">
        <v>189</v>
      </c>
      <c r="B28" s="72">
        <v>34122.230000000003</v>
      </c>
      <c r="C28" s="72">
        <v>7419.2667469378421</v>
      </c>
      <c r="D28" s="72">
        <v>30534.45</v>
      </c>
      <c r="E28" s="72">
        <v>8656.025388338172</v>
      </c>
      <c r="F28" s="72">
        <v>16075.292135276013</v>
      </c>
      <c r="G28" s="80">
        <v>40256</v>
      </c>
      <c r="H28" s="72">
        <v>23728.400952264081</v>
      </c>
      <c r="I28" s="80">
        <v>40360</v>
      </c>
      <c r="J28" s="72">
        <v>39803.693087540094</v>
      </c>
    </row>
    <row r="29" spans="1:10" x14ac:dyDescent="0.3">
      <c r="A29" s="73" t="s">
        <v>222</v>
      </c>
      <c r="B29" s="72">
        <v>0</v>
      </c>
      <c r="C29" s="72">
        <v>0</v>
      </c>
      <c r="D29" s="72">
        <v>0</v>
      </c>
      <c r="E29" s="72">
        <v>0</v>
      </c>
      <c r="F29" s="72">
        <v>0</v>
      </c>
      <c r="G29" s="72"/>
      <c r="H29" s="72">
        <v>15544.996021106885</v>
      </c>
      <c r="I29" s="80">
        <v>40360</v>
      </c>
      <c r="J29" s="72">
        <v>15544.996021106885</v>
      </c>
    </row>
    <row r="30" spans="1:10" x14ac:dyDescent="0.3">
      <c r="A30" s="71" t="s">
        <v>223</v>
      </c>
      <c r="B30" s="72">
        <v>31093.86</v>
      </c>
      <c r="C30" s="72">
        <v>0</v>
      </c>
      <c r="D30" s="72">
        <v>30141.82</v>
      </c>
      <c r="E30" s="72">
        <v>0</v>
      </c>
      <c r="F30" s="72">
        <v>0</v>
      </c>
      <c r="G30" s="80">
        <v>40256</v>
      </c>
      <c r="H30" s="72">
        <v>0</v>
      </c>
      <c r="I30" s="80">
        <v>40360</v>
      </c>
      <c r="J30" s="72">
        <v>0</v>
      </c>
    </row>
    <row r="31" spans="1:10" x14ac:dyDescent="0.3">
      <c r="A31" s="71" t="s">
        <v>224</v>
      </c>
      <c r="B31" s="72">
        <v>32582.720000000001</v>
      </c>
      <c r="C31" s="72">
        <v>7084.5279168678762</v>
      </c>
      <c r="D31" s="72">
        <v>30334.85</v>
      </c>
      <c r="E31" s="72">
        <v>8599.4419991658669</v>
      </c>
      <c r="F31" s="72">
        <v>15683.969916033744</v>
      </c>
      <c r="G31" s="80">
        <v>40256</v>
      </c>
      <c r="H31" s="72">
        <v>22640.902373297336</v>
      </c>
      <c r="I31" s="80">
        <v>40361</v>
      </c>
      <c r="J31" s="72">
        <v>38324.872289331077</v>
      </c>
    </row>
    <row r="32" spans="1:10" x14ac:dyDescent="0.3">
      <c r="A32" s="71" t="s">
        <v>192</v>
      </c>
      <c r="B32" s="72">
        <v>26093.86</v>
      </c>
      <c r="C32" s="72">
        <v>5673.6417226321801</v>
      </c>
      <c r="D32" s="72">
        <v>25141.82</v>
      </c>
      <c r="E32" s="72">
        <v>7127.3015308619752</v>
      </c>
      <c r="F32" s="72">
        <v>12800.943253494155</v>
      </c>
      <c r="G32" s="80">
        <v>40256</v>
      </c>
      <c r="H32" s="72">
        <v>0</v>
      </c>
      <c r="I32" s="80">
        <v>40360</v>
      </c>
      <c r="J32" s="72">
        <v>12800.943253494155</v>
      </c>
    </row>
    <row r="33" spans="1:10" x14ac:dyDescent="0.3">
      <c r="A33" s="71" t="s">
        <v>193</v>
      </c>
      <c r="B33" s="72">
        <v>0</v>
      </c>
      <c r="C33" s="72">
        <v>0</v>
      </c>
      <c r="D33" s="72">
        <v>0</v>
      </c>
      <c r="E33" s="72">
        <v>0</v>
      </c>
      <c r="F33" s="72">
        <v>0</v>
      </c>
      <c r="G33" s="72"/>
      <c r="H33" s="72">
        <v>18550.446639342252</v>
      </c>
      <c r="I33" s="80">
        <v>40361</v>
      </c>
      <c r="J33" s="72">
        <v>18550.446639342252</v>
      </c>
    </row>
    <row r="34" spans="1:10" x14ac:dyDescent="0.3">
      <c r="A34" s="74" t="s">
        <v>194</v>
      </c>
      <c r="B34" s="72">
        <v>0</v>
      </c>
      <c r="C34" s="72">
        <v>0</v>
      </c>
      <c r="D34" s="72">
        <v>0</v>
      </c>
      <c r="E34" s="72">
        <v>0</v>
      </c>
      <c r="F34" s="72">
        <v>0</v>
      </c>
      <c r="G34" s="72"/>
      <c r="H34" s="72">
        <v>17680.447776168854</v>
      </c>
      <c r="I34" s="80">
        <v>40360</v>
      </c>
      <c r="J34" s="72">
        <v>17680.447776168854</v>
      </c>
    </row>
    <row r="35" spans="1:10" x14ac:dyDescent="0.3">
      <c r="A35" s="75" t="s">
        <v>195</v>
      </c>
      <c r="B35" s="76">
        <v>1540643.27</v>
      </c>
      <c r="C35" s="77">
        <v>317130.4099999998</v>
      </c>
      <c r="D35" s="76">
        <v>1131019.07</v>
      </c>
      <c r="E35" s="77">
        <v>297869.2</v>
      </c>
      <c r="F35" s="77">
        <v>614999.60999999975</v>
      </c>
      <c r="G35" s="77"/>
      <c r="H35" s="77">
        <v>1765638.7199999995</v>
      </c>
      <c r="I35" s="77"/>
      <c r="J35" s="77">
        <v>2380638.3300000005</v>
      </c>
    </row>
  </sheetData>
  <phoneticPr fontId="28" type="noConversion"/>
  <pageMargins left="0.75" right="0.75" top="1" bottom="1" header="0.5" footer="0.5"/>
  <headerFooter alignWithMargins="0">
    <oddHeader>&amp;LTab &amp;A: Page &amp;P of &amp;N</oddHead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pageSetUpPr fitToPage="1"/>
  </sheetPr>
  <dimension ref="A1:L43"/>
  <sheetViews>
    <sheetView zoomScale="90" zoomScaleNormal="90" zoomScalePageLayoutView="90" workbookViewId="0">
      <selection activeCell="D30" sqref="D30"/>
    </sheetView>
  </sheetViews>
  <sheetFormatPr defaultColWidth="8.77734375" defaultRowHeight="13.8" x14ac:dyDescent="0.3"/>
  <cols>
    <col min="1" max="3" width="15.6640625" style="10" customWidth="1"/>
    <col min="4" max="4" width="15.6640625" style="11" customWidth="1"/>
    <col min="5" max="5" width="15.6640625" style="10" customWidth="1"/>
    <col min="6" max="6" width="15.6640625" style="8" customWidth="1"/>
    <col min="7" max="7" width="15.6640625" style="9" customWidth="1"/>
    <col min="8" max="9" width="15.6640625" style="10" customWidth="1"/>
    <col min="10" max="10" width="15.77734375" style="10" customWidth="1"/>
    <col min="11" max="12" width="9.109375" style="10" hidden="1" customWidth="1"/>
    <col min="13" max="16384" width="8.77734375" style="10"/>
  </cols>
  <sheetData>
    <row r="1" spans="1:11" ht="30" customHeight="1" x14ac:dyDescent="0.3">
      <c r="A1" s="530" t="s">
        <v>274</v>
      </c>
      <c r="B1" s="531"/>
      <c r="C1" s="531"/>
      <c r="D1" s="531"/>
      <c r="E1" s="531"/>
      <c r="F1" s="531"/>
      <c r="G1" s="531"/>
      <c r="H1" s="531"/>
      <c r="I1" s="531"/>
      <c r="J1" s="531"/>
    </row>
    <row r="2" spans="1:11" s="3" customFormat="1" ht="12.75" customHeight="1" x14ac:dyDescent="0.3">
      <c r="A2" s="226" t="s">
        <v>284</v>
      </c>
      <c r="B2" s="227"/>
      <c r="C2" s="227"/>
      <c r="D2" s="227"/>
      <c r="E2" s="227"/>
      <c r="F2" s="227"/>
      <c r="G2" s="227"/>
      <c r="H2" s="227"/>
      <c r="I2" s="227"/>
      <c r="J2" s="228"/>
    </row>
    <row r="3" spans="1:11" s="3" customFormat="1" ht="12.75" customHeight="1" x14ac:dyDescent="0.3">
      <c r="A3" s="253"/>
      <c r="B3" s="254"/>
      <c r="C3" s="254"/>
      <c r="D3" s="254"/>
      <c r="E3" s="254"/>
      <c r="F3" s="254"/>
      <c r="G3" s="254"/>
      <c r="H3" s="254"/>
      <c r="I3" s="254"/>
      <c r="J3" s="255"/>
    </row>
    <row r="4" spans="1:11" s="3" customFormat="1" ht="12.75" customHeight="1" x14ac:dyDescent="0.3">
      <c r="A4" s="253"/>
      <c r="B4" s="254"/>
      <c r="C4" s="254"/>
      <c r="D4" s="254"/>
      <c r="E4" s="254"/>
      <c r="F4" s="254"/>
      <c r="G4" s="254"/>
      <c r="H4" s="254"/>
      <c r="I4" s="254"/>
      <c r="J4" s="255"/>
    </row>
    <row r="5" spans="1:11" s="3" customFormat="1" ht="14.4" thickBot="1" x14ac:dyDescent="0.35">
      <c r="A5" s="229"/>
      <c r="B5" s="230"/>
      <c r="C5" s="230"/>
      <c r="D5" s="230"/>
      <c r="E5" s="230"/>
      <c r="F5" s="230"/>
      <c r="G5" s="230"/>
      <c r="H5" s="230"/>
      <c r="I5" s="230"/>
      <c r="J5" s="231"/>
    </row>
    <row r="6" spans="1:11" ht="25.05" customHeight="1" thickTop="1" x14ac:dyDescent="0.3">
      <c r="A6" s="546" t="s">
        <v>295</v>
      </c>
      <c r="B6" s="547"/>
      <c r="C6" s="547"/>
      <c r="D6" s="547"/>
      <c r="E6" s="547"/>
      <c r="F6" s="547"/>
      <c r="G6" s="547"/>
      <c r="H6" s="547"/>
      <c r="I6" s="547"/>
      <c r="J6" s="547"/>
    </row>
    <row r="7" spans="1:11" ht="49.95" customHeight="1" thickBot="1" x14ac:dyDescent="0.35">
      <c r="A7" s="542" t="e">
        <f>IF(K43=27,"Validation Successful: You may now submit the application to the OSSE.","Validation Failed: You are not ready to submit the application to the OSSE.  See below for details.")</f>
        <v>#REF!</v>
      </c>
      <c r="B7" s="543"/>
      <c r="C7" s="543"/>
      <c r="D7" s="543"/>
      <c r="E7" s="543"/>
      <c r="F7" s="543"/>
      <c r="G7" s="543"/>
      <c r="H7" s="543"/>
      <c r="I7" s="543"/>
      <c r="J7" s="543"/>
    </row>
    <row r="8" spans="1:11" ht="25.05" customHeight="1" thickTop="1" x14ac:dyDescent="0.3">
      <c r="A8" s="546" t="s">
        <v>296</v>
      </c>
      <c r="B8" s="548"/>
      <c r="C8" s="548"/>
      <c r="D8" s="548"/>
      <c r="E8" s="548"/>
      <c r="F8" s="548"/>
      <c r="G8" s="548"/>
      <c r="H8" s="548"/>
      <c r="I8" s="548"/>
      <c r="J8" s="548"/>
    </row>
    <row r="9" spans="1:11" ht="15" customHeight="1" x14ac:dyDescent="0.3">
      <c r="A9" s="532" t="s">
        <v>286</v>
      </c>
      <c r="B9" s="533"/>
      <c r="C9" s="534"/>
      <c r="D9" s="544" t="s">
        <v>285</v>
      </c>
      <c r="E9" s="538" t="s">
        <v>287</v>
      </c>
      <c r="F9" s="533"/>
      <c r="G9" s="533"/>
      <c r="H9" s="533"/>
      <c r="I9" s="533"/>
      <c r="J9" s="534"/>
    </row>
    <row r="10" spans="1:11" ht="15" customHeight="1" thickBot="1" x14ac:dyDescent="0.35">
      <c r="A10" s="535"/>
      <c r="B10" s="536"/>
      <c r="C10" s="537"/>
      <c r="D10" s="545"/>
      <c r="E10" s="539"/>
      <c r="F10" s="536"/>
      <c r="G10" s="536"/>
      <c r="H10" s="536"/>
      <c r="I10" s="536"/>
      <c r="J10" s="537"/>
    </row>
    <row r="11" spans="1:11" ht="25.05" customHeight="1" thickTop="1" x14ac:dyDescent="0.3">
      <c r="A11" s="540" t="s">
        <v>294</v>
      </c>
      <c r="B11" s="541"/>
      <c r="C11" s="541"/>
      <c r="D11" s="541"/>
      <c r="E11" s="541"/>
      <c r="F11" s="541"/>
      <c r="G11" s="541"/>
      <c r="H11" s="541"/>
      <c r="I11" s="541"/>
      <c r="J11" s="541"/>
    </row>
    <row r="12" spans="1:11" ht="15" customHeight="1" x14ac:dyDescent="0.3">
      <c r="A12" s="525" t="s">
        <v>318</v>
      </c>
      <c r="B12" s="525"/>
      <c r="C12" s="525"/>
      <c r="D12" s="12" t="e">
        <f>IF(LEN(#REF!)&gt;7,"Yes","No")</f>
        <v>#REF!</v>
      </c>
      <c r="E12" s="524" t="e">
        <f>IF(D12="No","Input the full legal name of the local educational agency.","")</f>
        <v>#REF!</v>
      </c>
      <c r="F12" s="524"/>
      <c r="G12" s="524"/>
      <c r="H12" s="524"/>
      <c r="I12" s="524"/>
      <c r="J12" s="524"/>
      <c r="K12" s="10" t="e">
        <f>IF(D12="Yes",1,0)</f>
        <v>#REF!</v>
      </c>
    </row>
    <row r="13" spans="1:11" ht="15" customHeight="1" x14ac:dyDescent="0.3">
      <c r="A13" s="529" t="s">
        <v>319</v>
      </c>
      <c r="B13" s="529"/>
      <c r="C13" s="529"/>
      <c r="D13" s="12" t="e">
        <f>IF(LEN(#REF!)&gt;Validation!A10,"Yes","No")</f>
        <v>#REF!</v>
      </c>
      <c r="E13" s="524" t="e">
        <f>IF(D13="No","Input the mailing address of the local educational agency.","")</f>
        <v>#REF!</v>
      </c>
      <c r="F13" s="524"/>
      <c r="G13" s="524"/>
      <c r="H13" s="524"/>
      <c r="I13" s="524"/>
      <c r="J13" s="524"/>
      <c r="K13" s="10" t="e">
        <f t="shared" ref="K13:K24" si="0">IF(D13="Yes",1,0)</f>
        <v>#REF!</v>
      </c>
    </row>
    <row r="14" spans="1:11" ht="15" customHeight="1" x14ac:dyDescent="0.3">
      <c r="A14" s="529" t="s">
        <v>320</v>
      </c>
      <c r="B14" s="529"/>
      <c r="C14" s="529"/>
      <c r="D14" s="12" t="e">
        <f>IF(LEN(#REF!)&gt;6,"Yes","No")</f>
        <v>#REF!</v>
      </c>
      <c r="E14" s="524" t="e">
        <f>IF(D14="No","Input the main telephone number of the local educational agency.","")</f>
        <v>#REF!</v>
      </c>
      <c r="F14" s="524"/>
      <c r="G14" s="524"/>
      <c r="H14" s="524"/>
      <c r="I14" s="524"/>
      <c r="J14" s="524"/>
      <c r="K14" s="10" t="e">
        <f t="shared" si="0"/>
        <v>#REF!</v>
      </c>
    </row>
    <row r="15" spans="1:11" ht="15" customHeight="1" x14ac:dyDescent="0.3">
      <c r="A15" s="529" t="s">
        <v>321</v>
      </c>
      <c r="B15" s="529"/>
      <c r="C15" s="529"/>
      <c r="D15" s="12" t="e">
        <f>IF(LEN(#REF!)=9,"Yes","No")</f>
        <v>#REF!</v>
      </c>
      <c r="E15" s="524" t="e">
        <f>IF(D15="No","Input the LEA's DUNS number in Worksheet 1.  The DUNS number must be 9 digits.","")</f>
        <v>#REF!</v>
      </c>
      <c r="F15" s="524"/>
      <c r="G15" s="524"/>
      <c r="H15" s="524"/>
      <c r="I15" s="524"/>
      <c r="J15" s="524"/>
      <c r="K15" s="10" t="e">
        <f t="shared" si="0"/>
        <v>#REF!</v>
      </c>
    </row>
    <row r="16" spans="1:11" ht="15" customHeight="1" x14ac:dyDescent="0.3">
      <c r="A16" s="529" t="s">
        <v>322</v>
      </c>
      <c r="B16" s="529"/>
      <c r="C16" s="529"/>
      <c r="D16" s="12" t="e">
        <f>IF(LEN(#REF!)&gt;7,"Yes","No")</f>
        <v>#REF!</v>
      </c>
      <c r="E16" s="524" t="e">
        <f>IF(D16="No","Input the name of the individual to whom the LEA designated responsibility for the 1003(a) application.","")</f>
        <v>#REF!</v>
      </c>
      <c r="F16" s="524"/>
      <c r="G16" s="524"/>
      <c r="H16" s="524"/>
      <c r="I16" s="524"/>
      <c r="J16" s="524"/>
      <c r="K16" s="10" t="e">
        <f t="shared" si="0"/>
        <v>#REF!</v>
      </c>
    </row>
    <row r="17" spans="1:11" ht="15" customHeight="1" x14ac:dyDescent="0.3">
      <c r="A17" s="529" t="s">
        <v>325</v>
      </c>
      <c r="B17" s="529"/>
      <c r="C17" s="529"/>
      <c r="D17" s="12" t="e">
        <f>IF(LEN(#REF!)&gt;2,"Yes","No")</f>
        <v>#REF!</v>
      </c>
      <c r="E17" s="524" t="e">
        <f>IF(D17="No","Input the position title of the individual to whom the LEA designated responsibility for the 1003(a) application.","")</f>
        <v>#REF!</v>
      </c>
      <c r="F17" s="524"/>
      <c r="G17" s="524"/>
      <c r="H17" s="524"/>
      <c r="I17" s="524"/>
      <c r="J17" s="524"/>
      <c r="K17" s="10" t="e">
        <f t="shared" si="0"/>
        <v>#REF!</v>
      </c>
    </row>
    <row r="18" spans="1:11" ht="15" customHeight="1" x14ac:dyDescent="0.3">
      <c r="A18" s="529" t="s">
        <v>326</v>
      </c>
      <c r="B18" s="529"/>
      <c r="C18" s="529"/>
      <c r="D18" s="12" t="e">
        <f>IF(LEN(#REF!)&gt;6,"Yes","No")</f>
        <v>#REF!</v>
      </c>
      <c r="E18" s="524" t="e">
        <f>IF(D18="No","Input the email address of the individual to whom the LEA designated responsibility for the 1003(a) application.","")</f>
        <v>#REF!</v>
      </c>
      <c r="F18" s="524"/>
      <c r="G18" s="524"/>
      <c r="H18" s="524"/>
      <c r="I18" s="524"/>
      <c r="J18" s="524"/>
      <c r="K18" s="10" t="e">
        <f t="shared" si="0"/>
        <v>#REF!</v>
      </c>
    </row>
    <row r="19" spans="1:11" ht="15" customHeight="1" x14ac:dyDescent="0.3">
      <c r="A19" s="529" t="s">
        <v>327</v>
      </c>
      <c r="B19" s="529"/>
      <c r="C19" s="529"/>
      <c r="D19" s="12" t="e">
        <f>IF(LEN(#REF!)&gt;6,"Yes","No")</f>
        <v>#REF!</v>
      </c>
      <c r="E19" s="524" t="e">
        <f>IF(D19="No","Input the telephone number of the individual to whom the LEA designated responsibility for the 1003(a) application.","")</f>
        <v>#REF!</v>
      </c>
      <c r="F19" s="524"/>
      <c r="G19" s="524"/>
      <c r="H19" s="524"/>
      <c r="I19" s="524"/>
      <c r="J19" s="524"/>
      <c r="K19" s="10" t="e">
        <f t="shared" si="0"/>
        <v>#REF!</v>
      </c>
    </row>
    <row r="20" spans="1:11" ht="15" customHeight="1" x14ac:dyDescent="0.3">
      <c r="A20" s="529" t="s">
        <v>328</v>
      </c>
      <c r="B20" s="529"/>
      <c r="C20" s="529"/>
      <c r="D20" s="12" t="e">
        <f>IF(#REF!="Yes","Yes","No")</f>
        <v>#REF!</v>
      </c>
      <c r="E20" s="524" t="e">
        <f>IF(D20="No","Confirm that the LEA has registered with CCR.  This is a pre-condition of receiving any ARRA funds.","")</f>
        <v>#REF!</v>
      </c>
      <c r="F20" s="524"/>
      <c r="G20" s="524"/>
      <c r="H20" s="524"/>
      <c r="I20" s="524"/>
      <c r="J20" s="524"/>
      <c r="K20" s="10" t="e">
        <f t="shared" si="0"/>
        <v>#REF!</v>
      </c>
    </row>
    <row r="21" spans="1:11" ht="15" customHeight="1" x14ac:dyDescent="0.3">
      <c r="A21" s="529" t="s">
        <v>298</v>
      </c>
      <c r="B21" s="529"/>
      <c r="C21" s="529"/>
      <c r="D21" s="12" t="e">
        <f>IF(LEN(#REF!)&gt;2,"Yes","No")</f>
        <v>#REF!</v>
      </c>
      <c r="E21" s="524" t="e">
        <f>IF(D21="No","Input the LEA's Annual FFY 2009 allocation for ESEA Section 1003(a) school improvement funds.","")</f>
        <v>#REF!</v>
      </c>
      <c r="F21" s="524"/>
      <c r="G21" s="524"/>
      <c r="H21" s="524"/>
      <c r="I21" s="524"/>
      <c r="J21" s="524"/>
      <c r="K21" s="10" t="e">
        <f t="shared" si="0"/>
        <v>#REF!</v>
      </c>
    </row>
    <row r="22" spans="1:11" ht="15" customHeight="1" x14ac:dyDescent="0.3">
      <c r="A22" s="529" t="s">
        <v>297</v>
      </c>
      <c r="B22" s="529"/>
      <c r="C22" s="529"/>
      <c r="D22" s="12" t="e">
        <f>IF(LEN(#REF!)&gt;2,"Yes","No")</f>
        <v>#REF!</v>
      </c>
      <c r="E22" s="524" t="e">
        <f>IF(D22="No","Input the LEA's ARRA FFY 2009 allocation for ESEA Section 1003(a) school improvement funds.","")</f>
        <v>#REF!</v>
      </c>
      <c r="F22" s="524"/>
      <c r="G22" s="524"/>
      <c r="H22" s="524"/>
      <c r="I22" s="524"/>
      <c r="J22" s="524"/>
      <c r="K22" s="10" t="e">
        <f t="shared" si="0"/>
        <v>#REF!</v>
      </c>
    </row>
    <row r="23" spans="1:11" ht="15" customHeight="1" x14ac:dyDescent="0.3">
      <c r="A23" s="529" t="s">
        <v>355</v>
      </c>
      <c r="B23" s="529"/>
      <c r="C23" s="529"/>
      <c r="D23" s="12" t="e">
        <f>IF(LEN(#REF!)&gt;6,"Yes","No")</f>
        <v>#REF!</v>
      </c>
      <c r="E23" s="524" t="e">
        <f>IF(D23="No","Input the name of the board member or designee who is certifying the application for the LEA.","")</f>
        <v>#REF!</v>
      </c>
      <c r="F23" s="524"/>
      <c r="G23" s="524"/>
      <c r="H23" s="524"/>
      <c r="I23" s="524"/>
      <c r="J23" s="524"/>
      <c r="K23" s="10" t="e">
        <f t="shared" si="0"/>
        <v>#REF!</v>
      </c>
    </row>
    <row r="24" spans="1:11" ht="15" customHeight="1" x14ac:dyDescent="0.3">
      <c r="A24" s="529" t="s">
        <v>354</v>
      </c>
      <c r="B24" s="529"/>
      <c r="C24" s="529"/>
      <c r="D24" s="12" t="e">
        <f>IF(LEN(#REF!)&gt;6,"Yes","No")</f>
        <v>#REF!</v>
      </c>
      <c r="E24" s="524" t="e">
        <f>IF(D24="No","Input the position title of the individual who is certifying the application for the LEA.","")</f>
        <v>#REF!</v>
      </c>
      <c r="F24" s="524"/>
      <c r="G24" s="524"/>
      <c r="H24" s="524"/>
      <c r="I24" s="524"/>
      <c r="J24" s="524"/>
      <c r="K24" s="10" t="e">
        <f t="shared" si="0"/>
        <v>#REF!</v>
      </c>
    </row>
    <row r="25" spans="1:11" ht="25.05" customHeight="1" x14ac:dyDescent="0.3">
      <c r="A25" s="526" t="s">
        <v>213</v>
      </c>
      <c r="B25" s="527"/>
      <c r="C25" s="527"/>
      <c r="D25" s="527"/>
      <c r="E25" s="527"/>
      <c r="F25" s="527"/>
      <c r="G25" s="527"/>
      <c r="H25" s="527"/>
      <c r="I25" s="527"/>
      <c r="J25" s="528"/>
    </row>
    <row r="26" spans="1:11" ht="15" customHeight="1" x14ac:dyDescent="0.3">
      <c r="A26" s="525" t="s">
        <v>364</v>
      </c>
      <c r="B26" s="525"/>
      <c r="C26" s="525"/>
      <c r="D26" s="12" t="e">
        <f>IF(#REF!=25,"Yes","No")</f>
        <v>#REF!</v>
      </c>
      <c r="E26" s="524" t="e">
        <f>IF(D26="No","Check that all columns in Category 1 are complete if any funds are being used for salaries and benefits.","")</f>
        <v>#REF!</v>
      </c>
      <c r="F26" s="524"/>
      <c r="G26" s="524"/>
      <c r="H26" s="524"/>
      <c r="I26" s="524"/>
      <c r="J26" s="524"/>
      <c r="K26" s="10" t="e">
        <f t="shared" ref="K26:K31" si="1">IF(D26="Yes",1,0)</f>
        <v>#REF!</v>
      </c>
    </row>
    <row r="27" spans="1:11" ht="15" customHeight="1" x14ac:dyDescent="0.3">
      <c r="A27" s="525" t="s">
        <v>365</v>
      </c>
      <c r="B27" s="525"/>
      <c r="C27" s="525"/>
      <c r="D27" s="12" t="e">
        <f>IF(#REF!=25,"Yes","No")</f>
        <v>#REF!</v>
      </c>
      <c r="E27" s="524" t="e">
        <f>IF(D27="No","Check that all columns in Category 2 are complete if any funds are being used for supplies and materials.","")</f>
        <v>#REF!</v>
      </c>
      <c r="F27" s="524"/>
      <c r="G27" s="524"/>
      <c r="H27" s="524"/>
      <c r="I27" s="524"/>
      <c r="J27" s="524"/>
      <c r="K27" s="10" t="e">
        <f t="shared" si="1"/>
        <v>#REF!</v>
      </c>
    </row>
    <row r="28" spans="1:11" ht="15" customHeight="1" x14ac:dyDescent="0.3">
      <c r="A28" s="525" t="s">
        <v>244</v>
      </c>
      <c r="B28" s="525"/>
      <c r="C28" s="525"/>
      <c r="D28" s="12" t="e">
        <f>IF(#REF!=25,"Yes","No")</f>
        <v>#REF!</v>
      </c>
      <c r="E28" s="524" t="e">
        <f>IF(D28="No","Check that all columns in Category 3 are complete if any funds are being used for fixed property costs.","")</f>
        <v>#REF!</v>
      </c>
      <c r="F28" s="524"/>
      <c r="G28" s="524"/>
      <c r="H28" s="524"/>
      <c r="I28" s="524"/>
      <c r="J28" s="524"/>
      <c r="K28" s="10" t="e">
        <f t="shared" si="1"/>
        <v>#REF!</v>
      </c>
    </row>
    <row r="29" spans="1:11" ht="15" customHeight="1" x14ac:dyDescent="0.3">
      <c r="A29" s="525" t="s">
        <v>245</v>
      </c>
      <c r="B29" s="525"/>
      <c r="C29" s="525"/>
      <c r="D29" s="12" t="e">
        <f>IF(#REF!=25,"Yes","No")</f>
        <v>#REF!</v>
      </c>
      <c r="E29" s="524" t="e">
        <f>IF(D29="No","Check that all columns in Category 4 are complete if any funds are being used for contractual services.","")</f>
        <v>#REF!</v>
      </c>
      <c r="F29" s="524"/>
      <c r="G29" s="524"/>
      <c r="H29" s="524"/>
      <c r="I29" s="524"/>
      <c r="J29" s="524"/>
      <c r="K29" s="10" t="e">
        <f t="shared" si="1"/>
        <v>#REF!</v>
      </c>
    </row>
    <row r="30" spans="1:11" ht="15" customHeight="1" x14ac:dyDescent="0.3">
      <c r="A30" s="525" t="s">
        <v>367</v>
      </c>
      <c r="B30" s="525"/>
      <c r="C30" s="525"/>
      <c r="D30" s="12" t="e">
        <f>IF(#REF!=25,"Yes","No")</f>
        <v>#REF!</v>
      </c>
      <c r="E30" s="524" t="e">
        <f>IF(D30="No","Check that all columns in Category 5 are complete if any funds are being used for equipment.","")</f>
        <v>#REF!</v>
      </c>
      <c r="F30" s="524"/>
      <c r="G30" s="524"/>
      <c r="H30" s="524"/>
      <c r="I30" s="524"/>
      <c r="J30" s="524"/>
      <c r="K30" s="10" t="e">
        <f t="shared" si="1"/>
        <v>#REF!</v>
      </c>
    </row>
    <row r="31" spans="1:11" ht="15" customHeight="1" x14ac:dyDescent="0.3">
      <c r="A31" s="525" t="s">
        <v>362</v>
      </c>
      <c r="B31" s="525"/>
      <c r="C31" s="525"/>
      <c r="D31" s="12" t="e">
        <f>IF(#REF!=25,"Yes","No")</f>
        <v>#REF!</v>
      </c>
      <c r="E31" s="524" t="e">
        <f>IF(D31="No","Check that all columns in Category 6 are complete if any funds are being used for other costs.","")</f>
        <v>#REF!</v>
      </c>
      <c r="F31" s="524"/>
      <c r="G31" s="524"/>
      <c r="H31" s="524"/>
      <c r="I31" s="524"/>
      <c r="J31" s="524"/>
      <c r="K31" s="10" t="e">
        <f t="shared" si="1"/>
        <v>#REF!</v>
      </c>
    </row>
    <row r="32" spans="1:11" ht="25.05" customHeight="1" x14ac:dyDescent="0.3">
      <c r="A32" s="526" t="s">
        <v>200</v>
      </c>
      <c r="B32" s="527"/>
      <c r="C32" s="527"/>
      <c r="D32" s="527"/>
      <c r="E32" s="527"/>
      <c r="F32" s="527"/>
      <c r="G32" s="527"/>
      <c r="H32" s="527"/>
      <c r="I32" s="527"/>
      <c r="J32" s="528"/>
    </row>
    <row r="33" spans="1:11" ht="15" customHeight="1" x14ac:dyDescent="0.3">
      <c r="A33" s="525" t="s">
        <v>233</v>
      </c>
      <c r="B33" s="525"/>
      <c r="C33" s="525"/>
      <c r="D33" s="12" t="e">
        <f>IF(#REF!="Your budget is now complete.","Yes","No")</f>
        <v>#REF!</v>
      </c>
      <c r="E33" s="524" t="e">
        <f>IF(D33="No","Revise the data provided on Tab 6 to ensure that the budget covers the total amount of funds that are being consolidated.","")</f>
        <v>#REF!</v>
      </c>
      <c r="F33" s="524"/>
      <c r="G33" s="524"/>
      <c r="H33" s="524"/>
      <c r="I33" s="524"/>
      <c r="J33" s="524"/>
      <c r="K33" s="10" t="e">
        <f>IF(D33="Yes",1,0)</f>
        <v>#REF!</v>
      </c>
    </row>
    <row r="34" spans="1:11" ht="25.05" customHeight="1" x14ac:dyDescent="0.3">
      <c r="A34" s="526" t="s">
        <v>201</v>
      </c>
      <c r="B34" s="527"/>
      <c r="C34" s="527"/>
      <c r="D34" s="527"/>
      <c r="E34" s="527"/>
      <c r="F34" s="527"/>
      <c r="G34" s="527"/>
      <c r="H34" s="527"/>
      <c r="I34" s="527"/>
      <c r="J34" s="528"/>
    </row>
    <row r="35" spans="1:11" ht="15" customHeight="1" x14ac:dyDescent="0.3">
      <c r="A35" s="525" t="s">
        <v>364</v>
      </c>
      <c r="B35" s="525"/>
      <c r="C35" s="525"/>
      <c r="D35" s="12" t="e">
        <f>IF(#REF!=25,"Yes","No")</f>
        <v>#REF!</v>
      </c>
      <c r="E35" s="524" t="e">
        <f>IF(D35="No","Check that all columns in Category 1 are complete if any funds are being used for salaries and benefits.","")</f>
        <v>#REF!</v>
      </c>
      <c r="F35" s="524"/>
      <c r="G35" s="524"/>
      <c r="H35" s="524"/>
      <c r="I35" s="524"/>
      <c r="J35" s="524"/>
      <c r="K35" s="10" t="e">
        <f t="shared" ref="K35:K40" si="2">IF(D35="Yes",1,0)</f>
        <v>#REF!</v>
      </c>
    </row>
    <row r="36" spans="1:11" ht="15" customHeight="1" x14ac:dyDescent="0.3">
      <c r="A36" s="525" t="s">
        <v>365</v>
      </c>
      <c r="B36" s="525"/>
      <c r="C36" s="525"/>
      <c r="D36" s="12" t="e">
        <f>IF(#REF!=25,"Yes","No")</f>
        <v>#REF!</v>
      </c>
      <c r="E36" s="524" t="e">
        <f>IF(D36="No","Check that all columns in Category 2 are complete if any funds are being used for supplies and materials.","")</f>
        <v>#REF!</v>
      </c>
      <c r="F36" s="524"/>
      <c r="G36" s="524"/>
      <c r="H36" s="524"/>
      <c r="I36" s="524"/>
      <c r="J36" s="524"/>
      <c r="K36" s="10" t="e">
        <f t="shared" si="2"/>
        <v>#REF!</v>
      </c>
    </row>
    <row r="37" spans="1:11" ht="15" customHeight="1" x14ac:dyDescent="0.3">
      <c r="A37" s="525" t="s">
        <v>244</v>
      </c>
      <c r="B37" s="525"/>
      <c r="C37" s="525"/>
      <c r="D37" s="12" t="e">
        <f>IF(#REF!=25,"Yes","No")</f>
        <v>#REF!</v>
      </c>
      <c r="E37" s="524" t="e">
        <f>IF(D37="No","Check that all columns in Category 3 are complete if any funds are being used for fixed property costs.","")</f>
        <v>#REF!</v>
      </c>
      <c r="F37" s="524"/>
      <c r="G37" s="524"/>
      <c r="H37" s="524"/>
      <c r="I37" s="524"/>
      <c r="J37" s="524"/>
      <c r="K37" s="10" t="e">
        <f t="shared" si="2"/>
        <v>#REF!</v>
      </c>
    </row>
    <row r="38" spans="1:11" ht="15" customHeight="1" x14ac:dyDescent="0.3">
      <c r="A38" s="525" t="s">
        <v>245</v>
      </c>
      <c r="B38" s="525"/>
      <c r="C38" s="525"/>
      <c r="D38" s="12" t="e">
        <f>IF(#REF!=25,"Yes","No")</f>
        <v>#REF!</v>
      </c>
      <c r="E38" s="524" t="e">
        <f>IF(D38="No","Check that all columns in Category 4 are complete if any funds are being used for contractual services.","")</f>
        <v>#REF!</v>
      </c>
      <c r="F38" s="524"/>
      <c r="G38" s="524"/>
      <c r="H38" s="524"/>
      <c r="I38" s="524"/>
      <c r="J38" s="524"/>
      <c r="K38" s="10" t="e">
        <f t="shared" si="2"/>
        <v>#REF!</v>
      </c>
    </row>
    <row r="39" spans="1:11" ht="15" customHeight="1" x14ac:dyDescent="0.3">
      <c r="A39" s="525" t="s">
        <v>367</v>
      </c>
      <c r="B39" s="525"/>
      <c r="C39" s="525"/>
      <c r="D39" s="12" t="e">
        <f>IF(#REF!=25,"Yes","No")</f>
        <v>#REF!</v>
      </c>
      <c r="E39" s="524" t="e">
        <f>IF(D39="No","Check that all columns in Category 5 are complete if any funds are being used for equipment.","")</f>
        <v>#REF!</v>
      </c>
      <c r="F39" s="524"/>
      <c r="G39" s="524"/>
      <c r="H39" s="524"/>
      <c r="I39" s="524"/>
      <c r="J39" s="524"/>
      <c r="K39" s="10" t="e">
        <f t="shared" si="2"/>
        <v>#REF!</v>
      </c>
    </row>
    <row r="40" spans="1:11" ht="15" customHeight="1" x14ac:dyDescent="0.3">
      <c r="A40" s="525" t="s">
        <v>362</v>
      </c>
      <c r="B40" s="525"/>
      <c r="C40" s="525"/>
      <c r="D40" s="12" t="e">
        <f>IF(#REF!=25,"Yes","No")</f>
        <v>#REF!</v>
      </c>
      <c r="E40" s="524" t="e">
        <f>IF(D40="No","Check that all columns in Category 6 are complete if any funds are being used for other costs.","")</f>
        <v>#REF!</v>
      </c>
      <c r="F40" s="524"/>
      <c r="G40" s="524"/>
      <c r="H40" s="524"/>
      <c r="I40" s="524"/>
      <c r="J40" s="524"/>
      <c r="K40" s="10" t="e">
        <f t="shared" si="2"/>
        <v>#REF!</v>
      </c>
    </row>
    <row r="41" spans="1:11" ht="25.05" customHeight="1" x14ac:dyDescent="0.3">
      <c r="A41" s="526" t="s">
        <v>202</v>
      </c>
      <c r="B41" s="527"/>
      <c r="C41" s="527"/>
      <c r="D41" s="527"/>
      <c r="E41" s="527"/>
      <c r="F41" s="527"/>
      <c r="G41" s="527"/>
      <c r="H41" s="527"/>
      <c r="I41" s="527"/>
      <c r="J41" s="528"/>
    </row>
    <row r="42" spans="1:11" ht="15" customHeight="1" x14ac:dyDescent="0.3">
      <c r="A42" s="525" t="s">
        <v>233</v>
      </c>
      <c r="B42" s="525"/>
      <c r="C42" s="525"/>
      <c r="D42" s="12" t="e">
        <f>IF(#REF!="Your budget is now complete.","Yes","No")</f>
        <v>#REF!</v>
      </c>
      <c r="E42" s="524" t="e">
        <f>IF(D42="No","Revise the data provided on Tab 6 to ensure that the budget covers the total amount of funds that are being consolidated.","")</f>
        <v>#REF!</v>
      </c>
      <c r="F42" s="524"/>
      <c r="G42" s="524"/>
      <c r="H42" s="524"/>
      <c r="I42" s="524"/>
      <c r="J42" s="524"/>
      <c r="K42" s="10" t="e">
        <f>IF(D42="Yes",1,0)</f>
        <v>#REF!</v>
      </c>
    </row>
    <row r="43" spans="1:11" x14ac:dyDescent="0.3">
      <c r="K43" s="10" t="e">
        <f>SUM(K1:K42)</f>
        <v>#REF!</v>
      </c>
    </row>
  </sheetData>
  <mergeCells count="67">
    <mergeCell ref="A24:C24"/>
    <mergeCell ref="A1:J1"/>
    <mergeCell ref="A9:C10"/>
    <mergeCell ref="E9:J10"/>
    <mergeCell ref="A11:J11"/>
    <mergeCell ref="A7:J7"/>
    <mergeCell ref="A14:C14"/>
    <mergeCell ref="A17:C17"/>
    <mergeCell ref="A16:C16"/>
    <mergeCell ref="A2:J5"/>
    <mergeCell ref="D9:D10"/>
    <mergeCell ref="A6:J6"/>
    <mergeCell ref="A8:J8"/>
    <mergeCell ref="A12:C12"/>
    <mergeCell ref="E12:J12"/>
    <mergeCell ref="E24:J24"/>
    <mergeCell ref="E23:J23"/>
    <mergeCell ref="A20:C20"/>
    <mergeCell ref="E20:J20"/>
    <mergeCell ref="E21:J21"/>
    <mergeCell ref="A18:C18"/>
    <mergeCell ref="A19:C19"/>
    <mergeCell ref="A22:C22"/>
    <mergeCell ref="E22:J22"/>
    <mergeCell ref="A13:C13"/>
    <mergeCell ref="A21:C21"/>
    <mergeCell ref="E13:J13"/>
    <mergeCell ref="E18:J18"/>
    <mergeCell ref="E27:J27"/>
    <mergeCell ref="A27:C27"/>
    <mergeCell ref="A26:C26"/>
    <mergeCell ref="E26:J26"/>
    <mergeCell ref="E14:J14"/>
    <mergeCell ref="E15:J15"/>
    <mergeCell ref="A15:C15"/>
    <mergeCell ref="A25:J25"/>
    <mergeCell ref="E16:J16"/>
    <mergeCell ref="E19:J19"/>
    <mergeCell ref="E17:J17"/>
    <mergeCell ref="A23:C23"/>
    <mergeCell ref="A34:J34"/>
    <mergeCell ref="A33:C33"/>
    <mergeCell ref="E33:J33"/>
    <mergeCell ref="A28:C28"/>
    <mergeCell ref="E28:J28"/>
    <mergeCell ref="A30:C30"/>
    <mergeCell ref="E30:J30"/>
    <mergeCell ref="A32:J32"/>
    <mergeCell ref="A31:C31"/>
    <mergeCell ref="E31:J31"/>
    <mergeCell ref="A29:C29"/>
    <mergeCell ref="E29:J29"/>
    <mergeCell ref="A35:C35"/>
    <mergeCell ref="E35:J35"/>
    <mergeCell ref="A36:C36"/>
    <mergeCell ref="E36:J36"/>
    <mergeCell ref="E40:J40"/>
    <mergeCell ref="E39:J39"/>
    <mergeCell ref="A37:C37"/>
    <mergeCell ref="E37:J37"/>
    <mergeCell ref="E42:J42"/>
    <mergeCell ref="A38:C38"/>
    <mergeCell ref="E38:J38"/>
    <mergeCell ref="A39:C39"/>
    <mergeCell ref="A40:C40"/>
    <mergeCell ref="A41:J41"/>
    <mergeCell ref="A42:C42"/>
  </mergeCells>
  <phoneticPr fontId="28" type="noConversion"/>
  <conditionalFormatting sqref="D33:D42 D12:D31">
    <cfRule type="cellIs" dxfId="71" priority="65" stopIfTrue="1" operator="equal">
      <formula>"No"</formula>
    </cfRule>
  </conditionalFormatting>
  <conditionalFormatting sqref="D33:D42 D12:D31">
    <cfRule type="cellIs" dxfId="70" priority="64" stopIfTrue="1" operator="equal">
      <formula>"N/A"</formula>
    </cfRule>
  </conditionalFormatting>
  <conditionalFormatting sqref="D42 D35:D40 D26:D31 D33 D12:D24">
    <cfRule type="cellIs" dxfId="69" priority="55" stopIfTrue="1" operator="equal">
      <formula>"No"</formula>
    </cfRule>
  </conditionalFormatting>
  <conditionalFormatting sqref="A7">
    <cfRule type="expression" dxfId="68" priority="56" stopIfTrue="1">
      <formula>NOT(ISERROR(SEARCH("Successful",A7)))</formula>
    </cfRule>
    <cfRule type="expression" dxfId="67" priority="57" stopIfTrue="1">
      <formula>NOT(ISERROR(SEARCH("Failed",A7)))</formula>
    </cfRule>
  </conditionalFormatting>
  <conditionalFormatting sqref="D26:D31">
    <cfRule type="cellIs" dxfId="66" priority="33" stopIfTrue="1" operator="equal">
      <formula>"""No"""</formula>
    </cfRule>
  </conditionalFormatting>
  <conditionalFormatting sqref="D33">
    <cfRule type="cellIs" dxfId="65" priority="28" stopIfTrue="1" operator="equal">
      <formula>"""No"""</formula>
    </cfRule>
  </conditionalFormatting>
  <conditionalFormatting sqref="D42">
    <cfRule type="cellIs" dxfId="64" priority="24" stopIfTrue="1" operator="equal">
      <formula>"""No"""</formula>
    </cfRule>
  </conditionalFormatting>
  <conditionalFormatting sqref="D35:D40">
    <cfRule type="cellIs" dxfId="63" priority="15" stopIfTrue="1" operator="equal">
      <formula>"""No"""</formula>
    </cfRule>
  </conditionalFormatting>
  <conditionalFormatting sqref="D33:D42 D12:D31">
    <cfRule type="cellIs" dxfId="62" priority="553" stopIfTrue="1" operator="equal">
      <formula>"""No"""</formula>
    </cfRule>
  </conditionalFormatting>
  <pageMargins left="0.75" right="0.75" top="1" bottom="1" header="0.5" footer="0.5"/>
  <headerFooter alignWithMargins="0">
    <oddHeader>&amp;L&amp;A Tab: Page &amp;P of &amp;N</oddHead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8"/>
  </sheetPr>
  <dimension ref="A3:A30"/>
  <sheetViews>
    <sheetView workbookViewId="0">
      <selection activeCell="G30" sqref="G30"/>
    </sheetView>
  </sheetViews>
  <sheetFormatPr defaultColWidth="8.77734375" defaultRowHeight="13.8" x14ac:dyDescent="0.3"/>
  <cols>
    <col min="1" max="1" width="40" customWidth="1"/>
  </cols>
  <sheetData>
    <row r="3" spans="1:1" x14ac:dyDescent="0.3">
      <c r="A3" s="1" t="s">
        <v>393</v>
      </c>
    </row>
    <row r="4" spans="1:1" x14ac:dyDescent="0.3">
      <c r="A4" s="1" t="s">
        <v>394</v>
      </c>
    </row>
    <row r="6" spans="1:1" x14ac:dyDescent="0.3">
      <c r="A6" s="1" t="s">
        <v>395</v>
      </c>
    </row>
    <row r="7" spans="1:1" x14ac:dyDescent="0.3">
      <c r="A7" s="1"/>
    </row>
    <row r="9" spans="1:1" x14ac:dyDescent="0.3">
      <c r="A9" s="6" t="s">
        <v>291</v>
      </c>
    </row>
    <row r="10" spans="1:1" x14ac:dyDescent="0.3">
      <c r="A10" s="6" t="s">
        <v>292</v>
      </c>
    </row>
    <row r="11" spans="1:1" x14ac:dyDescent="0.3">
      <c r="A11" s="7" t="s">
        <v>293</v>
      </c>
    </row>
    <row r="12" spans="1:1" x14ac:dyDescent="0.3">
      <c r="A12" s="7" t="s">
        <v>360</v>
      </c>
    </row>
    <row r="13" spans="1:1" x14ac:dyDescent="0.3">
      <c r="A13" s="7" t="s">
        <v>361</v>
      </c>
    </row>
    <row r="14" spans="1:1" x14ac:dyDescent="0.3">
      <c r="A14" s="7" t="s">
        <v>362</v>
      </c>
    </row>
    <row r="16" spans="1:1" x14ac:dyDescent="0.3">
      <c r="A16" s="7" t="s">
        <v>299</v>
      </c>
    </row>
    <row r="17" spans="1:1" x14ac:dyDescent="0.3">
      <c r="A17" s="7" t="s">
        <v>300</v>
      </c>
    </row>
    <row r="18" spans="1:1" x14ac:dyDescent="0.3">
      <c r="A18" s="7" t="s">
        <v>275</v>
      </c>
    </row>
    <row r="21" spans="1:1" x14ac:dyDescent="0.3">
      <c r="A21" s="7" t="s">
        <v>337</v>
      </c>
    </row>
    <row r="22" spans="1:1" x14ac:dyDescent="0.3">
      <c r="A22" s="7" t="s">
        <v>338</v>
      </c>
    </row>
    <row r="23" spans="1:1" x14ac:dyDescent="0.3">
      <c r="A23" s="7" t="s">
        <v>301</v>
      </c>
    </row>
    <row r="24" spans="1:1" x14ac:dyDescent="0.3">
      <c r="A24" s="7" t="s">
        <v>302</v>
      </c>
    </row>
    <row r="25" spans="1:1" x14ac:dyDescent="0.3">
      <c r="A25" s="7" t="s">
        <v>392</v>
      </c>
    </row>
    <row r="26" spans="1:1" x14ac:dyDescent="0.3">
      <c r="A26" s="7" t="s">
        <v>362</v>
      </c>
    </row>
    <row r="28" spans="1:1" x14ac:dyDescent="0.3">
      <c r="A28" s="7" t="s">
        <v>269</v>
      </c>
    </row>
    <row r="29" spans="1:1" x14ac:dyDescent="0.3">
      <c r="A29" s="7" t="s">
        <v>270</v>
      </c>
    </row>
    <row r="30" spans="1:1" x14ac:dyDescent="0.3">
      <c r="A30" s="7" t="s">
        <v>271</v>
      </c>
    </row>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4"/>
  <sheetViews>
    <sheetView tabSelected="1" topLeftCell="A100" workbookViewId="0">
      <selection activeCell="F120" sqref="F120:J128"/>
    </sheetView>
  </sheetViews>
  <sheetFormatPr defaultColWidth="0" defaultRowHeight="13.8" zeroHeight="1" x14ac:dyDescent="0.3"/>
  <cols>
    <col min="1" max="10" width="15.6640625" style="114" customWidth="1"/>
    <col min="11" max="12" width="9.109375" style="114" hidden="1" customWidth="1"/>
    <col min="13" max="15" width="0" style="114" hidden="1" customWidth="1"/>
    <col min="16" max="16384" width="9.109375" style="114" hidden="1"/>
  </cols>
  <sheetData>
    <row r="1" spans="1:15" ht="14.4" thickTop="1" x14ac:dyDescent="0.3">
      <c r="A1" s="610" t="s">
        <v>39</v>
      </c>
      <c r="B1" s="611"/>
      <c r="C1" s="611"/>
      <c r="D1" s="611"/>
      <c r="E1" s="611"/>
      <c r="F1" s="611"/>
      <c r="G1" s="611"/>
      <c r="H1" s="611"/>
      <c r="I1" s="611"/>
      <c r="J1" s="612"/>
    </row>
    <row r="2" spans="1:15" x14ac:dyDescent="0.3">
      <c r="A2" s="613"/>
      <c r="B2" s="614"/>
      <c r="C2" s="614"/>
      <c r="D2" s="614"/>
      <c r="E2" s="614"/>
      <c r="F2" s="614"/>
      <c r="G2" s="614"/>
      <c r="H2" s="614"/>
      <c r="I2" s="614"/>
      <c r="J2" s="615"/>
    </row>
    <row r="3" spans="1:15" ht="14.4" thickBot="1" x14ac:dyDescent="0.35">
      <c r="A3" s="613"/>
      <c r="B3" s="614"/>
      <c r="C3" s="614"/>
      <c r="D3" s="614"/>
      <c r="E3" s="614"/>
      <c r="F3" s="614"/>
      <c r="G3" s="614"/>
      <c r="H3" s="614"/>
      <c r="I3" s="614"/>
      <c r="J3" s="615"/>
    </row>
    <row r="4" spans="1:15" ht="12.75" customHeight="1" x14ac:dyDescent="0.3">
      <c r="A4" s="627" t="s">
        <v>122</v>
      </c>
      <c r="B4" s="628"/>
      <c r="C4" s="628"/>
      <c r="D4" s="628"/>
      <c r="E4" s="628"/>
      <c r="F4" s="628"/>
      <c r="G4" s="628"/>
      <c r="H4" s="628"/>
      <c r="I4" s="628"/>
      <c r="J4" s="629"/>
    </row>
    <row r="5" spans="1:15" x14ac:dyDescent="0.3">
      <c r="A5" s="630"/>
      <c r="B5" s="631"/>
      <c r="C5" s="631"/>
      <c r="D5" s="631"/>
      <c r="E5" s="631"/>
      <c r="F5" s="631"/>
      <c r="G5" s="631"/>
      <c r="H5" s="631"/>
      <c r="I5" s="631"/>
      <c r="J5" s="632"/>
    </row>
    <row r="6" spans="1:15" x14ac:dyDescent="0.3">
      <c r="A6" s="616" t="s">
        <v>26</v>
      </c>
      <c r="B6" s="347"/>
      <c r="C6" s="347"/>
      <c r="D6" s="347"/>
      <c r="E6" s="347"/>
      <c r="F6" s="347"/>
      <c r="G6" s="347"/>
      <c r="H6" s="347"/>
      <c r="I6" s="347"/>
      <c r="J6" s="617"/>
    </row>
    <row r="7" spans="1:15" x14ac:dyDescent="0.3">
      <c r="A7" s="618"/>
      <c r="B7" s="347"/>
      <c r="C7" s="347"/>
      <c r="D7" s="347"/>
      <c r="E7" s="347"/>
      <c r="F7" s="347"/>
      <c r="G7" s="347"/>
      <c r="H7" s="347"/>
      <c r="I7" s="347"/>
      <c r="J7" s="617"/>
    </row>
    <row r="8" spans="1:15" x14ac:dyDescent="0.3">
      <c r="A8" s="618"/>
      <c r="B8" s="347"/>
      <c r="C8" s="347"/>
      <c r="D8" s="347"/>
      <c r="E8" s="347"/>
      <c r="F8" s="347"/>
      <c r="G8" s="347"/>
      <c r="H8" s="347"/>
      <c r="I8" s="347"/>
      <c r="J8" s="617"/>
    </row>
    <row r="9" spans="1:15" ht="12.75" customHeight="1" x14ac:dyDescent="0.3">
      <c r="A9" s="618"/>
      <c r="B9" s="347"/>
      <c r="C9" s="347"/>
      <c r="D9" s="347"/>
      <c r="E9" s="347"/>
      <c r="F9" s="347"/>
      <c r="G9" s="347"/>
      <c r="H9" s="347"/>
      <c r="I9" s="347"/>
      <c r="J9" s="617"/>
    </row>
    <row r="10" spans="1:15" x14ac:dyDescent="0.3">
      <c r="A10" s="618"/>
      <c r="B10" s="347"/>
      <c r="C10" s="347"/>
      <c r="D10" s="347"/>
      <c r="E10" s="347"/>
      <c r="F10" s="347"/>
      <c r="G10" s="347"/>
      <c r="H10" s="347"/>
      <c r="I10" s="347"/>
      <c r="J10" s="617"/>
    </row>
    <row r="11" spans="1:15" x14ac:dyDescent="0.3">
      <c r="A11" s="618"/>
      <c r="B11" s="347"/>
      <c r="C11" s="347"/>
      <c r="D11" s="347"/>
      <c r="E11" s="347"/>
      <c r="F11" s="347"/>
      <c r="G11" s="347"/>
      <c r="H11" s="347"/>
      <c r="I11" s="347"/>
      <c r="J11" s="617"/>
    </row>
    <row r="12" spans="1:15" x14ac:dyDescent="0.3">
      <c r="A12" s="618"/>
      <c r="B12" s="347"/>
      <c r="C12" s="347"/>
      <c r="D12" s="347"/>
      <c r="E12" s="347"/>
      <c r="F12" s="347"/>
      <c r="G12" s="347"/>
      <c r="H12" s="347"/>
      <c r="I12" s="347"/>
      <c r="J12" s="617"/>
    </row>
    <row r="13" spans="1:15" x14ac:dyDescent="0.3">
      <c r="A13" s="618"/>
      <c r="B13" s="347"/>
      <c r="C13" s="347"/>
      <c r="D13" s="347"/>
      <c r="E13" s="347"/>
      <c r="F13" s="347"/>
      <c r="G13" s="347"/>
      <c r="H13" s="347"/>
      <c r="I13" s="347"/>
      <c r="J13" s="617"/>
    </row>
    <row r="14" spans="1:15" x14ac:dyDescent="0.3">
      <c r="A14" s="618"/>
      <c r="B14" s="347"/>
      <c r="C14" s="347"/>
      <c r="D14" s="347"/>
      <c r="E14" s="347"/>
      <c r="F14" s="347"/>
      <c r="G14" s="347"/>
      <c r="H14" s="347"/>
      <c r="I14" s="347"/>
      <c r="J14" s="617"/>
    </row>
    <row r="15" spans="1:15" ht="14.4" thickBot="1" x14ac:dyDescent="0.35">
      <c r="A15" s="618"/>
      <c r="B15" s="347"/>
      <c r="C15" s="347"/>
      <c r="D15" s="347"/>
      <c r="E15" s="347"/>
      <c r="F15" s="347"/>
      <c r="G15" s="347"/>
      <c r="H15" s="347"/>
      <c r="I15" s="347"/>
      <c r="J15" s="617"/>
    </row>
    <row r="16" spans="1:15" ht="14.4" thickBot="1" x14ac:dyDescent="0.35">
      <c r="A16" s="618"/>
      <c r="B16" s="347"/>
      <c r="C16" s="347"/>
      <c r="D16" s="347"/>
      <c r="E16" s="347"/>
      <c r="F16" s="347"/>
      <c r="G16" s="347"/>
      <c r="H16" s="347"/>
      <c r="I16" s="347"/>
      <c r="J16" s="617"/>
      <c r="O16" s="122"/>
    </row>
    <row r="17" spans="1:10" ht="14.4" thickBot="1" x14ac:dyDescent="0.35">
      <c r="A17" s="619"/>
      <c r="B17" s="620"/>
      <c r="C17" s="620"/>
      <c r="D17" s="620"/>
      <c r="E17" s="620"/>
      <c r="F17" s="620"/>
      <c r="G17" s="620"/>
      <c r="H17" s="620"/>
      <c r="I17" s="620"/>
      <c r="J17" s="621"/>
    </row>
    <row r="18" spans="1:10" ht="13.5" customHeight="1" thickTop="1" x14ac:dyDescent="0.3">
      <c r="A18" s="564" t="s">
        <v>139</v>
      </c>
      <c r="B18" s="565"/>
      <c r="C18" s="565"/>
      <c r="D18" s="565"/>
      <c r="E18" s="565"/>
      <c r="F18" s="565"/>
      <c r="G18" s="565"/>
      <c r="H18" s="565"/>
      <c r="I18" s="565"/>
      <c r="J18" s="566"/>
    </row>
    <row r="19" spans="1:10" ht="12.75" customHeight="1" x14ac:dyDescent="0.3">
      <c r="A19" s="567"/>
      <c r="B19" s="568"/>
      <c r="C19" s="568"/>
      <c r="D19" s="568"/>
      <c r="E19" s="568"/>
      <c r="F19" s="568"/>
      <c r="G19" s="568"/>
      <c r="H19" s="568"/>
      <c r="I19" s="568"/>
      <c r="J19" s="569"/>
    </row>
    <row r="20" spans="1:10" x14ac:dyDescent="0.3">
      <c r="A20" s="558" t="s">
        <v>125</v>
      </c>
      <c r="B20" s="559"/>
      <c r="C20" s="559"/>
      <c r="D20" s="559"/>
      <c r="E20" s="559"/>
      <c r="F20" s="559"/>
      <c r="G20" s="559"/>
      <c r="H20" s="559"/>
      <c r="I20" s="559"/>
      <c r="J20" s="560"/>
    </row>
    <row r="21" spans="1:10" x14ac:dyDescent="0.3">
      <c r="A21" s="570"/>
      <c r="B21" s="571"/>
      <c r="C21" s="571"/>
      <c r="D21" s="571"/>
      <c r="E21" s="571"/>
      <c r="F21" s="571"/>
      <c r="G21" s="571"/>
      <c r="H21" s="571"/>
      <c r="I21" s="571"/>
      <c r="J21" s="572"/>
    </row>
    <row r="22" spans="1:10" x14ac:dyDescent="0.3">
      <c r="A22" s="561"/>
      <c r="B22" s="562"/>
      <c r="C22" s="562"/>
      <c r="D22" s="562"/>
      <c r="E22" s="562"/>
      <c r="F22" s="562"/>
      <c r="G22" s="562"/>
      <c r="H22" s="562"/>
      <c r="I22" s="562"/>
      <c r="J22" s="563"/>
    </row>
    <row r="23" spans="1:10" x14ac:dyDescent="0.3">
      <c r="A23" s="549" t="s">
        <v>2</v>
      </c>
      <c r="B23" s="550"/>
      <c r="C23" s="550"/>
      <c r="D23" s="550"/>
      <c r="E23" s="550"/>
      <c r="F23" s="550"/>
      <c r="G23" s="550"/>
      <c r="H23" s="550"/>
      <c r="I23" s="550"/>
      <c r="J23" s="551"/>
    </row>
    <row r="24" spans="1:10" x14ac:dyDescent="0.3">
      <c r="A24" s="552"/>
      <c r="B24" s="553"/>
      <c r="C24" s="553"/>
      <c r="D24" s="553"/>
      <c r="E24" s="553"/>
      <c r="F24" s="553"/>
      <c r="G24" s="553"/>
      <c r="H24" s="553"/>
      <c r="I24" s="553"/>
      <c r="J24" s="554"/>
    </row>
    <row r="25" spans="1:10" x14ac:dyDescent="0.3">
      <c r="A25" s="552"/>
      <c r="B25" s="553"/>
      <c r="C25" s="553"/>
      <c r="D25" s="553"/>
      <c r="E25" s="553"/>
      <c r="F25" s="553"/>
      <c r="G25" s="553"/>
      <c r="H25" s="553"/>
      <c r="I25" s="553"/>
      <c r="J25" s="554"/>
    </row>
    <row r="26" spans="1:10" x14ac:dyDescent="0.3">
      <c r="A26" s="552"/>
      <c r="B26" s="553"/>
      <c r="C26" s="553"/>
      <c r="D26" s="553"/>
      <c r="E26" s="553"/>
      <c r="F26" s="553"/>
      <c r="G26" s="553"/>
      <c r="H26" s="553"/>
      <c r="I26" s="553"/>
      <c r="J26" s="554"/>
    </row>
    <row r="27" spans="1:10" x14ac:dyDescent="0.3">
      <c r="A27" s="552"/>
      <c r="B27" s="553"/>
      <c r="C27" s="553"/>
      <c r="D27" s="553"/>
      <c r="E27" s="553"/>
      <c r="F27" s="553"/>
      <c r="G27" s="553"/>
      <c r="H27" s="553"/>
      <c r="I27" s="553"/>
      <c r="J27" s="554"/>
    </row>
    <row r="28" spans="1:10" x14ac:dyDescent="0.3">
      <c r="A28" s="552"/>
      <c r="B28" s="553"/>
      <c r="C28" s="553"/>
      <c r="D28" s="553"/>
      <c r="E28" s="553"/>
      <c r="F28" s="553"/>
      <c r="G28" s="553"/>
      <c r="H28" s="553"/>
      <c r="I28" s="553"/>
      <c r="J28" s="554"/>
    </row>
    <row r="29" spans="1:10" x14ac:dyDescent="0.3">
      <c r="A29" s="552"/>
      <c r="B29" s="553"/>
      <c r="C29" s="553"/>
      <c r="D29" s="553"/>
      <c r="E29" s="553"/>
      <c r="F29" s="553"/>
      <c r="G29" s="553"/>
      <c r="H29" s="553"/>
      <c r="I29" s="553"/>
      <c r="J29" s="554"/>
    </row>
    <row r="30" spans="1:10" x14ac:dyDescent="0.3">
      <c r="A30" s="552"/>
      <c r="B30" s="553"/>
      <c r="C30" s="553"/>
      <c r="D30" s="553"/>
      <c r="E30" s="553"/>
      <c r="F30" s="553"/>
      <c r="G30" s="553"/>
      <c r="H30" s="553"/>
      <c r="I30" s="553"/>
      <c r="J30" s="554"/>
    </row>
    <row r="31" spans="1:10" x14ac:dyDescent="0.3">
      <c r="A31" s="552"/>
      <c r="B31" s="553"/>
      <c r="C31" s="553"/>
      <c r="D31" s="553"/>
      <c r="E31" s="553"/>
      <c r="F31" s="553"/>
      <c r="G31" s="553"/>
      <c r="H31" s="553"/>
      <c r="I31" s="553"/>
      <c r="J31" s="554"/>
    </row>
    <row r="32" spans="1:10" x14ac:dyDescent="0.3">
      <c r="A32" s="552"/>
      <c r="B32" s="553"/>
      <c r="C32" s="553"/>
      <c r="D32" s="553"/>
      <c r="E32" s="553"/>
      <c r="F32" s="553"/>
      <c r="G32" s="553"/>
      <c r="H32" s="553"/>
      <c r="I32" s="553"/>
      <c r="J32" s="554"/>
    </row>
    <row r="33" spans="1:10" x14ac:dyDescent="0.3">
      <c r="A33" s="552"/>
      <c r="B33" s="553"/>
      <c r="C33" s="553"/>
      <c r="D33" s="553"/>
      <c r="E33" s="553"/>
      <c r="F33" s="553"/>
      <c r="G33" s="553"/>
      <c r="H33" s="553"/>
      <c r="I33" s="553"/>
      <c r="J33" s="554"/>
    </row>
    <row r="34" spans="1:10" x14ac:dyDescent="0.3">
      <c r="A34" s="552"/>
      <c r="B34" s="553"/>
      <c r="C34" s="553"/>
      <c r="D34" s="553"/>
      <c r="E34" s="553"/>
      <c r="F34" s="553"/>
      <c r="G34" s="553"/>
      <c r="H34" s="553"/>
      <c r="I34" s="553"/>
      <c r="J34" s="554"/>
    </row>
    <row r="35" spans="1:10" x14ac:dyDescent="0.3">
      <c r="A35" s="552"/>
      <c r="B35" s="553"/>
      <c r="C35" s="553"/>
      <c r="D35" s="553"/>
      <c r="E35" s="553"/>
      <c r="F35" s="553"/>
      <c r="G35" s="553"/>
      <c r="H35" s="553"/>
      <c r="I35" s="553"/>
      <c r="J35" s="554"/>
    </row>
    <row r="36" spans="1:10" x14ac:dyDescent="0.3">
      <c r="A36" s="552"/>
      <c r="B36" s="553"/>
      <c r="C36" s="553"/>
      <c r="D36" s="553"/>
      <c r="E36" s="553"/>
      <c r="F36" s="553"/>
      <c r="G36" s="553"/>
      <c r="H36" s="553"/>
      <c r="I36" s="553"/>
      <c r="J36" s="554"/>
    </row>
    <row r="37" spans="1:10" ht="14.4" thickBot="1" x14ac:dyDescent="0.35">
      <c r="A37" s="555"/>
      <c r="B37" s="556"/>
      <c r="C37" s="556"/>
      <c r="D37" s="556"/>
      <c r="E37" s="556"/>
      <c r="F37" s="556"/>
      <c r="G37" s="556"/>
      <c r="H37" s="556"/>
      <c r="I37" s="556"/>
      <c r="J37" s="557"/>
    </row>
    <row r="38" spans="1:10" ht="13.5" customHeight="1" thickTop="1" x14ac:dyDescent="0.3">
      <c r="A38" s="564" t="s">
        <v>123</v>
      </c>
      <c r="B38" s="565"/>
      <c r="C38" s="565"/>
      <c r="D38" s="565"/>
      <c r="E38" s="565"/>
      <c r="F38" s="565"/>
      <c r="G38" s="565"/>
      <c r="H38" s="565"/>
      <c r="I38" s="565"/>
      <c r="J38" s="566"/>
    </row>
    <row r="39" spans="1:10" ht="12.75" customHeight="1" x14ac:dyDescent="0.3">
      <c r="A39" s="567"/>
      <c r="B39" s="568"/>
      <c r="C39" s="568"/>
      <c r="D39" s="568"/>
      <c r="E39" s="568"/>
      <c r="F39" s="568"/>
      <c r="G39" s="568"/>
      <c r="H39" s="568"/>
      <c r="I39" s="568"/>
      <c r="J39" s="569"/>
    </row>
    <row r="40" spans="1:10" x14ac:dyDescent="0.3">
      <c r="A40" s="558" t="s">
        <v>124</v>
      </c>
      <c r="B40" s="559"/>
      <c r="C40" s="559"/>
      <c r="D40" s="559"/>
      <c r="E40" s="559"/>
      <c r="F40" s="559"/>
      <c r="G40" s="559"/>
      <c r="H40" s="559"/>
      <c r="I40" s="559"/>
      <c r="J40" s="560"/>
    </row>
    <row r="41" spans="1:10" x14ac:dyDescent="0.3">
      <c r="A41" s="549" t="s">
        <v>400</v>
      </c>
      <c r="B41" s="550"/>
      <c r="C41" s="550"/>
      <c r="D41" s="550"/>
      <c r="E41" s="550"/>
      <c r="F41" s="550"/>
      <c r="G41" s="550"/>
      <c r="H41" s="550"/>
      <c r="I41" s="550"/>
      <c r="J41" s="551"/>
    </row>
    <row r="42" spans="1:10" x14ac:dyDescent="0.3">
      <c r="A42" s="552"/>
      <c r="B42" s="553"/>
      <c r="C42" s="553"/>
      <c r="D42" s="553"/>
      <c r="E42" s="553"/>
      <c r="F42" s="553"/>
      <c r="G42" s="553"/>
      <c r="H42" s="553"/>
      <c r="I42" s="553"/>
      <c r="J42" s="554"/>
    </row>
    <row r="43" spans="1:10" x14ac:dyDescent="0.3">
      <c r="A43" s="552"/>
      <c r="B43" s="553"/>
      <c r="C43" s="553"/>
      <c r="D43" s="553"/>
      <c r="E43" s="553"/>
      <c r="F43" s="553"/>
      <c r="G43" s="553"/>
      <c r="H43" s="553"/>
      <c r="I43" s="553"/>
      <c r="J43" s="554"/>
    </row>
    <row r="44" spans="1:10" x14ac:dyDescent="0.3">
      <c r="A44" s="552"/>
      <c r="B44" s="553"/>
      <c r="C44" s="553"/>
      <c r="D44" s="553"/>
      <c r="E44" s="553"/>
      <c r="F44" s="553"/>
      <c r="G44" s="553"/>
      <c r="H44" s="553"/>
      <c r="I44" s="553"/>
      <c r="J44" s="554"/>
    </row>
    <row r="45" spans="1:10" x14ac:dyDescent="0.3">
      <c r="A45" s="552"/>
      <c r="B45" s="553"/>
      <c r="C45" s="553"/>
      <c r="D45" s="553"/>
      <c r="E45" s="553"/>
      <c r="F45" s="553"/>
      <c r="G45" s="553"/>
      <c r="H45" s="553"/>
      <c r="I45" s="553"/>
      <c r="J45" s="554"/>
    </row>
    <row r="46" spans="1:10" x14ac:dyDescent="0.3">
      <c r="A46" s="552"/>
      <c r="B46" s="553"/>
      <c r="C46" s="553"/>
      <c r="D46" s="553"/>
      <c r="E46" s="553"/>
      <c r="F46" s="553"/>
      <c r="G46" s="553"/>
      <c r="H46" s="553"/>
      <c r="I46" s="553"/>
      <c r="J46" s="554"/>
    </row>
    <row r="47" spans="1:10" x14ac:dyDescent="0.3">
      <c r="A47" s="552"/>
      <c r="B47" s="553"/>
      <c r="C47" s="553"/>
      <c r="D47" s="553"/>
      <c r="E47" s="553"/>
      <c r="F47" s="553"/>
      <c r="G47" s="553"/>
      <c r="H47" s="553"/>
      <c r="I47" s="553"/>
      <c r="J47" s="554"/>
    </row>
    <row r="48" spans="1:10" x14ac:dyDescent="0.3">
      <c r="A48" s="552"/>
      <c r="B48" s="553"/>
      <c r="C48" s="553"/>
      <c r="D48" s="553"/>
      <c r="E48" s="553"/>
      <c r="F48" s="553"/>
      <c r="G48" s="553"/>
      <c r="H48" s="553"/>
      <c r="I48" s="553"/>
      <c r="J48" s="554"/>
    </row>
    <row r="49" spans="1:10" x14ac:dyDescent="0.3">
      <c r="A49" s="552"/>
      <c r="B49" s="553"/>
      <c r="C49" s="553"/>
      <c r="D49" s="553"/>
      <c r="E49" s="553"/>
      <c r="F49" s="553"/>
      <c r="G49" s="553"/>
      <c r="H49" s="553"/>
      <c r="I49" s="553"/>
      <c r="J49" s="554"/>
    </row>
    <row r="50" spans="1:10" x14ac:dyDescent="0.3">
      <c r="A50" s="552"/>
      <c r="B50" s="553"/>
      <c r="C50" s="553"/>
      <c r="D50" s="553"/>
      <c r="E50" s="553"/>
      <c r="F50" s="553"/>
      <c r="G50" s="553"/>
      <c r="H50" s="553"/>
      <c r="I50" s="553"/>
      <c r="J50" s="554"/>
    </row>
    <row r="51" spans="1:10" x14ac:dyDescent="0.3">
      <c r="A51" s="552"/>
      <c r="B51" s="553"/>
      <c r="C51" s="553"/>
      <c r="D51" s="553"/>
      <c r="E51" s="553"/>
      <c r="F51" s="553"/>
      <c r="G51" s="553"/>
      <c r="H51" s="553"/>
      <c r="I51" s="553"/>
      <c r="J51" s="554"/>
    </row>
    <row r="52" spans="1:10" x14ac:dyDescent="0.3">
      <c r="A52" s="552"/>
      <c r="B52" s="553"/>
      <c r="C52" s="553"/>
      <c r="D52" s="553"/>
      <c r="E52" s="553"/>
      <c r="F52" s="553"/>
      <c r="G52" s="553"/>
      <c r="H52" s="553"/>
      <c r="I52" s="553"/>
      <c r="J52" s="554"/>
    </row>
    <row r="53" spans="1:10" x14ac:dyDescent="0.3">
      <c r="A53" s="552"/>
      <c r="B53" s="553"/>
      <c r="C53" s="553"/>
      <c r="D53" s="553"/>
      <c r="E53" s="553"/>
      <c r="F53" s="553"/>
      <c r="G53" s="553"/>
      <c r="H53" s="553"/>
      <c r="I53" s="553"/>
      <c r="J53" s="554"/>
    </row>
    <row r="54" spans="1:10" x14ac:dyDescent="0.3">
      <c r="A54" s="552"/>
      <c r="B54" s="553"/>
      <c r="C54" s="553"/>
      <c r="D54" s="553"/>
      <c r="E54" s="553"/>
      <c r="F54" s="553"/>
      <c r="G54" s="553"/>
      <c r="H54" s="553"/>
      <c r="I54" s="553"/>
      <c r="J54" s="554"/>
    </row>
    <row r="55" spans="1:10" ht="14.4" thickBot="1" x14ac:dyDescent="0.35">
      <c r="A55" s="555"/>
      <c r="B55" s="556"/>
      <c r="C55" s="556"/>
      <c r="D55" s="556"/>
      <c r="E55" s="556"/>
      <c r="F55" s="556"/>
      <c r="G55" s="556"/>
      <c r="H55" s="556"/>
      <c r="I55" s="556"/>
      <c r="J55" s="557"/>
    </row>
    <row r="56" spans="1:10" ht="13.5" customHeight="1" thickTop="1" x14ac:dyDescent="0.3">
      <c r="A56" s="564" t="s">
        <v>89</v>
      </c>
      <c r="B56" s="565"/>
      <c r="C56" s="565"/>
      <c r="D56" s="565"/>
      <c r="E56" s="565"/>
      <c r="F56" s="565"/>
      <c r="G56" s="565"/>
      <c r="H56" s="565"/>
      <c r="I56" s="565"/>
      <c r="J56" s="566"/>
    </row>
    <row r="57" spans="1:10" ht="13.5" customHeight="1" x14ac:dyDescent="0.3">
      <c r="A57" s="604"/>
      <c r="B57" s="605"/>
      <c r="C57" s="605"/>
      <c r="D57" s="605"/>
      <c r="E57" s="605"/>
      <c r="F57" s="605"/>
      <c r="G57" s="605"/>
      <c r="H57" s="605"/>
      <c r="I57" s="605"/>
      <c r="J57" s="606"/>
    </row>
    <row r="58" spans="1:10" ht="12.75" customHeight="1" x14ac:dyDescent="0.3">
      <c r="A58" s="595" t="s">
        <v>25</v>
      </c>
      <c r="B58" s="559"/>
      <c r="C58" s="559"/>
      <c r="D58" s="559"/>
      <c r="E58" s="559"/>
      <c r="F58" s="559"/>
      <c r="G58" s="559"/>
      <c r="H58" s="559"/>
      <c r="I58" s="559"/>
      <c r="J58" s="560"/>
    </row>
    <row r="59" spans="1:10" x14ac:dyDescent="0.3">
      <c r="A59" s="570"/>
      <c r="B59" s="571"/>
      <c r="C59" s="571"/>
      <c r="D59" s="571"/>
      <c r="E59" s="571"/>
      <c r="F59" s="571"/>
      <c r="G59" s="571"/>
      <c r="H59" s="571"/>
      <c r="I59" s="571"/>
      <c r="J59" s="572"/>
    </row>
    <row r="60" spans="1:10" x14ac:dyDescent="0.3">
      <c r="A60" s="623" t="s">
        <v>111</v>
      </c>
      <c r="B60" s="624"/>
      <c r="C60" s="624"/>
      <c r="D60" s="624"/>
      <c r="E60" s="624"/>
      <c r="F60" s="624"/>
      <c r="G60" s="624"/>
      <c r="H60" s="624"/>
      <c r="I60" s="624"/>
      <c r="J60" s="625"/>
    </row>
    <row r="61" spans="1:10" x14ac:dyDescent="0.3">
      <c r="A61" s="626"/>
      <c r="B61" s="624"/>
      <c r="C61" s="624"/>
      <c r="D61" s="624"/>
      <c r="E61" s="624"/>
      <c r="F61" s="624"/>
      <c r="G61" s="624"/>
      <c r="H61" s="624"/>
      <c r="I61" s="624"/>
      <c r="J61" s="625"/>
    </row>
    <row r="62" spans="1:10" x14ac:dyDescent="0.3">
      <c r="A62" s="626"/>
      <c r="B62" s="624"/>
      <c r="C62" s="624"/>
      <c r="D62" s="624"/>
      <c r="E62" s="624"/>
      <c r="F62" s="624"/>
      <c r="G62" s="624"/>
      <c r="H62" s="624"/>
      <c r="I62" s="624"/>
      <c r="J62" s="625"/>
    </row>
    <row r="63" spans="1:10" x14ac:dyDescent="0.3">
      <c r="A63" s="626"/>
      <c r="B63" s="624"/>
      <c r="C63" s="624"/>
      <c r="D63" s="624"/>
      <c r="E63" s="624"/>
      <c r="F63" s="624"/>
      <c r="G63" s="624"/>
      <c r="H63" s="624"/>
      <c r="I63" s="624"/>
      <c r="J63" s="625"/>
    </row>
    <row r="64" spans="1:10" x14ac:dyDescent="0.3">
      <c r="A64" s="626"/>
      <c r="B64" s="624"/>
      <c r="C64" s="624"/>
      <c r="D64" s="624"/>
      <c r="E64" s="624"/>
      <c r="F64" s="624"/>
      <c r="G64" s="624"/>
      <c r="H64" s="624"/>
      <c r="I64" s="624"/>
      <c r="J64" s="625"/>
    </row>
    <row r="65" spans="1:10" x14ac:dyDescent="0.3">
      <c r="A65" s="626"/>
      <c r="B65" s="624"/>
      <c r="C65" s="624"/>
      <c r="D65" s="624"/>
      <c r="E65" s="624"/>
      <c r="F65" s="624"/>
      <c r="G65" s="624"/>
      <c r="H65" s="624"/>
      <c r="I65" s="624"/>
      <c r="J65" s="625"/>
    </row>
    <row r="66" spans="1:10" x14ac:dyDescent="0.3">
      <c r="A66" s="626"/>
      <c r="B66" s="624"/>
      <c r="C66" s="624"/>
      <c r="D66" s="624"/>
      <c r="E66" s="624"/>
      <c r="F66" s="624"/>
      <c r="G66" s="624"/>
      <c r="H66" s="624"/>
      <c r="I66" s="624"/>
      <c r="J66" s="625"/>
    </row>
    <row r="67" spans="1:10" x14ac:dyDescent="0.3">
      <c r="A67" s="626"/>
      <c r="B67" s="624"/>
      <c r="C67" s="624"/>
      <c r="D67" s="624"/>
      <c r="E67" s="624"/>
      <c r="F67" s="624"/>
      <c r="G67" s="624"/>
      <c r="H67" s="624"/>
      <c r="I67" s="624"/>
      <c r="J67" s="625"/>
    </row>
    <row r="68" spans="1:10" x14ac:dyDescent="0.3">
      <c r="A68" s="626"/>
      <c r="B68" s="624"/>
      <c r="C68" s="624"/>
      <c r="D68" s="624"/>
      <c r="E68" s="624"/>
      <c r="F68" s="624"/>
      <c r="G68" s="624"/>
      <c r="H68" s="624"/>
      <c r="I68" s="624"/>
      <c r="J68" s="625"/>
    </row>
    <row r="69" spans="1:10" x14ac:dyDescent="0.3">
      <c r="A69" s="626"/>
      <c r="B69" s="624"/>
      <c r="C69" s="624"/>
      <c r="D69" s="624"/>
      <c r="E69" s="624"/>
      <c r="F69" s="624"/>
      <c r="G69" s="624"/>
      <c r="H69" s="624"/>
      <c r="I69" s="624"/>
      <c r="J69" s="625"/>
    </row>
    <row r="70" spans="1:10" x14ac:dyDescent="0.3">
      <c r="A70" s="626"/>
      <c r="B70" s="624"/>
      <c r="C70" s="624"/>
      <c r="D70" s="624"/>
      <c r="E70" s="624"/>
      <c r="F70" s="624"/>
      <c r="G70" s="624"/>
      <c r="H70" s="624"/>
      <c r="I70" s="624"/>
      <c r="J70" s="625"/>
    </row>
    <row r="71" spans="1:10" x14ac:dyDescent="0.3">
      <c r="A71" s="626"/>
      <c r="B71" s="624"/>
      <c r="C71" s="624"/>
      <c r="D71" s="624"/>
      <c r="E71" s="624"/>
      <c r="F71" s="624"/>
      <c r="G71" s="624"/>
      <c r="H71" s="624"/>
      <c r="I71" s="624"/>
      <c r="J71" s="625"/>
    </row>
    <row r="72" spans="1:10" x14ac:dyDescent="0.3">
      <c r="A72" s="622" t="s">
        <v>5</v>
      </c>
      <c r="B72" s="571"/>
      <c r="C72" s="571"/>
      <c r="D72" s="571"/>
      <c r="E72" s="571"/>
      <c r="F72" s="571"/>
      <c r="G72" s="571"/>
      <c r="H72" s="571"/>
      <c r="I72" s="571"/>
      <c r="J72" s="572"/>
    </row>
    <row r="73" spans="1:10" x14ac:dyDescent="0.3">
      <c r="A73" s="570"/>
      <c r="B73" s="571"/>
      <c r="C73" s="571"/>
      <c r="D73" s="571"/>
      <c r="E73" s="571"/>
      <c r="F73" s="571"/>
      <c r="G73" s="571"/>
      <c r="H73" s="571"/>
      <c r="I73" s="571"/>
      <c r="J73" s="572"/>
    </row>
    <row r="74" spans="1:10" x14ac:dyDescent="0.3">
      <c r="A74" s="570"/>
      <c r="B74" s="571"/>
      <c r="C74" s="571"/>
      <c r="D74" s="571"/>
      <c r="E74" s="571"/>
      <c r="F74" s="571"/>
      <c r="G74" s="571"/>
      <c r="H74" s="571"/>
      <c r="I74" s="571"/>
      <c r="J74" s="572"/>
    </row>
    <row r="75" spans="1:10" x14ac:dyDescent="0.3">
      <c r="A75" s="123"/>
      <c r="B75" s="124"/>
      <c r="C75" s="124"/>
      <c r="D75" s="124"/>
      <c r="E75" s="124"/>
      <c r="F75" s="124"/>
      <c r="G75" s="124"/>
      <c r="H75" s="124"/>
      <c r="I75" s="124"/>
      <c r="J75" s="125"/>
    </row>
    <row r="76" spans="1:10" x14ac:dyDescent="0.3">
      <c r="A76" s="549" t="s">
        <v>401</v>
      </c>
      <c r="B76" s="550"/>
      <c r="C76" s="550"/>
      <c r="D76" s="550"/>
      <c r="E76" s="550"/>
      <c r="F76" s="550"/>
      <c r="G76" s="550"/>
      <c r="H76" s="550"/>
      <c r="I76" s="550"/>
      <c r="J76" s="551"/>
    </row>
    <row r="77" spans="1:10" x14ac:dyDescent="0.3">
      <c r="A77" s="552"/>
      <c r="B77" s="553"/>
      <c r="C77" s="553"/>
      <c r="D77" s="553"/>
      <c r="E77" s="553"/>
      <c r="F77" s="553"/>
      <c r="G77" s="553"/>
      <c r="H77" s="553"/>
      <c r="I77" s="553"/>
      <c r="J77" s="554"/>
    </row>
    <row r="78" spans="1:10" x14ac:dyDescent="0.3">
      <c r="A78" s="552"/>
      <c r="B78" s="553"/>
      <c r="C78" s="553"/>
      <c r="D78" s="553"/>
      <c r="E78" s="553"/>
      <c r="F78" s="553"/>
      <c r="G78" s="553"/>
      <c r="H78" s="553"/>
      <c r="I78" s="553"/>
      <c r="J78" s="554"/>
    </row>
    <row r="79" spans="1:10" x14ac:dyDescent="0.3">
      <c r="A79" s="552"/>
      <c r="B79" s="553"/>
      <c r="C79" s="553"/>
      <c r="D79" s="553"/>
      <c r="E79" s="553"/>
      <c r="F79" s="553"/>
      <c r="G79" s="553"/>
      <c r="H79" s="553"/>
      <c r="I79" s="553"/>
      <c r="J79" s="554"/>
    </row>
    <row r="80" spans="1:10" x14ac:dyDescent="0.3">
      <c r="A80" s="552"/>
      <c r="B80" s="553"/>
      <c r="C80" s="553"/>
      <c r="D80" s="553"/>
      <c r="E80" s="553"/>
      <c r="F80" s="553"/>
      <c r="G80" s="553"/>
      <c r="H80" s="553"/>
      <c r="I80" s="553"/>
      <c r="J80" s="554"/>
    </row>
    <row r="81" spans="1:10" x14ac:dyDescent="0.3">
      <c r="A81" s="552"/>
      <c r="B81" s="553"/>
      <c r="C81" s="553"/>
      <c r="D81" s="553"/>
      <c r="E81" s="553"/>
      <c r="F81" s="553"/>
      <c r="G81" s="553"/>
      <c r="H81" s="553"/>
      <c r="I81" s="553"/>
      <c r="J81" s="554"/>
    </row>
    <row r="82" spans="1:10" x14ac:dyDescent="0.3">
      <c r="A82" s="552"/>
      <c r="B82" s="553"/>
      <c r="C82" s="553"/>
      <c r="D82" s="553"/>
      <c r="E82" s="553"/>
      <c r="F82" s="553"/>
      <c r="G82" s="553"/>
      <c r="H82" s="553"/>
      <c r="I82" s="553"/>
      <c r="J82" s="554"/>
    </row>
    <row r="83" spans="1:10" x14ac:dyDescent="0.3">
      <c r="A83" s="552"/>
      <c r="B83" s="553"/>
      <c r="C83" s="553"/>
      <c r="D83" s="553"/>
      <c r="E83" s="553"/>
      <c r="F83" s="553"/>
      <c r="G83" s="553"/>
      <c r="H83" s="553"/>
      <c r="I83" s="553"/>
      <c r="J83" s="554"/>
    </row>
    <row r="84" spans="1:10" x14ac:dyDescent="0.3">
      <c r="A84" s="552"/>
      <c r="B84" s="553"/>
      <c r="C84" s="553"/>
      <c r="D84" s="553"/>
      <c r="E84" s="553"/>
      <c r="F84" s="553"/>
      <c r="G84" s="553"/>
      <c r="H84" s="553"/>
      <c r="I84" s="553"/>
      <c r="J84" s="554"/>
    </row>
    <row r="85" spans="1:10" x14ac:dyDescent="0.3">
      <c r="A85" s="552"/>
      <c r="B85" s="553"/>
      <c r="C85" s="553"/>
      <c r="D85" s="553"/>
      <c r="E85" s="553"/>
      <c r="F85" s="553"/>
      <c r="G85" s="553"/>
      <c r="H85" s="553"/>
      <c r="I85" s="553"/>
      <c r="J85" s="554"/>
    </row>
    <row r="86" spans="1:10" x14ac:dyDescent="0.3">
      <c r="A86" s="552"/>
      <c r="B86" s="553"/>
      <c r="C86" s="553"/>
      <c r="D86" s="553"/>
      <c r="E86" s="553"/>
      <c r="F86" s="553"/>
      <c r="G86" s="553"/>
      <c r="H86" s="553"/>
      <c r="I86" s="553"/>
      <c r="J86" s="554"/>
    </row>
    <row r="87" spans="1:10" x14ac:dyDescent="0.3">
      <c r="A87" s="552"/>
      <c r="B87" s="553"/>
      <c r="C87" s="553"/>
      <c r="D87" s="553"/>
      <c r="E87" s="553"/>
      <c r="F87" s="553"/>
      <c r="G87" s="553"/>
      <c r="H87" s="553"/>
      <c r="I87" s="553"/>
      <c r="J87" s="554"/>
    </row>
    <row r="88" spans="1:10" x14ac:dyDescent="0.3">
      <c r="A88" s="552"/>
      <c r="B88" s="553"/>
      <c r="C88" s="553"/>
      <c r="D88" s="553"/>
      <c r="E88" s="553"/>
      <c r="F88" s="553"/>
      <c r="G88" s="553"/>
      <c r="H88" s="553"/>
      <c r="I88" s="553"/>
      <c r="J88" s="554"/>
    </row>
    <row r="89" spans="1:10" x14ac:dyDescent="0.3">
      <c r="A89" s="552"/>
      <c r="B89" s="553"/>
      <c r="C89" s="553"/>
      <c r="D89" s="553"/>
      <c r="E89" s="553"/>
      <c r="F89" s="553"/>
      <c r="G89" s="553"/>
      <c r="H89" s="553"/>
      <c r="I89" s="553"/>
      <c r="J89" s="554"/>
    </row>
    <row r="90" spans="1:10" x14ac:dyDescent="0.3">
      <c r="A90" s="552"/>
      <c r="B90" s="553"/>
      <c r="C90" s="553"/>
      <c r="D90" s="553"/>
      <c r="E90" s="553"/>
      <c r="F90" s="553"/>
      <c r="G90" s="553"/>
      <c r="H90" s="553"/>
      <c r="I90" s="553"/>
      <c r="J90" s="554"/>
    </row>
    <row r="91" spans="1:10" x14ac:dyDescent="0.3">
      <c r="A91" s="552"/>
      <c r="B91" s="553"/>
      <c r="C91" s="553"/>
      <c r="D91" s="553"/>
      <c r="E91" s="553"/>
      <c r="F91" s="553"/>
      <c r="G91" s="553"/>
      <c r="H91" s="553"/>
      <c r="I91" s="553"/>
      <c r="J91" s="554"/>
    </row>
    <row r="92" spans="1:10" x14ac:dyDescent="0.3">
      <c r="A92" s="552"/>
      <c r="B92" s="553"/>
      <c r="C92" s="553"/>
      <c r="D92" s="553"/>
      <c r="E92" s="553"/>
      <c r="F92" s="553"/>
      <c r="G92" s="553"/>
      <c r="H92" s="553"/>
      <c r="I92" s="553"/>
      <c r="J92" s="554"/>
    </row>
    <row r="93" spans="1:10" x14ac:dyDescent="0.3">
      <c r="A93" s="552"/>
      <c r="B93" s="553"/>
      <c r="C93" s="553"/>
      <c r="D93" s="553"/>
      <c r="E93" s="553"/>
      <c r="F93" s="553"/>
      <c r="G93" s="553"/>
      <c r="H93" s="553"/>
      <c r="I93" s="553"/>
      <c r="J93" s="554"/>
    </row>
    <row r="94" spans="1:10" ht="14.4" thickBot="1" x14ac:dyDescent="0.35">
      <c r="A94" s="555"/>
      <c r="B94" s="556"/>
      <c r="C94" s="556"/>
      <c r="D94" s="556"/>
      <c r="E94" s="556"/>
      <c r="F94" s="556"/>
      <c r="G94" s="556"/>
      <c r="H94" s="556"/>
      <c r="I94" s="556"/>
      <c r="J94" s="557"/>
    </row>
    <row r="95" spans="1:10" ht="13.5" customHeight="1" thickTop="1" x14ac:dyDescent="0.3">
      <c r="A95" s="564" t="s">
        <v>112</v>
      </c>
      <c r="B95" s="565"/>
      <c r="C95" s="565"/>
      <c r="D95" s="565"/>
      <c r="E95" s="565"/>
      <c r="F95" s="565"/>
      <c r="G95" s="565"/>
      <c r="H95" s="565"/>
      <c r="I95" s="565"/>
      <c r="J95" s="566"/>
    </row>
    <row r="96" spans="1:10" ht="12.75" customHeight="1" x14ac:dyDescent="0.3">
      <c r="A96" s="567"/>
      <c r="B96" s="568"/>
      <c r="C96" s="568"/>
      <c r="D96" s="568"/>
      <c r="E96" s="568"/>
      <c r="F96" s="568"/>
      <c r="G96" s="568"/>
      <c r="H96" s="568"/>
      <c r="I96" s="568"/>
      <c r="J96" s="569"/>
    </row>
    <row r="97" spans="1:10" x14ac:dyDescent="0.3">
      <c r="A97" s="595" t="s">
        <v>29</v>
      </c>
      <c r="B97" s="559"/>
      <c r="C97" s="559"/>
      <c r="D97" s="559"/>
      <c r="E97" s="559"/>
      <c r="F97" s="559"/>
      <c r="G97" s="559"/>
      <c r="H97" s="559"/>
      <c r="I97" s="559"/>
      <c r="J97" s="560"/>
    </row>
    <row r="98" spans="1:10" x14ac:dyDescent="0.3">
      <c r="A98" s="570"/>
      <c r="B98" s="571"/>
      <c r="C98" s="571"/>
      <c r="D98" s="571"/>
      <c r="E98" s="571"/>
      <c r="F98" s="571"/>
      <c r="G98" s="571"/>
      <c r="H98" s="571"/>
      <c r="I98" s="571"/>
      <c r="J98" s="572"/>
    </row>
    <row r="99" spans="1:10" x14ac:dyDescent="0.3">
      <c r="A99" s="561"/>
      <c r="B99" s="562"/>
      <c r="C99" s="562"/>
      <c r="D99" s="562"/>
      <c r="E99" s="562"/>
      <c r="F99" s="562"/>
      <c r="G99" s="562"/>
      <c r="H99" s="562"/>
      <c r="I99" s="562"/>
      <c r="J99" s="563"/>
    </row>
    <row r="100" spans="1:10" x14ac:dyDescent="0.3">
      <c r="A100" s="128"/>
      <c r="B100" s="126"/>
      <c r="C100" s="126"/>
      <c r="D100" s="126"/>
      <c r="E100" s="129"/>
      <c r="F100" s="573" t="s">
        <v>113</v>
      </c>
      <c r="G100" s="574"/>
      <c r="H100" s="574"/>
      <c r="I100" s="574"/>
      <c r="J100" s="575"/>
    </row>
    <row r="101" spans="1:10" x14ac:dyDescent="0.3">
      <c r="A101" s="130"/>
      <c r="B101" s="127"/>
      <c r="C101" s="127"/>
      <c r="D101" s="127"/>
      <c r="E101" s="131"/>
      <c r="F101" s="576"/>
      <c r="G101" s="577"/>
      <c r="H101" s="577"/>
      <c r="I101" s="577"/>
      <c r="J101" s="578"/>
    </row>
    <row r="102" spans="1:10" ht="12.75" customHeight="1" x14ac:dyDescent="0.3">
      <c r="A102" s="607" t="s">
        <v>114</v>
      </c>
      <c r="B102" s="608"/>
      <c r="C102" s="608"/>
      <c r="D102" s="608"/>
      <c r="E102" s="609"/>
      <c r="F102" s="597" t="s">
        <v>12</v>
      </c>
      <c r="G102" s="580"/>
      <c r="H102" s="580"/>
      <c r="I102" s="580"/>
      <c r="J102" s="581"/>
    </row>
    <row r="103" spans="1:10" x14ac:dyDescent="0.3">
      <c r="A103" s="588"/>
      <c r="B103" s="347"/>
      <c r="C103" s="347"/>
      <c r="D103" s="347"/>
      <c r="E103" s="348"/>
      <c r="F103" s="582"/>
      <c r="G103" s="583"/>
      <c r="H103" s="583"/>
      <c r="I103" s="583"/>
      <c r="J103" s="584"/>
    </row>
    <row r="104" spans="1:10" x14ac:dyDescent="0.3">
      <c r="A104" s="598" t="s">
        <v>115</v>
      </c>
      <c r="B104" s="599"/>
      <c r="C104" s="599"/>
      <c r="D104" s="599"/>
      <c r="E104" s="600"/>
      <c r="F104" s="582"/>
      <c r="G104" s="583"/>
      <c r="H104" s="583"/>
      <c r="I104" s="583"/>
      <c r="J104" s="584"/>
    </row>
    <row r="105" spans="1:10" x14ac:dyDescent="0.3">
      <c r="A105" s="598"/>
      <c r="B105" s="599"/>
      <c r="C105" s="599"/>
      <c r="D105" s="599"/>
      <c r="E105" s="600"/>
      <c r="F105" s="582"/>
      <c r="G105" s="583"/>
      <c r="H105" s="583"/>
      <c r="I105" s="583"/>
      <c r="J105" s="584"/>
    </row>
    <row r="106" spans="1:10" x14ac:dyDescent="0.3">
      <c r="A106" s="598"/>
      <c r="B106" s="599"/>
      <c r="C106" s="599"/>
      <c r="D106" s="599"/>
      <c r="E106" s="600"/>
      <c r="F106" s="582"/>
      <c r="G106" s="583"/>
      <c r="H106" s="583"/>
      <c r="I106" s="583"/>
      <c r="J106" s="584"/>
    </row>
    <row r="107" spans="1:10" x14ac:dyDescent="0.3">
      <c r="A107" s="598"/>
      <c r="B107" s="599"/>
      <c r="C107" s="599"/>
      <c r="D107" s="599"/>
      <c r="E107" s="600"/>
      <c r="F107" s="582"/>
      <c r="G107" s="583"/>
      <c r="H107" s="583"/>
      <c r="I107" s="583"/>
      <c r="J107" s="584"/>
    </row>
    <row r="108" spans="1:10" x14ac:dyDescent="0.3">
      <c r="A108" s="598"/>
      <c r="B108" s="599"/>
      <c r="C108" s="599"/>
      <c r="D108" s="599"/>
      <c r="E108" s="600"/>
      <c r="F108" s="582"/>
      <c r="G108" s="583"/>
      <c r="H108" s="583"/>
      <c r="I108" s="583"/>
      <c r="J108" s="584"/>
    </row>
    <row r="109" spans="1:10" x14ac:dyDescent="0.3">
      <c r="A109" s="598"/>
      <c r="B109" s="599"/>
      <c r="C109" s="599"/>
      <c r="D109" s="599"/>
      <c r="E109" s="600"/>
      <c r="F109" s="582"/>
      <c r="G109" s="583"/>
      <c r="H109" s="583"/>
      <c r="I109" s="583"/>
      <c r="J109" s="584"/>
    </row>
    <row r="110" spans="1:10" x14ac:dyDescent="0.3">
      <c r="A110" s="601"/>
      <c r="B110" s="602"/>
      <c r="C110" s="602"/>
      <c r="D110" s="602"/>
      <c r="E110" s="603"/>
      <c r="F110" s="585"/>
      <c r="G110" s="586"/>
      <c r="H110" s="586"/>
      <c r="I110" s="586"/>
      <c r="J110" s="587"/>
    </row>
    <row r="111" spans="1:10" ht="12.75" customHeight="1" x14ac:dyDescent="0.3">
      <c r="A111" s="116"/>
      <c r="B111" s="117"/>
      <c r="C111" s="117"/>
      <c r="D111" s="117"/>
      <c r="E111" s="132"/>
      <c r="F111" s="597" t="s">
        <v>407</v>
      </c>
      <c r="G111" s="580"/>
      <c r="H111" s="580"/>
      <c r="I111" s="580"/>
      <c r="J111" s="581"/>
    </row>
    <row r="112" spans="1:10" x14ac:dyDescent="0.3">
      <c r="A112" s="596" t="s">
        <v>6</v>
      </c>
      <c r="B112" s="347"/>
      <c r="C112" s="347"/>
      <c r="D112" s="347"/>
      <c r="E112" s="348"/>
      <c r="F112" s="582"/>
      <c r="G112" s="583"/>
      <c r="H112" s="583"/>
      <c r="I112" s="583"/>
      <c r="J112" s="584"/>
    </row>
    <row r="113" spans="1:10" ht="12.75" customHeight="1" x14ac:dyDescent="0.3">
      <c r="A113" s="588"/>
      <c r="B113" s="347"/>
      <c r="C113" s="347"/>
      <c r="D113" s="347"/>
      <c r="E113" s="348"/>
      <c r="F113" s="582"/>
      <c r="G113" s="583"/>
      <c r="H113" s="583"/>
      <c r="I113" s="583"/>
      <c r="J113" s="584"/>
    </row>
    <row r="114" spans="1:10" x14ac:dyDescent="0.3">
      <c r="A114" s="588"/>
      <c r="B114" s="347"/>
      <c r="C114" s="347"/>
      <c r="D114" s="347"/>
      <c r="E114" s="348"/>
      <c r="F114" s="582"/>
      <c r="G114" s="583"/>
      <c r="H114" s="583"/>
      <c r="I114" s="583"/>
      <c r="J114" s="584"/>
    </row>
    <row r="115" spans="1:10" x14ac:dyDescent="0.3">
      <c r="A115" s="588"/>
      <c r="B115" s="347"/>
      <c r="C115" s="347"/>
      <c r="D115" s="347"/>
      <c r="E115" s="348"/>
      <c r="F115" s="582"/>
      <c r="G115" s="583"/>
      <c r="H115" s="583"/>
      <c r="I115" s="583"/>
      <c r="J115" s="584"/>
    </row>
    <row r="116" spans="1:10" x14ac:dyDescent="0.3">
      <c r="A116" s="588"/>
      <c r="B116" s="347"/>
      <c r="C116" s="347"/>
      <c r="D116" s="347"/>
      <c r="E116" s="348"/>
      <c r="F116" s="582"/>
      <c r="G116" s="583"/>
      <c r="H116" s="583"/>
      <c r="I116" s="583"/>
      <c r="J116" s="584"/>
    </row>
    <row r="117" spans="1:10" x14ac:dyDescent="0.3">
      <c r="A117" s="588"/>
      <c r="B117" s="347"/>
      <c r="C117" s="347"/>
      <c r="D117" s="347"/>
      <c r="E117" s="348"/>
      <c r="F117" s="582"/>
      <c r="G117" s="583"/>
      <c r="H117" s="583"/>
      <c r="I117" s="583"/>
      <c r="J117" s="584"/>
    </row>
    <row r="118" spans="1:10" x14ac:dyDescent="0.3">
      <c r="A118" s="118"/>
      <c r="B118" s="119"/>
      <c r="C118" s="119"/>
      <c r="D118" s="119"/>
      <c r="E118" s="133"/>
      <c r="F118" s="582"/>
      <c r="G118" s="583"/>
      <c r="H118" s="583"/>
      <c r="I118" s="583"/>
      <c r="J118" s="584"/>
    </row>
    <row r="119" spans="1:10" x14ac:dyDescent="0.3">
      <c r="A119" s="120"/>
      <c r="B119" s="121"/>
      <c r="C119" s="121"/>
      <c r="D119" s="121"/>
      <c r="E119" s="134"/>
      <c r="F119" s="585"/>
      <c r="G119" s="586"/>
      <c r="H119" s="586"/>
      <c r="I119" s="586"/>
      <c r="J119" s="587"/>
    </row>
    <row r="120" spans="1:10" ht="12.75" customHeight="1" x14ac:dyDescent="0.3">
      <c r="A120" s="116"/>
      <c r="B120" s="117"/>
      <c r="C120" s="117"/>
      <c r="D120" s="117"/>
      <c r="E120" s="132"/>
      <c r="F120" s="597" t="s">
        <v>12</v>
      </c>
      <c r="G120" s="580"/>
      <c r="H120" s="580"/>
      <c r="I120" s="580"/>
      <c r="J120" s="581"/>
    </row>
    <row r="121" spans="1:10" x14ac:dyDescent="0.3">
      <c r="A121" s="588" t="s">
        <v>116</v>
      </c>
      <c r="B121" s="347"/>
      <c r="C121" s="347"/>
      <c r="D121" s="347"/>
      <c r="E121" s="348"/>
      <c r="F121" s="582"/>
      <c r="G121" s="583"/>
      <c r="H121" s="583"/>
      <c r="I121" s="583"/>
      <c r="J121" s="584"/>
    </row>
    <row r="122" spans="1:10" ht="12.75" customHeight="1" x14ac:dyDescent="0.3">
      <c r="A122" s="588"/>
      <c r="B122" s="347"/>
      <c r="C122" s="347"/>
      <c r="D122" s="347"/>
      <c r="E122" s="348"/>
      <c r="F122" s="582"/>
      <c r="G122" s="583"/>
      <c r="H122" s="583"/>
      <c r="I122" s="583"/>
      <c r="J122" s="584"/>
    </row>
    <row r="123" spans="1:10" x14ac:dyDescent="0.3">
      <c r="A123" s="588"/>
      <c r="B123" s="347"/>
      <c r="C123" s="347"/>
      <c r="D123" s="347"/>
      <c r="E123" s="348"/>
      <c r="F123" s="582"/>
      <c r="G123" s="583"/>
      <c r="H123" s="583"/>
      <c r="I123" s="583"/>
      <c r="J123" s="584"/>
    </row>
    <row r="124" spans="1:10" x14ac:dyDescent="0.3">
      <c r="A124" s="588"/>
      <c r="B124" s="347"/>
      <c r="C124" s="347"/>
      <c r="D124" s="347"/>
      <c r="E124" s="348"/>
      <c r="F124" s="582"/>
      <c r="G124" s="583"/>
      <c r="H124" s="583"/>
      <c r="I124" s="583"/>
      <c r="J124" s="584"/>
    </row>
    <row r="125" spans="1:10" x14ac:dyDescent="0.3">
      <c r="A125" s="588"/>
      <c r="B125" s="347"/>
      <c r="C125" s="347"/>
      <c r="D125" s="347"/>
      <c r="E125" s="348"/>
      <c r="F125" s="582"/>
      <c r="G125" s="583"/>
      <c r="H125" s="583"/>
      <c r="I125" s="583"/>
      <c r="J125" s="584"/>
    </row>
    <row r="126" spans="1:10" x14ac:dyDescent="0.3">
      <c r="A126" s="588"/>
      <c r="B126" s="347"/>
      <c r="C126" s="347"/>
      <c r="D126" s="347"/>
      <c r="E126" s="348"/>
      <c r="F126" s="582"/>
      <c r="G126" s="583"/>
      <c r="H126" s="583"/>
      <c r="I126" s="583"/>
      <c r="J126" s="584"/>
    </row>
    <row r="127" spans="1:10" x14ac:dyDescent="0.3">
      <c r="A127" s="118"/>
      <c r="B127" s="119"/>
      <c r="C127" s="119"/>
      <c r="D127" s="119"/>
      <c r="E127" s="133"/>
      <c r="F127" s="582"/>
      <c r="G127" s="583"/>
      <c r="H127" s="583"/>
      <c r="I127" s="583"/>
      <c r="J127" s="584"/>
    </row>
    <row r="128" spans="1:10" ht="14.4" thickBot="1" x14ac:dyDescent="0.35">
      <c r="A128" s="120"/>
      <c r="B128" s="121"/>
      <c r="C128" s="121"/>
      <c r="D128" s="121"/>
      <c r="E128" s="134"/>
      <c r="F128" s="585"/>
      <c r="G128" s="586"/>
      <c r="H128" s="586"/>
      <c r="I128" s="586"/>
      <c r="J128" s="587"/>
    </row>
    <row r="129" spans="1:10" ht="13.5" customHeight="1" thickTop="1" x14ac:dyDescent="0.3">
      <c r="A129" s="564" t="s">
        <v>117</v>
      </c>
      <c r="B129" s="565"/>
      <c r="C129" s="565"/>
      <c r="D129" s="565"/>
      <c r="E129" s="565"/>
      <c r="F129" s="565"/>
      <c r="G129" s="565"/>
      <c r="H129" s="565"/>
      <c r="I129" s="565"/>
      <c r="J129" s="566"/>
    </row>
    <row r="130" spans="1:10" ht="12.75" customHeight="1" x14ac:dyDescent="0.3">
      <c r="A130" s="567"/>
      <c r="B130" s="568"/>
      <c r="C130" s="568"/>
      <c r="D130" s="568"/>
      <c r="E130" s="568"/>
      <c r="F130" s="568"/>
      <c r="G130" s="568"/>
      <c r="H130" s="568"/>
      <c r="I130" s="568"/>
      <c r="J130" s="569"/>
    </row>
    <row r="131" spans="1:10" x14ac:dyDescent="0.3">
      <c r="A131" s="595" t="s">
        <v>21</v>
      </c>
      <c r="B131" s="559"/>
      <c r="C131" s="559"/>
      <c r="D131" s="559"/>
      <c r="E131" s="559"/>
      <c r="F131" s="559"/>
      <c r="G131" s="559"/>
      <c r="H131" s="559"/>
      <c r="I131" s="559"/>
      <c r="J131" s="560"/>
    </row>
    <row r="132" spans="1:10" x14ac:dyDescent="0.3">
      <c r="A132" s="570"/>
      <c r="B132" s="571"/>
      <c r="C132" s="571"/>
      <c r="D132" s="571"/>
      <c r="E132" s="571"/>
      <c r="F132" s="571"/>
      <c r="G132" s="571"/>
      <c r="H132" s="571"/>
      <c r="I132" s="571"/>
      <c r="J132" s="572"/>
    </row>
    <row r="133" spans="1:10" x14ac:dyDescent="0.3">
      <c r="A133" s="561"/>
      <c r="B133" s="562"/>
      <c r="C133" s="562"/>
      <c r="D133" s="562"/>
      <c r="E133" s="562"/>
      <c r="F133" s="562"/>
      <c r="G133" s="562"/>
      <c r="H133" s="562"/>
      <c r="I133" s="562"/>
      <c r="J133" s="563"/>
    </row>
    <row r="134" spans="1:10" x14ac:dyDescent="0.3">
      <c r="A134" s="549" t="s">
        <v>402</v>
      </c>
      <c r="B134" s="550"/>
      <c r="C134" s="550"/>
      <c r="D134" s="550"/>
      <c r="E134" s="550"/>
      <c r="F134" s="550"/>
      <c r="G134" s="550"/>
      <c r="H134" s="550"/>
      <c r="I134" s="550"/>
      <c r="J134" s="551"/>
    </row>
    <row r="135" spans="1:10" x14ac:dyDescent="0.3">
      <c r="A135" s="552"/>
      <c r="B135" s="553"/>
      <c r="C135" s="553"/>
      <c r="D135" s="553"/>
      <c r="E135" s="553"/>
      <c r="F135" s="553"/>
      <c r="G135" s="553"/>
      <c r="H135" s="553"/>
      <c r="I135" s="553"/>
      <c r="J135" s="554"/>
    </row>
    <row r="136" spans="1:10" x14ac:dyDescent="0.3">
      <c r="A136" s="552"/>
      <c r="B136" s="553"/>
      <c r="C136" s="553"/>
      <c r="D136" s="553"/>
      <c r="E136" s="553"/>
      <c r="F136" s="553"/>
      <c r="G136" s="553"/>
      <c r="H136" s="553"/>
      <c r="I136" s="553"/>
      <c r="J136" s="554"/>
    </row>
    <row r="137" spans="1:10" x14ac:dyDescent="0.3">
      <c r="A137" s="552"/>
      <c r="B137" s="553"/>
      <c r="C137" s="553"/>
      <c r="D137" s="553"/>
      <c r="E137" s="553"/>
      <c r="F137" s="553"/>
      <c r="G137" s="553"/>
      <c r="H137" s="553"/>
      <c r="I137" s="553"/>
      <c r="J137" s="554"/>
    </row>
    <row r="138" spans="1:10" x14ac:dyDescent="0.3">
      <c r="A138" s="552"/>
      <c r="B138" s="553"/>
      <c r="C138" s="553"/>
      <c r="D138" s="553"/>
      <c r="E138" s="553"/>
      <c r="F138" s="553"/>
      <c r="G138" s="553"/>
      <c r="H138" s="553"/>
      <c r="I138" s="553"/>
      <c r="J138" s="554"/>
    </row>
    <row r="139" spans="1:10" x14ac:dyDescent="0.3">
      <c r="A139" s="552"/>
      <c r="B139" s="553"/>
      <c r="C139" s="553"/>
      <c r="D139" s="553"/>
      <c r="E139" s="553"/>
      <c r="F139" s="553"/>
      <c r="G139" s="553"/>
      <c r="H139" s="553"/>
      <c r="I139" s="553"/>
      <c r="J139" s="554"/>
    </row>
    <row r="140" spans="1:10" x14ac:dyDescent="0.3">
      <c r="A140" s="552"/>
      <c r="B140" s="553"/>
      <c r="C140" s="553"/>
      <c r="D140" s="553"/>
      <c r="E140" s="553"/>
      <c r="F140" s="553"/>
      <c r="G140" s="553"/>
      <c r="H140" s="553"/>
      <c r="I140" s="553"/>
      <c r="J140" s="554"/>
    </row>
    <row r="141" spans="1:10" x14ac:dyDescent="0.3">
      <c r="A141" s="552"/>
      <c r="B141" s="553"/>
      <c r="C141" s="553"/>
      <c r="D141" s="553"/>
      <c r="E141" s="553"/>
      <c r="F141" s="553"/>
      <c r="G141" s="553"/>
      <c r="H141" s="553"/>
      <c r="I141" s="553"/>
      <c r="J141" s="554"/>
    </row>
    <row r="142" spans="1:10" x14ac:dyDescent="0.3">
      <c r="A142" s="552"/>
      <c r="B142" s="553"/>
      <c r="C142" s="553"/>
      <c r="D142" s="553"/>
      <c r="E142" s="553"/>
      <c r="F142" s="553"/>
      <c r="G142" s="553"/>
      <c r="H142" s="553"/>
      <c r="I142" s="553"/>
      <c r="J142" s="554"/>
    </row>
    <row r="143" spans="1:10" x14ac:dyDescent="0.3">
      <c r="A143" s="552"/>
      <c r="B143" s="553"/>
      <c r="C143" s="553"/>
      <c r="D143" s="553"/>
      <c r="E143" s="553"/>
      <c r="F143" s="553"/>
      <c r="G143" s="553"/>
      <c r="H143" s="553"/>
      <c r="I143" s="553"/>
      <c r="J143" s="554"/>
    </row>
    <row r="144" spans="1:10" x14ac:dyDescent="0.3">
      <c r="A144" s="552"/>
      <c r="B144" s="553"/>
      <c r="C144" s="553"/>
      <c r="D144" s="553"/>
      <c r="E144" s="553"/>
      <c r="F144" s="553"/>
      <c r="G144" s="553"/>
      <c r="H144" s="553"/>
      <c r="I144" s="553"/>
      <c r="J144" s="554"/>
    </row>
    <row r="145" spans="1:10" x14ac:dyDescent="0.3">
      <c r="A145" s="552"/>
      <c r="B145" s="553"/>
      <c r="C145" s="553"/>
      <c r="D145" s="553"/>
      <c r="E145" s="553"/>
      <c r="F145" s="553"/>
      <c r="G145" s="553"/>
      <c r="H145" s="553"/>
      <c r="I145" s="553"/>
      <c r="J145" s="554"/>
    </row>
    <row r="146" spans="1:10" x14ac:dyDescent="0.3">
      <c r="A146" s="552"/>
      <c r="B146" s="553"/>
      <c r="C146" s="553"/>
      <c r="D146" s="553"/>
      <c r="E146" s="553"/>
      <c r="F146" s="553"/>
      <c r="G146" s="553"/>
      <c r="H146" s="553"/>
      <c r="I146" s="553"/>
      <c r="J146" s="554"/>
    </row>
    <row r="147" spans="1:10" x14ac:dyDescent="0.3">
      <c r="A147" s="552"/>
      <c r="B147" s="553"/>
      <c r="C147" s="553"/>
      <c r="D147" s="553"/>
      <c r="E147" s="553"/>
      <c r="F147" s="553"/>
      <c r="G147" s="553"/>
      <c r="H147" s="553"/>
      <c r="I147" s="553"/>
      <c r="J147" s="554"/>
    </row>
    <row r="148" spans="1:10" ht="14.4" thickBot="1" x14ac:dyDescent="0.35">
      <c r="A148" s="555"/>
      <c r="B148" s="556"/>
      <c r="C148" s="556"/>
      <c r="D148" s="556"/>
      <c r="E148" s="556"/>
      <c r="F148" s="556"/>
      <c r="G148" s="556"/>
      <c r="H148" s="556"/>
      <c r="I148" s="556"/>
      <c r="J148" s="557"/>
    </row>
    <row r="149" spans="1:10" ht="13.5" customHeight="1" thickTop="1" x14ac:dyDescent="0.3">
      <c r="A149" s="564" t="s">
        <v>118</v>
      </c>
      <c r="B149" s="565"/>
      <c r="C149" s="565"/>
      <c r="D149" s="565"/>
      <c r="E149" s="565"/>
      <c r="F149" s="565"/>
      <c r="G149" s="565"/>
      <c r="H149" s="565"/>
      <c r="I149" s="565"/>
      <c r="J149" s="566"/>
    </row>
    <row r="150" spans="1:10" ht="12.75" customHeight="1" x14ac:dyDescent="0.3">
      <c r="A150" s="567"/>
      <c r="B150" s="568"/>
      <c r="C150" s="568"/>
      <c r="D150" s="568"/>
      <c r="E150" s="568"/>
      <c r="F150" s="568"/>
      <c r="G150" s="568"/>
      <c r="H150" s="568"/>
      <c r="I150" s="568"/>
      <c r="J150" s="569"/>
    </row>
    <row r="151" spans="1:10" x14ac:dyDescent="0.3">
      <c r="A151" s="595" t="s">
        <v>22</v>
      </c>
      <c r="B151" s="559"/>
      <c r="C151" s="559"/>
      <c r="D151" s="559"/>
      <c r="E151" s="559"/>
      <c r="F151" s="559"/>
      <c r="G151" s="559"/>
      <c r="H151" s="559"/>
      <c r="I151" s="559"/>
      <c r="J151" s="560"/>
    </row>
    <row r="152" spans="1:10" x14ac:dyDescent="0.3">
      <c r="A152" s="570"/>
      <c r="B152" s="571"/>
      <c r="C152" s="571"/>
      <c r="D152" s="571"/>
      <c r="E152" s="571"/>
      <c r="F152" s="571"/>
      <c r="G152" s="571"/>
      <c r="H152" s="571"/>
      <c r="I152" s="571"/>
      <c r="J152" s="572"/>
    </row>
    <row r="153" spans="1:10" x14ac:dyDescent="0.3">
      <c r="A153" s="561"/>
      <c r="B153" s="562"/>
      <c r="C153" s="562"/>
      <c r="D153" s="562"/>
      <c r="E153" s="562"/>
      <c r="F153" s="562"/>
      <c r="G153" s="562"/>
      <c r="H153" s="562"/>
      <c r="I153" s="562"/>
      <c r="J153" s="563"/>
    </row>
    <row r="154" spans="1:10" x14ac:dyDescent="0.3">
      <c r="A154" s="549" t="s">
        <v>12</v>
      </c>
      <c r="B154" s="550"/>
      <c r="C154" s="550"/>
      <c r="D154" s="550"/>
      <c r="E154" s="550"/>
      <c r="F154" s="550"/>
      <c r="G154" s="550"/>
      <c r="H154" s="550"/>
      <c r="I154" s="550"/>
      <c r="J154" s="551"/>
    </row>
    <row r="155" spans="1:10" x14ac:dyDescent="0.3">
      <c r="A155" s="552"/>
      <c r="B155" s="553"/>
      <c r="C155" s="553"/>
      <c r="D155" s="553"/>
      <c r="E155" s="553"/>
      <c r="F155" s="553"/>
      <c r="G155" s="553"/>
      <c r="H155" s="553"/>
      <c r="I155" s="553"/>
      <c r="J155" s="554"/>
    </row>
    <row r="156" spans="1:10" x14ac:dyDescent="0.3">
      <c r="A156" s="552"/>
      <c r="B156" s="553"/>
      <c r="C156" s="553"/>
      <c r="D156" s="553"/>
      <c r="E156" s="553"/>
      <c r="F156" s="553"/>
      <c r="G156" s="553"/>
      <c r="H156" s="553"/>
      <c r="I156" s="553"/>
      <c r="J156" s="554"/>
    </row>
    <row r="157" spans="1:10" x14ac:dyDescent="0.3">
      <c r="A157" s="552"/>
      <c r="B157" s="553"/>
      <c r="C157" s="553"/>
      <c r="D157" s="553"/>
      <c r="E157" s="553"/>
      <c r="F157" s="553"/>
      <c r="G157" s="553"/>
      <c r="H157" s="553"/>
      <c r="I157" s="553"/>
      <c r="J157" s="554"/>
    </row>
    <row r="158" spans="1:10" x14ac:dyDescent="0.3">
      <c r="A158" s="552"/>
      <c r="B158" s="553"/>
      <c r="C158" s="553"/>
      <c r="D158" s="553"/>
      <c r="E158" s="553"/>
      <c r="F158" s="553"/>
      <c r="G158" s="553"/>
      <c r="H158" s="553"/>
      <c r="I158" s="553"/>
      <c r="J158" s="554"/>
    </row>
    <row r="159" spans="1:10" x14ac:dyDescent="0.3">
      <c r="A159" s="552"/>
      <c r="B159" s="553"/>
      <c r="C159" s="553"/>
      <c r="D159" s="553"/>
      <c r="E159" s="553"/>
      <c r="F159" s="553"/>
      <c r="G159" s="553"/>
      <c r="H159" s="553"/>
      <c r="I159" s="553"/>
      <c r="J159" s="554"/>
    </row>
    <row r="160" spans="1:10" x14ac:dyDescent="0.3">
      <c r="A160" s="552"/>
      <c r="B160" s="553"/>
      <c r="C160" s="553"/>
      <c r="D160" s="553"/>
      <c r="E160" s="553"/>
      <c r="F160" s="553"/>
      <c r="G160" s="553"/>
      <c r="H160" s="553"/>
      <c r="I160" s="553"/>
      <c r="J160" s="554"/>
    </row>
    <row r="161" spans="1:10" x14ac:dyDescent="0.3">
      <c r="A161" s="552"/>
      <c r="B161" s="553"/>
      <c r="C161" s="553"/>
      <c r="D161" s="553"/>
      <c r="E161" s="553"/>
      <c r="F161" s="553"/>
      <c r="G161" s="553"/>
      <c r="H161" s="553"/>
      <c r="I161" s="553"/>
      <c r="J161" s="554"/>
    </row>
    <row r="162" spans="1:10" x14ac:dyDescent="0.3">
      <c r="A162" s="552"/>
      <c r="B162" s="553"/>
      <c r="C162" s="553"/>
      <c r="D162" s="553"/>
      <c r="E162" s="553"/>
      <c r="F162" s="553"/>
      <c r="G162" s="553"/>
      <c r="H162" s="553"/>
      <c r="I162" s="553"/>
      <c r="J162" s="554"/>
    </row>
    <row r="163" spans="1:10" x14ac:dyDescent="0.3">
      <c r="A163" s="552"/>
      <c r="B163" s="553"/>
      <c r="C163" s="553"/>
      <c r="D163" s="553"/>
      <c r="E163" s="553"/>
      <c r="F163" s="553"/>
      <c r="G163" s="553"/>
      <c r="H163" s="553"/>
      <c r="I163" s="553"/>
      <c r="J163" s="554"/>
    </row>
    <row r="164" spans="1:10" x14ac:dyDescent="0.3">
      <c r="A164" s="552"/>
      <c r="B164" s="553"/>
      <c r="C164" s="553"/>
      <c r="D164" s="553"/>
      <c r="E164" s="553"/>
      <c r="F164" s="553"/>
      <c r="G164" s="553"/>
      <c r="H164" s="553"/>
      <c r="I164" s="553"/>
      <c r="J164" s="554"/>
    </row>
    <row r="165" spans="1:10" x14ac:dyDescent="0.3">
      <c r="A165" s="552"/>
      <c r="B165" s="553"/>
      <c r="C165" s="553"/>
      <c r="D165" s="553"/>
      <c r="E165" s="553"/>
      <c r="F165" s="553"/>
      <c r="G165" s="553"/>
      <c r="H165" s="553"/>
      <c r="I165" s="553"/>
      <c r="J165" s="554"/>
    </row>
    <row r="166" spans="1:10" x14ac:dyDescent="0.3">
      <c r="A166" s="552"/>
      <c r="B166" s="553"/>
      <c r="C166" s="553"/>
      <c r="D166" s="553"/>
      <c r="E166" s="553"/>
      <c r="F166" s="553"/>
      <c r="G166" s="553"/>
      <c r="H166" s="553"/>
      <c r="I166" s="553"/>
      <c r="J166" s="554"/>
    </row>
    <row r="167" spans="1:10" x14ac:dyDescent="0.3">
      <c r="A167" s="552"/>
      <c r="B167" s="553"/>
      <c r="C167" s="553"/>
      <c r="D167" s="553"/>
      <c r="E167" s="553"/>
      <c r="F167" s="553"/>
      <c r="G167" s="553"/>
      <c r="H167" s="553"/>
      <c r="I167" s="553"/>
      <c r="J167" s="554"/>
    </row>
    <row r="168" spans="1:10" ht="14.4" thickBot="1" x14ac:dyDescent="0.35">
      <c r="A168" s="555"/>
      <c r="B168" s="556"/>
      <c r="C168" s="556"/>
      <c r="D168" s="556"/>
      <c r="E168" s="556"/>
      <c r="F168" s="556"/>
      <c r="G168" s="556"/>
      <c r="H168" s="556"/>
      <c r="I168" s="556"/>
      <c r="J168" s="557"/>
    </row>
    <row r="169" spans="1:10" ht="13.5" customHeight="1" thickTop="1" x14ac:dyDescent="0.3">
      <c r="A169" s="589" t="s">
        <v>119</v>
      </c>
      <c r="B169" s="565"/>
      <c r="C169" s="565"/>
      <c r="D169" s="565"/>
      <c r="E169" s="565"/>
      <c r="F169" s="565"/>
      <c r="G169" s="565"/>
      <c r="H169" s="565"/>
      <c r="I169" s="565"/>
      <c r="J169" s="566"/>
    </row>
    <row r="170" spans="1:10" ht="12.75" customHeight="1" x14ac:dyDescent="0.3">
      <c r="A170" s="567"/>
      <c r="B170" s="568"/>
      <c r="C170" s="568"/>
      <c r="D170" s="568"/>
      <c r="E170" s="568"/>
      <c r="F170" s="568"/>
      <c r="G170" s="568"/>
      <c r="H170" s="568"/>
      <c r="I170" s="568"/>
      <c r="J170" s="569"/>
    </row>
    <row r="171" spans="1:10" x14ac:dyDescent="0.3">
      <c r="A171" s="558" t="s">
        <v>120</v>
      </c>
      <c r="B171" s="559"/>
      <c r="C171" s="559"/>
      <c r="D171" s="559"/>
      <c r="E171" s="559"/>
      <c r="F171" s="559"/>
      <c r="G171" s="559"/>
      <c r="H171" s="559"/>
      <c r="I171" s="559"/>
      <c r="J171" s="560"/>
    </row>
    <row r="172" spans="1:10" x14ac:dyDescent="0.3">
      <c r="A172" s="561"/>
      <c r="B172" s="562"/>
      <c r="C172" s="562"/>
      <c r="D172" s="562"/>
      <c r="E172" s="562"/>
      <c r="F172" s="562"/>
      <c r="G172" s="562"/>
      <c r="H172" s="562"/>
      <c r="I172" s="562"/>
      <c r="J172" s="563"/>
    </row>
    <row r="173" spans="1:10" x14ac:dyDescent="0.3">
      <c r="A173" s="549" t="s">
        <v>403</v>
      </c>
      <c r="B173" s="550"/>
      <c r="C173" s="550"/>
      <c r="D173" s="550"/>
      <c r="E173" s="550"/>
      <c r="F173" s="550"/>
      <c r="G173" s="550"/>
      <c r="H173" s="550"/>
      <c r="I173" s="550"/>
      <c r="J173" s="551"/>
    </row>
    <row r="174" spans="1:10" x14ac:dyDescent="0.3">
      <c r="A174" s="552"/>
      <c r="B174" s="553"/>
      <c r="C174" s="553"/>
      <c r="D174" s="553"/>
      <c r="E174" s="553"/>
      <c r="F174" s="553"/>
      <c r="G174" s="553"/>
      <c r="H174" s="553"/>
      <c r="I174" s="553"/>
      <c r="J174" s="554"/>
    </row>
    <row r="175" spans="1:10" x14ac:dyDescent="0.3">
      <c r="A175" s="552"/>
      <c r="B175" s="553"/>
      <c r="C175" s="553"/>
      <c r="D175" s="553"/>
      <c r="E175" s="553"/>
      <c r="F175" s="553"/>
      <c r="G175" s="553"/>
      <c r="H175" s="553"/>
      <c r="I175" s="553"/>
      <c r="J175" s="554"/>
    </row>
    <row r="176" spans="1:10" x14ac:dyDescent="0.3">
      <c r="A176" s="552"/>
      <c r="B176" s="553"/>
      <c r="C176" s="553"/>
      <c r="D176" s="553"/>
      <c r="E176" s="553"/>
      <c r="F176" s="553"/>
      <c r="G176" s="553"/>
      <c r="H176" s="553"/>
      <c r="I176" s="553"/>
      <c r="J176" s="554"/>
    </row>
    <row r="177" spans="1:10" x14ac:dyDescent="0.3">
      <c r="A177" s="552"/>
      <c r="B177" s="553"/>
      <c r="C177" s="553"/>
      <c r="D177" s="553"/>
      <c r="E177" s="553"/>
      <c r="F177" s="553"/>
      <c r="G177" s="553"/>
      <c r="H177" s="553"/>
      <c r="I177" s="553"/>
      <c r="J177" s="554"/>
    </row>
    <row r="178" spans="1:10" x14ac:dyDescent="0.3">
      <c r="A178" s="552"/>
      <c r="B178" s="553"/>
      <c r="C178" s="553"/>
      <c r="D178" s="553"/>
      <c r="E178" s="553"/>
      <c r="F178" s="553"/>
      <c r="G178" s="553"/>
      <c r="H178" s="553"/>
      <c r="I178" s="553"/>
      <c r="J178" s="554"/>
    </row>
    <row r="179" spans="1:10" x14ac:dyDescent="0.3">
      <c r="A179" s="552"/>
      <c r="B179" s="553"/>
      <c r="C179" s="553"/>
      <c r="D179" s="553"/>
      <c r="E179" s="553"/>
      <c r="F179" s="553"/>
      <c r="G179" s="553"/>
      <c r="H179" s="553"/>
      <c r="I179" s="553"/>
      <c r="J179" s="554"/>
    </row>
    <row r="180" spans="1:10" x14ac:dyDescent="0.3">
      <c r="A180" s="552"/>
      <c r="B180" s="553"/>
      <c r="C180" s="553"/>
      <c r="D180" s="553"/>
      <c r="E180" s="553"/>
      <c r="F180" s="553"/>
      <c r="G180" s="553"/>
      <c r="H180" s="553"/>
      <c r="I180" s="553"/>
      <c r="J180" s="554"/>
    </row>
    <row r="181" spans="1:10" x14ac:dyDescent="0.3">
      <c r="A181" s="552"/>
      <c r="B181" s="553"/>
      <c r="C181" s="553"/>
      <c r="D181" s="553"/>
      <c r="E181" s="553"/>
      <c r="F181" s="553"/>
      <c r="G181" s="553"/>
      <c r="H181" s="553"/>
      <c r="I181" s="553"/>
      <c r="J181" s="554"/>
    </row>
    <row r="182" spans="1:10" x14ac:dyDescent="0.3">
      <c r="A182" s="552"/>
      <c r="B182" s="553"/>
      <c r="C182" s="553"/>
      <c r="D182" s="553"/>
      <c r="E182" s="553"/>
      <c r="F182" s="553"/>
      <c r="G182" s="553"/>
      <c r="H182" s="553"/>
      <c r="I182" s="553"/>
      <c r="J182" s="554"/>
    </row>
    <row r="183" spans="1:10" x14ac:dyDescent="0.3">
      <c r="A183" s="552"/>
      <c r="B183" s="553"/>
      <c r="C183" s="553"/>
      <c r="D183" s="553"/>
      <c r="E183" s="553"/>
      <c r="F183" s="553"/>
      <c r="G183" s="553"/>
      <c r="H183" s="553"/>
      <c r="I183" s="553"/>
      <c r="J183" s="554"/>
    </row>
    <row r="184" spans="1:10" x14ac:dyDescent="0.3">
      <c r="A184" s="552"/>
      <c r="B184" s="553"/>
      <c r="C184" s="553"/>
      <c r="D184" s="553"/>
      <c r="E184" s="553"/>
      <c r="F184" s="553"/>
      <c r="G184" s="553"/>
      <c r="H184" s="553"/>
      <c r="I184" s="553"/>
      <c r="J184" s="554"/>
    </row>
    <row r="185" spans="1:10" x14ac:dyDescent="0.3">
      <c r="A185" s="552"/>
      <c r="B185" s="553"/>
      <c r="C185" s="553"/>
      <c r="D185" s="553"/>
      <c r="E185" s="553"/>
      <c r="F185" s="553"/>
      <c r="G185" s="553"/>
      <c r="H185" s="553"/>
      <c r="I185" s="553"/>
      <c r="J185" s="554"/>
    </row>
    <row r="186" spans="1:10" x14ac:dyDescent="0.3">
      <c r="A186" s="552"/>
      <c r="B186" s="553"/>
      <c r="C186" s="553"/>
      <c r="D186" s="553"/>
      <c r="E186" s="553"/>
      <c r="F186" s="553"/>
      <c r="G186" s="553"/>
      <c r="H186" s="553"/>
      <c r="I186" s="553"/>
      <c r="J186" s="554"/>
    </row>
    <row r="187" spans="1:10" ht="14.4" thickBot="1" x14ac:dyDescent="0.35">
      <c r="A187" s="555"/>
      <c r="B187" s="556"/>
      <c r="C187" s="556"/>
      <c r="D187" s="556"/>
      <c r="E187" s="556"/>
      <c r="F187" s="556"/>
      <c r="G187" s="556"/>
      <c r="H187" s="556"/>
      <c r="I187" s="556"/>
      <c r="J187" s="557"/>
    </row>
    <row r="188" spans="1:10" ht="13.5" customHeight="1" thickTop="1" x14ac:dyDescent="0.3">
      <c r="A188" s="589" t="s">
        <v>73</v>
      </c>
      <c r="B188" s="565"/>
      <c r="C188" s="565"/>
      <c r="D188" s="565"/>
      <c r="E188" s="565"/>
      <c r="F188" s="565"/>
      <c r="G188" s="565"/>
      <c r="H188" s="565"/>
      <c r="I188" s="565"/>
      <c r="J188" s="566"/>
    </row>
    <row r="189" spans="1:10" ht="12.75" customHeight="1" x14ac:dyDescent="0.3">
      <c r="A189" s="567"/>
      <c r="B189" s="568"/>
      <c r="C189" s="568"/>
      <c r="D189" s="568"/>
      <c r="E189" s="568"/>
      <c r="F189" s="568"/>
      <c r="G189" s="568"/>
      <c r="H189" s="568"/>
      <c r="I189" s="568"/>
      <c r="J189" s="569"/>
    </row>
    <row r="190" spans="1:10" x14ac:dyDescent="0.3">
      <c r="A190" s="558" t="s">
        <v>74</v>
      </c>
      <c r="B190" s="559"/>
      <c r="C190" s="559"/>
      <c r="D190" s="559"/>
      <c r="E190" s="559"/>
      <c r="F190" s="559"/>
      <c r="G190" s="559"/>
      <c r="H190" s="559"/>
      <c r="I190" s="559"/>
      <c r="J190" s="560"/>
    </row>
    <row r="191" spans="1:10" x14ac:dyDescent="0.3">
      <c r="A191" s="561"/>
      <c r="B191" s="562"/>
      <c r="C191" s="562"/>
      <c r="D191" s="562"/>
      <c r="E191" s="562"/>
      <c r="F191" s="562"/>
      <c r="G191" s="562"/>
      <c r="H191" s="562"/>
      <c r="I191" s="562"/>
      <c r="J191" s="563"/>
    </row>
    <row r="192" spans="1:10" x14ac:dyDescent="0.3">
      <c r="A192" s="549" t="s">
        <v>399</v>
      </c>
      <c r="B192" s="550"/>
      <c r="C192" s="550"/>
      <c r="D192" s="550"/>
      <c r="E192" s="550"/>
      <c r="F192" s="550"/>
      <c r="G192" s="550"/>
      <c r="H192" s="550"/>
      <c r="I192" s="550"/>
      <c r="J192" s="551"/>
    </row>
    <row r="193" spans="1:10" x14ac:dyDescent="0.3">
      <c r="A193" s="552"/>
      <c r="B193" s="553"/>
      <c r="C193" s="553"/>
      <c r="D193" s="553"/>
      <c r="E193" s="553"/>
      <c r="F193" s="553"/>
      <c r="G193" s="553"/>
      <c r="H193" s="553"/>
      <c r="I193" s="553"/>
      <c r="J193" s="554"/>
    </row>
    <row r="194" spans="1:10" x14ac:dyDescent="0.3">
      <c r="A194" s="552"/>
      <c r="B194" s="553"/>
      <c r="C194" s="553"/>
      <c r="D194" s="553"/>
      <c r="E194" s="553"/>
      <c r="F194" s="553"/>
      <c r="G194" s="553"/>
      <c r="H194" s="553"/>
      <c r="I194" s="553"/>
      <c r="J194" s="554"/>
    </row>
    <row r="195" spans="1:10" x14ac:dyDescent="0.3">
      <c r="A195" s="552"/>
      <c r="B195" s="553"/>
      <c r="C195" s="553"/>
      <c r="D195" s="553"/>
      <c r="E195" s="553"/>
      <c r="F195" s="553"/>
      <c r="G195" s="553"/>
      <c r="H195" s="553"/>
      <c r="I195" s="553"/>
      <c r="J195" s="554"/>
    </row>
    <row r="196" spans="1:10" x14ac:dyDescent="0.3">
      <c r="A196" s="552"/>
      <c r="B196" s="553"/>
      <c r="C196" s="553"/>
      <c r="D196" s="553"/>
      <c r="E196" s="553"/>
      <c r="F196" s="553"/>
      <c r="G196" s="553"/>
      <c r="H196" s="553"/>
      <c r="I196" s="553"/>
      <c r="J196" s="554"/>
    </row>
    <row r="197" spans="1:10" x14ac:dyDescent="0.3">
      <c r="A197" s="552"/>
      <c r="B197" s="553"/>
      <c r="C197" s="553"/>
      <c r="D197" s="553"/>
      <c r="E197" s="553"/>
      <c r="F197" s="553"/>
      <c r="G197" s="553"/>
      <c r="H197" s="553"/>
      <c r="I197" s="553"/>
      <c r="J197" s="554"/>
    </row>
    <row r="198" spans="1:10" x14ac:dyDescent="0.3">
      <c r="A198" s="552"/>
      <c r="B198" s="553"/>
      <c r="C198" s="553"/>
      <c r="D198" s="553"/>
      <c r="E198" s="553"/>
      <c r="F198" s="553"/>
      <c r="G198" s="553"/>
      <c r="H198" s="553"/>
      <c r="I198" s="553"/>
      <c r="J198" s="554"/>
    </row>
    <row r="199" spans="1:10" x14ac:dyDescent="0.3">
      <c r="A199" s="552"/>
      <c r="B199" s="553"/>
      <c r="C199" s="553"/>
      <c r="D199" s="553"/>
      <c r="E199" s="553"/>
      <c r="F199" s="553"/>
      <c r="G199" s="553"/>
      <c r="H199" s="553"/>
      <c r="I199" s="553"/>
      <c r="J199" s="554"/>
    </row>
    <row r="200" spans="1:10" x14ac:dyDescent="0.3">
      <c r="A200" s="552"/>
      <c r="B200" s="553"/>
      <c r="C200" s="553"/>
      <c r="D200" s="553"/>
      <c r="E200" s="553"/>
      <c r="F200" s="553"/>
      <c r="G200" s="553"/>
      <c r="H200" s="553"/>
      <c r="I200" s="553"/>
      <c r="J200" s="554"/>
    </row>
    <row r="201" spans="1:10" x14ac:dyDescent="0.3">
      <c r="A201" s="552"/>
      <c r="B201" s="553"/>
      <c r="C201" s="553"/>
      <c r="D201" s="553"/>
      <c r="E201" s="553"/>
      <c r="F201" s="553"/>
      <c r="G201" s="553"/>
      <c r="H201" s="553"/>
      <c r="I201" s="553"/>
      <c r="J201" s="554"/>
    </row>
    <row r="202" spans="1:10" x14ac:dyDescent="0.3">
      <c r="A202" s="552"/>
      <c r="B202" s="553"/>
      <c r="C202" s="553"/>
      <c r="D202" s="553"/>
      <c r="E202" s="553"/>
      <c r="F202" s="553"/>
      <c r="G202" s="553"/>
      <c r="H202" s="553"/>
      <c r="I202" s="553"/>
      <c r="J202" s="554"/>
    </row>
    <row r="203" spans="1:10" x14ac:dyDescent="0.3">
      <c r="A203" s="552"/>
      <c r="B203" s="553"/>
      <c r="C203" s="553"/>
      <c r="D203" s="553"/>
      <c r="E203" s="553"/>
      <c r="F203" s="553"/>
      <c r="G203" s="553"/>
      <c r="H203" s="553"/>
      <c r="I203" s="553"/>
      <c r="J203" s="554"/>
    </row>
    <row r="204" spans="1:10" x14ac:dyDescent="0.3">
      <c r="A204" s="552"/>
      <c r="B204" s="553"/>
      <c r="C204" s="553"/>
      <c r="D204" s="553"/>
      <c r="E204" s="553"/>
      <c r="F204" s="553"/>
      <c r="G204" s="553"/>
      <c r="H204" s="553"/>
      <c r="I204" s="553"/>
      <c r="J204" s="554"/>
    </row>
    <row r="205" spans="1:10" x14ac:dyDescent="0.3">
      <c r="A205" s="552"/>
      <c r="B205" s="553"/>
      <c r="C205" s="553"/>
      <c r="D205" s="553"/>
      <c r="E205" s="553"/>
      <c r="F205" s="553"/>
      <c r="G205" s="553"/>
      <c r="H205" s="553"/>
      <c r="I205" s="553"/>
      <c r="J205" s="554"/>
    </row>
    <row r="206" spans="1:10" ht="14.4" thickBot="1" x14ac:dyDescent="0.35">
      <c r="A206" s="555"/>
      <c r="B206" s="556"/>
      <c r="C206" s="556"/>
      <c r="D206" s="556"/>
      <c r="E206" s="556"/>
      <c r="F206" s="556"/>
      <c r="G206" s="556"/>
      <c r="H206" s="556"/>
      <c r="I206" s="556"/>
      <c r="J206" s="557"/>
    </row>
    <row r="207" spans="1:10" ht="13.5" customHeight="1" thickTop="1" x14ac:dyDescent="0.3">
      <c r="A207" s="589" t="s">
        <v>138</v>
      </c>
      <c r="B207" s="565"/>
      <c r="C207" s="565"/>
      <c r="D207" s="565"/>
      <c r="E207" s="565"/>
      <c r="F207" s="565"/>
      <c r="G207" s="565"/>
      <c r="H207" s="565"/>
      <c r="I207" s="565"/>
      <c r="J207" s="566"/>
    </row>
    <row r="208" spans="1:10" ht="12.75" customHeight="1" x14ac:dyDescent="0.3">
      <c r="A208" s="567"/>
      <c r="B208" s="568"/>
      <c r="C208" s="568"/>
      <c r="D208" s="568"/>
      <c r="E208" s="568"/>
      <c r="F208" s="568"/>
      <c r="G208" s="568"/>
      <c r="H208" s="568"/>
      <c r="I208" s="568"/>
      <c r="J208" s="569"/>
    </row>
    <row r="209" spans="1:10" x14ac:dyDescent="0.3">
      <c r="A209" s="558" t="s">
        <v>75</v>
      </c>
      <c r="B209" s="559"/>
      <c r="C209" s="559"/>
      <c r="D209" s="559"/>
      <c r="E209" s="559"/>
      <c r="F209" s="559"/>
      <c r="G209" s="559"/>
      <c r="H209" s="559"/>
      <c r="I209" s="559"/>
      <c r="J209" s="560"/>
    </row>
    <row r="210" spans="1:10" x14ac:dyDescent="0.3">
      <c r="A210" s="561"/>
      <c r="B210" s="562"/>
      <c r="C210" s="562"/>
      <c r="D210" s="562"/>
      <c r="E210" s="562"/>
      <c r="F210" s="562"/>
      <c r="G210" s="562"/>
      <c r="H210" s="562"/>
      <c r="I210" s="562"/>
      <c r="J210" s="563"/>
    </row>
    <row r="211" spans="1:10" x14ac:dyDescent="0.3">
      <c r="A211" s="549" t="s">
        <v>1</v>
      </c>
      <c r="B211" s="550"/>
      <c r="C211" s="550"/>
      <c r="D211" s="550"/>
      <c r="E211" s="550"/>
      <c r="F211" s="550"/>
      <c r="G211" s="550"/>
      <c r="H211" s="550"/>
      <c r="I211" s="550"/>
      <c r="J211" s="551"/>
    </row>
    <row r="212" spans="1:10" x14ac:dyDescent="0.3">
      <c r="A212" s="552"/>
      <c r="B212" s="553"/>
      <c r="C212" s="553"/>
      <c r="D212" s="553"/>
      <c r="E212" s="553"/>
      <c r="F212" s="553"/>
      <c r="G212" s="553"/>
      <c r="H212" s="553"/>
      <c r="I212" s="553"/>
      <c r="J212" s="554"/>
    </row>
    <row r="213" spans="1:10" x14ac:dyDescent="0.3">
      <c r="A213" s="552"/>
      <c r="B213" s="553"/>
      <c r="C213" s="553"/>
      <c r="D213" s="553"/>
      <c r="E213" s="553"/>
      <c r="F213" s="553"/>
      <c r="G213" s="553"/>
      <c r="H213" s="553"/>
      <c r="I213" s="553"/>
      <c r="J213" s="554"/>
    </row>
    <row r="214" spans="1:10" x14ac:dyDescent="0.3">
      <c r="A214" s="552"/>
      <c r="B214" s="553"/>
      <c r="C214" s="553"/>
      <c r="D214" s="553"/>
      <c r="E214" s="553"/>
      <c r="F214" s="553"/>
      <c r="G214" s="553"/>
      <c r="H214" s="553"/>
      <c r="I214" s="553"/>
      <c r="J214" s="554"/>
    </row>
    <row r="215" spans="1:10" x14ac:dyDescent="0.3">
      <c r="A215" s="552"/>
      <c r="B215" s="553"/>
      <c r="C215" s="553"/>
      <c r="D215" s="553"/>
      <c r="E215" s="553"/>
      <c r="F215" s="553"/>
      <c r="G215" s="553"/>
      <c r="H215" s="553"/>
      <c r="I215" s="553"/>
      <c r="J215" s="554"/>
    </row>
    <row r="216" spans="1:10" x14ac:dyDescent="0.3">
      <c r="A216" s="552"/>
      <c r="B216" s="553"/>
      <c r="C216" s="553"/>
      <c r="D216" s="553"/>
      <c r="E216" s="553"/>
      <c r="F216" s="553"/>
      <c r="G216" s="553"/>
      <c r="H216" s="553"/>
      <c r="I216" s="553"/>
      <c r="J216" s="554"/>
    </row>
    <row r="217" spans="1:10" x14ac:dyDescent="0.3">
      <c r="A217" s="552"/>
      <c r="B217" s="553"/>
      <c r="C217" s="553"/>
      <c r="D217" s="553"/>
      <c r="E217" s="553"/>
      <c r="F217" s="553"/>
      <c r="G217" s="553"/>
      <c r="H217" s="553"/>
      <c r="I217" s="553"/>
      <c r="J217" s="554"/>
    </row>
    <row r="218" spans="1:10" x14ac:dyDescent="0.3">
      <c r="A218" s="552"/>
      <c r="B218" s="553"/>
      <c r="C218" s="553"/>
      <c r="D218" s="553"/>
      <c r="E218" s="553"/>
      <c r="F218" s="553"/>
      <c r="G218" s="553"/>
      <c r="H218" s="553"/>
      <c r="I218" s="553"/>
      <c r="J218" s="554"/>
    </row>
    <row r="219" spans="1:10" x14ac:dyDescent="0.3">
      <c r="A219" s="552"/>
      <c r="B219" s="553"/>
      <c r="C219" s="553"/>
      <c r="D219" s="553"/>
      <c r="E219" s="553"/>
      <c r="F219" s="553"/>
      <c r="G219" s="553"/>
      <c r="H219" s="553"/>
      <c r="I219" s="553"/>
      <c r="J219" s="554"/>
    </row>
    <row r="220" spans="1:10" x14ac:dyDescent="0.3">
      <c r="A220" s="552"/>
      <c r="B220" s="553"/>
      <c r="C220" s="553"/>
      <c r="D220" s="553"/>
      <c r="E220" s="553"/>
      <c r="F220" s="553"/>
      <c r="G220" s="553"/>
      <c r="H220" s="553"/>
      <c r="I220" s="553"/>
      <c r="J220" s="554"/>
    </row>
    <row r="221" spans="1:10" x14ac:dyDescent="0.3">
      <c r="A221" s="552"/>
      <c r="B221" s="553"/>
      <c r="C221" s="553"/>
      <c r="D221" s="553"/>
      <c r="E221" s="553"/>
      <c r="F221" s="553"/>
      <c r="G221" s="553"/>
      <c r="H221" s="553"/>
      <c r="I221" s="553"/>
      <c r="J221" s="554"/>
    </row>
    <row r="222" spans="1:10" x14ac:dyDescent="0.3">
      <c r="A222" s="552"/>
      <c r="B222" s="553"/>
      <c r="C222" s="553"/>
      <c r="D222" s="553"/>
      <c r="E222" s="553"/>
      <c r="F222" s="553"/>
      <c r="G222" s="553"/>
      <c r="H222" s="553"/>
      <c r="I222" s="553"/>
      <c r="J222" s="554"/>
    </row>
    <row r="223" spans="1:10" x14ac:dyDescent="0.3">
      <c r="A223" s="552"/>
      <c r="B223" s="553"/>
      <c r="C223" s="553"/>
      <c r="D223" s="553"/>
      <c r="E223" s="553"/>
      <c r="F223" s="553"/>
      <c r="G223" s="553"/>
      <c r="H223" s="553"/>
      <c r="I223" s="553"/>
      <c r="J223" s="554"/>
    </row>
    <row r="224" spans="1:10" x14ac:dyDescent="0.3">
      <c r="A224" s="552"/>
      <c r="B224" s="553"/>
      <c r="C224" s="553"/>
      <c r="D224" s="553"/>
      <c r="E224" s="553"/>
      <c r="F224" s="553"/>
      <c r="G224" s="553"/>
      <c r="H224" s="553"/>
      <c r="I224" s="553"/>
      <c r="J224" s="554"/>
    </row>
    <row r="225" spans="1:10" ht="14.4" thickBot="1" x14ac:dyDescent="0.35">
      <c r="A225" s="555"/>
      <c r="B225" s="556"/>
      <c r="C225" s="556"/>
      <c r="D225" s="556"/>
      <c r="E225" s="556"/>
      <c r="F225" s="556"/>
      <c r="G225" s="556"/>
      <c r="H225" s="556"/>
      <c r="I225" s="556"/>
      <c r="J225" s="557"/>
    </row>
    <row r="226" spans="1:10" ht="13.5" customHeight="1" thickTop="1" x14ac:dyDescent="0.3">
      <c r="A226" s="589" t="s">
        <v>106</v>
      </c>
      <c r="B226" s="565"/>
      <c r="C226" s="565"/>
      <c r="D226" s="565"/>
      <c r="E226" s="565"/>
      <c r="F226" s="565"/>
      <c r="G226" s="565"/>
      <c r="H226" s="565"/>
      <c r="I226" s="565"/>
      <c r="J226" s="566"/>
    </row>
    <row r="227" spans="1:10" ht="12.75" customHeight="1" x14ac:dyDescent="0.3">
      <c r="A227" s="567"/>
      <c r="B227" s="568"/>
      <c r="C227" s="568"/>
      <c r="D227" s="568"/>
      <c r="E227" s="568"/>
      <c r="F227" s="568"/>
      <c r="G227" s="568"/>
      <c r="H227" s="568"/>
      <c r="I227" s="568"/>
      <c r="J227" s="569"/>
    </row>
    <row r="228" spans="1:10" x14ac:dyDescent="0.3">
      <c r="A228" s="558" t="s">
        <v>107</v>
      </c>
      <c r="B228" s="559"/>
      <c r="C228" s="559"/>
      <c r="D228" s="559"/>
      <c r="E228" s="559"/>
      <c r="F228" s="559"/>
      <c r="G228" s="559"/>
      <c r="H228" s="559"/>
      <c r="I228" s="559"/>
      <c r="J228" s="560"/>
    </row>
    <row r="229" spans="1:10" x14ac:dyDescent="0.3">
      <c r="A229" s="561"/>
      <c r="B229" s="562"/>
      <c r="C229" s="562"/>
      <c r="D229" s="562"/>
      <c r="E229" s="562"/>
      <c r="F229" s="562"/>
      <c r="G229" s="562"/>
      <c r="H229" s="562"/>
      <c r="I229" s="562"/>
      <c r="J229" s="563"/>
    </row>
    <row r="230" spans="1:10" x14ac:dyDescent="0.3">
      <c r="A230" s="549" t="s">
        <v>4</v>
      </c>
      <c r="B230" s="550"/>
      <c r="C230" s="550"/>
      <c r="D230" s="550"/>
      <c r="E230" s="550"/>
      <c r="F230" s="550"/>
      <c r="G230" s="550"/>
      <c r="H230" s="550"/>
      <c r="I230" s="550"/>
      <c r="J230" s="551"/>
    </row>
    <row r="231" spans="1:10" x14ac:dyDescent="0.3">
      <c r="A231" s="552"/>
      <c r="B231" s="553"/>
      <c r="C231" s="553"/>
      <c r="D231" s="553"/>
      <c r="E231" s="553"/>
      <c r="F231" s="553"/>
      <c r="G231" s="553"/>
      <c r="H231" s="553"/>
      <c r="I231" s="553"/>
      <c r="J231" s="554"/>
    </row>
    <row r="232" spans="1:10" x14ac:dyDescent="0.3">
      <c r="A232" s="552"/>
      <c r="B232" s="553"/>
      <c r="C232" s="553"/>
      <c r="D232" s="553"/>
      <c r="E232" s="553"/>
      <c r="F232" s="553"/>
      <c r="G232" s="553"/>
      <c r="H232" s="553"/>
      <c r="I232" s="553"/>
      <c r="J232" s="554"/>
    </row>
    <row r="233" spans="1:10" x14ac:dyDescent="0.3">
      <c r="A233" s="552"/>
      <c r="B233" s="553"/>
      <c r="C233" s="553"/>
      <c r="D233" s="553"/>
      <c r="E233" s="553"/>
      <c r="F233" s="553"/>
      <c r="G233" s="553"/>
      <c r="H233" s="553"/>
      <c r="I233" s="553"/>
      <c r="J233" s="554"/>
    </row>
    <row r="234" spans="1:10" x14ac:dyDescent="0.3">
      <c r="A234" s="552"/>
      <c r="B234" s="553"/>
      <c r="C234" s="553"/>
      <c r="D234" s="553"/>
      <c r="E234" s="553"/>
      <c r="F234" s="553"/>
      <c r="G234" s="553"/>
      <c r="H234" s="553"/>
      <c r="I234" s="553"/>
      <c r="J234" s="554"/>
    </row>
    <row r="235" spans="1:10" x14ac:dyDescent="0.3">
      <c r="A235" s="552"/>
      <c r="B235" s="553"/>
      <c r="C235" s="553"/>
      <c r="D235" s="553"/>
      <c r="E235" s="553"/>
      <c r="F235" s="553"/>
      <c r="G235" s="553"/>
      <c r="H235" s="553"/>
      <c r="I235" s="553"/>
      <c r="J235" s="554"/>
    </row>
    <row r="236" spans="1:10" x14ac:dyDescent="0.3">
      <c r="A236" s="552"/>
      <c r="B236" s="553"/>
      <c r="C236" s="553"/>
      <c r="D236" s="553"/>
      <c r="E236" s="553"/>
      <c r="F236" s="553"/>
      <c r="G236" s="553"/>
      <c r="H236" s="553"/>
      <c r="I236" s="553"/>
      <c r="J236" s="554"/>
    </row>
    <row r="237" spans="1:10" x14ac:dyDescent="0.3">
      <c r="A237" s="552"/>
      <c r="B237" s="553"/>
      <c r="C237" s="553"/>
      <c r="D237" s="553"/>
      <c r="E237" s="553"/>
      <c r="F237" s="553"/>
      <c r="G237" s="553"/>
      <c r="H237" s="553"/>
      <c r="I237" s="553"/>
      <c r="J237" s="554"/>
    </row>
    <row r="238" spans="1:10" x14ac:dyDescent="0.3">
      <c r="A238" s="552"/>
      <c r="B238" s="553"/>
      <c r="C238" s="553"/>
      <c r="D238" s="553"/>
      <c r="E238" s="553"/>
      <c r="F238" s="553"/>
      <c r="G238" s="553"/>
      <c r="H238" s="553"/>
      <c r="I238" s="553"/>
      <c r="J238" s="554"/>
    </row>
    <row r="239" spans="1:10" x14ac:dyDescent="0.3">
      <c r="A239" s="552"/>
      <c r="B239" s="553"/>
      <c r="C239" s="553"/>
      <c r="D239" s="553"/>
      <c r="E239" s="553"/>
      <c r="F239" s="553"/>
      <c r="G239" s="553"/>
      <c r="H239" s="553"/>
      <c r="I239" s="553"/>
      <c r="J239" s="554"/>
    </row>
    <row r="240" spans="1:10" x14ac:dyDescent="0.3">
      <c r="A240" s="552"/>
      <c r="B240" s="553"/>
      <c r="C240" s="553"/>
      <c r="D240" s="553"/>
      <c r="E240" s="553"/>
      <c r="F240" s="553"/>
      <c r="G240" s="553"/>
      <c r="H240" s="553"/>
      <c r="I240" s="553"/>
      <c r="J240" s="554"/>
    </row>
    <row r="241" spans="1:10" x14ac:dyDescent="0.3">
      <c r="A241" s="552"/>
      <c r="B241" s="553"/>
      <c r="C241" s="553"/>
      <c r="D241" s="553"/>
      <c r="E241" s="553"/>
      <c r="F241" s="553"/>
      <c r="G241" s="553"/>
      <c r="H241" s="553"/>
      <c r="I241" s="553"/>
      <c r="J241" s="554"/>
    </row>
    <row r="242" spans="1:10" x14ac:dyDescent="0.3">
      <c r="A242" s="552"/>
      <c r="B242" s="553"/>
      <c r="C242" s="553"/>
      <c r="D242" s="553"/>
      <c r="E242" s="553"/>
      <c r="F242" s="553"/>
      <c r="G242" s="553"/>
      <c r="H242" s="553"/>
      <c r="I242" s="553"/>
      <c r="J242" s="554"/>
    </row>
    <row r="243" spans="1:10" x14ac:dyDescent="0.3">
      <c r="A243" s="552"/>
      <c r="B243" s="553"/>
      <c r="C243" s="553"/>
      <c r="D243" s="553"/>
      <c r="E243" s="553"/>
      <c r="F243" s="553"/>
      <c r="G243" s="553"/>
      <c r="H243" s="553"/>
      <c r="I243" s="553"/>
      <c r="J243" s="554"/>
    </row>
    <row r="244" spans="1:10" ht="14.4" thickBot="1" x14ac:dyDescent="0.35">
      <c r="A244" s="555"/>
      <c r="B244" s="556"/>
      <c r="C244" s="556"/>
      <c r="D244" s="556"/>
      <c r="E244" s="556"/>
      <c r="F244" s="556"/>
      <c r="G244" s="556"/>
      <c r="H244" s="556"/>
      <c r="I244" s="556"/>
      <c r="J244" s="557"/>
    </row>
    <row r="245" spans="1:10" ht="13.5" customHeight="1" thickTop="1" x14ac:dyDescent="0.3">
      <c r="A245" s="564" t="s">
        <v>121</v>
      </c>
      <c r="B245" s="565"/>
      <c r="C245" s="565"/>
      <c r="D245" s="565"/>
      <c r="E245" s="565"/>
      <c r="F245" s="565"/>
      <c r="G245" s="565"/>
      <c r="H245" s="565"/>
      <c r="I245" s="565"/>
      <c r="J245" s="566"/>
    </row>
    <row r="246" spans="1:10" ht="12.75" customHeight="1" x14ac:dyDescent="0.3">
      <c r="A246" s="567"/>
      <c r="B246" s="568"/>
      <c r="C246" s="568"/>
      <c r="D246" s="568"/>
      <c r="E246" s="568"/>
      <c r="F246" s="568"/>
      <c r="G246" s="568"/>
      <c r="H246" s="568"/>
      <c r="I246" s="568"/>
      <c r="J246" s="569"/>
    </row>
    <row r="247" spans="1:10" x14ac:dyDescent="0.3">
      <c r="A247" s="558" t="s">
        <v>77</v>
      </c>
      <c r="B247" s="559"/>
      <c r="C247" s="559"/>
      <c r="D247" s="559"/>
      <c r="E247" s="559"/>
      <c r="F247" s="559"/>
      <c r="G247" s="559"/>
      <c r="H247" s="559"/>
      <c r="I247" s="559"/>
      <c r="J247" s="560"/>
    </row>
    <row r="248" spans="1:10" x14ac:dyDescent="0.3">
      <c r="A248" s="570"/>
      <c r="B248" s="571"/>
      <c r="C248" s="571"/>
      <c r="D248" s="571"/>
      <c r="E248" s="571"/>
      <c r="F248" s="571"/>
      <c r="G248" s="571"/>
      <c r="H248" s="571"/>
      <c r="I248" s="571"/>
      <c r="J248" s="572"/>
    </row>
    <row r="249" spans="1:10" x14ac:dyDescent="0.3">
      <c r="A249" s="561"/>
      <c r="B249" s="562"/>
      <c r="C249" s="562"/>
      <c r="D249" s="562"/>
      <c r="E249" s="562"/>
      <c r="F249" s="562"/>
      <c r="G249" s="562"/>
      <c r="H249" s="562"/>
      <c r="I249" s="562"/>
      <c r="J249" s="563"/>
    </row>
    <row r="250" spans="1:10" x14ac:dyDescent="0.3">
      <c r="A250" s="128"/>
      <c r="B250" s="126"/>
      <c r="C250" s="126"/>
      <c r="D250" s="126"/>
      <c r="E250" s="129"/>
      <c r="F250" s="573" t="s">
        <v>113</v>
      </c>
      <c r="G250" s="574"/>
      <c r="H250" s="574"/>
      <c r="I250" s="574"/>
      <c r="J250" s="575"/>
    </row>
    <row r="251" spans="1:10" x14ac:dyDescent="0.3">
      <c r="A251" s="130"/>
      <c r="B251" s="127"/>
      <c r="C251" s="127"/>
      <c r="D251" s="127"/>
      <c r="E251" s="131"/>
      <c r="F251" s="576"/>
      <c r="G251" s="577"/>
      <c r="H251" s="577"/>
      <c r="I251" s="577"/>
      <c r="J251" s="578"/>
    </row>
    <row r="252" spans="1:10" ht="12.75" customHeight="1" x14ac:dyDescent="0.3">
      <c r="A252" s="116"/>
      <c r="B252" s="117"/>
      <c r="C252" s="117"/>
      <c r="D252" s="117"/>
      <c r="E252" s="132"/>
      <c r="F252" s="579" t="s">
        <v>404</v>
      </c>
      <c r="G252" s="580"/>
      <c r="H252" s="580"/>
      <c r="I252" s="580"/>
      <c r="J252" s="581"/>
    </row>
    <row r="253" spans="1:10" x14ac:dyDescent="0.3">
      <c r="A253" s="588" t="s">
        <v>82</v>
      </c>
      <c r="B253" s="347"/>
      <c r="C253" s="347"/>
      <c r="D253" s="347"/>
      <c r="E253" s="348"/>
      <c r="F253" s="582"/>
      <c r="G253" s="583"/>
      <c r="H253" s="583"/>
      <c r="I253" s="583"/>
      <c r="J253" s="584"/>
    </row>
    <row r="254" spans="1:10" ht="12.75" customHeight="1" x14ac:dyDescent="0.3">
      <c r="A254" s="588"/>
      <c r="B254" s="347"/>
      <c r="C254" s="347"/>
      <c r="D254" s="347"/>
      <c r="E254" s="348"/>
      <c r="F254" s="582"/>
      <c r="G254" s="583"/>
      <c r="H254" s="583"/>
      <c r="I254" s="583"/>
      <c r="J254" s="584"/>
    </row>
    <row r="255" spans="1:10" x14ac:dyDescent="0.3">
      <c r="A255" s="588"/>
      <c r="B255" s="347"/>
      <c r="C255" s="347"/>
      <c r="D255" s="347"/>
      <c r="E255" s="348"/>
      <c r="F255" s="582"/>
      <c r="G255" s="583"/>
      <c r="H255" s="583"/>
      <c r="I255" s="583"/>
      <c r="J255" s="584"/>
    </row>
    <row r="256" spans="1:10" x14ac:dyDescent="0.3">
      <c r="A256" s="588"/>
      <c r="B256" s="347"/>
      <c r="C256" s="347"/>
      <c r="D256" s="347"/>
      <c r="E256" s="348"/>
      <c r="F256" s="582"/>
      <c r="G256" s="583"/>
      <c r="H256" s="583"/>
      <c r="I256" s="583"/>
      <c r="J256" s="584"/>
    </row>
    <row r="257" spans="1:10" x14ac:dyDescent="0.3">
      <c r="A257" s="588"/>
      <c r="B257" s="347"/>
      <c r="C257" s="347"/>
      <c r="D257" s="347"/>
      <c r="E257" s="348"/>
      <c r="F257" s="582"/>
      <c r="G257" s="583"/>
      <c r="H257" s="583"/>
      <c r="I257" s="583"/>
      <c r="J257" s="584"/>
    </row>
    <row r="258" spans="1:10" x14ac:dyDescent="0.3">
      <c r="A258" s="588"/>
      <c r="B258" s="347"/>
      <c r="C258" s="347"/>
      <c r="D258" s="347"/>
      <c r="E258" s="348"/>
      <c r="F258" s="582"/>
      <c r="G258" s="583"/>
      <c r="H258" s="583"/>
      <c r="I258" s="583"/>
      <c r="J258" s="584"/>
    </row>
    <row r="259" spans="1:10" x14ac:dyDescent="0.3">
      <c r="A259" s="118"/>
      <c r="B259" s="119"/>
      <c r="C259" s="119"/>
      <c r="D259" s="119"/>
      <c r="E259" s="133"/>
      <c r="F259" s="582"/>
      <c r="G259" s="583"/>
      <c r="H259" s="583"/>
      <c r="I259" s="583"/>
      <c r="J259" s="584"/>
    </row>
    <row r="260" spans="1:10" x14ac:dyDescent="0.3">
      <c r="A260" s="120"/>
      <c r="B260" s="121"/>
      <c r="C260" s="121"/>
      <c r="D260" s="121"/>
      <c r="E260" s="134"/>
      <c r="F260" s="585"/>
      <c r="G260" s="586"/>
      <c r="H260" s="586"/>
      <c r="I260" s="586"/>
      <c r="J260" s="587"/>
    </row>
    <row r="261" spans="1:10" ht="12.75" customHeight="1" x14ac:dyDescent="0.3">
      <c r="A261" s="116"/>
      <c r="B261" s="117"/>
      <c r="C261" s="117"/>
      <c r="D261" s="117"/>
      <c r="E261" s="132"/>
      <c r="F261" s="579" t="s">
        <v>0</v>
      </c>
      <c r="G261" s="580"/>
      <c r="H261" s="580"/>
      <c r="I261" s="580"/>
      <c r="J261" s="581"/>
    </row>
    <row r="262" spans="1:10" x14ac:dyDescent="0.3">
      <c r="A262" s="588" t="s">
        <v>83</v>
      </c>
      <c r="B262" s="347"/>
      <c r="C262" s="347"/>
      <c r="D262" s="347"/>
      <c r="E262" s="348"/>
      <c r="F262" s="582"/>
      <c r="G262" s="583"/>
      <c r="H262" s="583"/>
      <c r="I262" s="583"/>
      <c r="J262" s="584"/>
    </row>
    <row r="263" spans="1:10" ht="12.75" customHeight="1" x14ac:dyDescent="0.3">
      <c r="A263" s="588"/>
      <c r="B263" s="347"/>
      <c r="C263" s="347"/>
      <c r="D263" s="347"/>
      <c r="E263" s="348"/>
      <c r="F263" s="582"/>
      <c r="G263" s="583"/>
      <c r="H263" s="583"/>
      <c r="I263" s="583"/>
      <c r="J263" s="584"/>
    </row>
    <row r="264" spans="1:10" x14ac:dyDescent="0.3">
      <c r="A264" s="588"/>
      <c r="B264" s="347"/>
      <c r="C264" s="347"/>
      <c r="D264" s="347"/>
      <c r="E264" s="348"/>
      <c r="F264" s="582"/>
      <c r="G264" s="583"/>
      <c r="H264" s="583"/>
      <c r="I264" s="583"/>
      <c r="J264" s="584"/>
    </row>
    <row r="265" spans="1:10" x14ac:dyDescent="0.3">
      <c r="A265" s="588"/>
      <c r="B265" s="347"/>
      <c r="C265" s="347"/>
      <c r="D265" s="347"/>
      <c r="E265" s="348"/>
      <c r="F265" s="582"/>
      <c r="G265" s="583"/>
      <c r="H265" s="583"/>
      <c r="I265" s="583"/>
      <c r="J265" s="584"/>
    </row>
    <row r="266" spans="1:10" x14ac:dyDescent="0.3">
      <c r="A266" s="588"/>
      <c r="B266" s="347"/>
      <c r="C266" s="347"/>
      <c r="D266" s="347"/>
      <c r="E266" s="348"/>
      <c r="F266" s="582"/>
      <c r="G266" s="583"/>
      <c r="H266" s="583"/>
      <c r="I266" s="583"/>
      <c r="J266" s="584"/>
    </row>
    <row r="267" spans="1:10" x14ac:dyDescent="0.3">
      <c r="A267" s="588"/>
      <c r="B267" s="347"/>
      <c r="C267" s="347"/>
      <c r="D267" s="347"/>
      <c r="E267" s="348"/>
      <c r="F267" s="582"/>
      <c r="G267" s="583"/>
      <c r="H267" s="583"/>
      <c r="I267" s="583"/>
      <c r="J267" s="584"/>
    </row>
    <row r="268" spans="1:10" x14ac:dyDescent="0.3">
      <c r="A268" s="118"/>
      <c r="B268" s="119"/>
      <c r="C268" s="119"/>
      <c r="D268" s="119"/>
      <c r="E268" s="133"/>
      <c r="F268" s="582"/>
      <c r="G268" s="583"/>
      <c r="H268" s="583"/>
      <c r="I268" s="583"/>
      <c r="J268" s="584"/>
    </row>
    <row r="269" spans="1:10" ht="14.4" thickBot="1" x14ac:dyDescent="0.35">
      <c r="A269" s="120"/>
      <c r="B269" s="121"/>
      <c r="C269" s="121"/>
      <c r="D269" s="121"/>
      <c r="E269" s="134"/>
      <c r="F269" s="585"/>
      <c r="G269" s="586"/>
      <c r="H269" s="586"/>
      <c r="I269" s="586"/>
      <c r="J269" s="587"/>
    </row>
    <row r="270" spans="1:10" ht="13.5" customHeight="1" thickTop="1" x14ac:dyDescent="0.3">
      <c r="A270" s="564" t="s">
        <v>84</v>
      </c>
      <c r="B270" s="565"/>
      <c r="C270" s="565"/>
      <c r="D270" s="565"/>
      <c r="E270" s="565"/>
      <c r="F270" s="565"/>
      <c r="G270" s="565"/>
      <c r="H270" s="565"/>
      <c r="I270" s="565"/>
      <c r="J270" s="566"/>
    </row>
    <row r="271" spans="1:10" ht="12.75" customHeight="1" x14ac:dyDescent="0.3">
      <c r="A271" s="567"/>
      <c r="B271" s="568"/>
      <c r="C271" s="568"/>
      <c r="D271" s="568"/>
      <c r="E271" s="568"/>
      <c r="F271" s="568"/>
      <c r="G271" s="568"/>
      <c r="H271" s="568"/>
      <c r="I271" s="568"/>
      <c r="J271" s="569"/>
    </row>
    <row r="272" spans="1:10" x14ac:dyDescent="0.3">
      <c r="A272" s="558" t="s">
        <v>88</v>
      </c>
      <c r="B272" s="559"/>
      <c r="C272" s="559"/>
      <c r="D272" s="559"/>
      <c r="E272" s="559"/>
      <c r="F272" s="559"/>
      <c r="G272" s="559"/>
      <c r="H272" s="559"/>
      <c r="I272" s="559"/>
      <c r="J272" s="560"/>
    </row>
    <row r="273" spans="1:10" x14ac:dyDescent="0.3">
      <c r="A273" s="570"/>
      <c r="B273" s="571"/>
      <c r="C273" s="571"/>
      <c r="D273" s="571"/>
      <c r="E273" s="571"/>
      <c r="F273" s="571"/>
      <c r="G273" s="571"/>
      <c r="H273" s="571"/>
      <c r="I273" s="571"/>
      <c r="J273" s="572"/>
    </row>
    <row r="274" spans="1:10" x14ac:dyDescent="0.3">
      <c r="A274" s="570"/>
      <c r="B274" s="571"/>
      <c r="C274" s="571"/>
      <c r="D274" s="571"/>
      <c r="E274" s="571"/>
      <c r="F274" s="571"/>
      <c r="G274" s="571"/>
      <c r="H274" s="571"/>
      <c r="I274" s="571"/>
      <c r="J274" s="572"/>
    </row>
    <row r="275" spans="1:10" x14ac:dyDescent="0.3">
      <c r="A275" s="561"/>
      <c r="B275" s="562"/>
      <c r="C275" s="562"/>
      <c r="D275" s="562"/>
      <c r="E275" s="562"/>
      <c r="F275" s="562"/>
      <c r="G275" s="562"/>
      <c r="H275" s="562"/>
      <c r="I275" s="562"/>
      <c r="J275" s="563"/>
    </row>
    <row r="276" spans="1:10" x14ac:dyDescent="0.3">
      <c r="A276" s="128"/>
      <c r="B276" s="126"/>
      <c r="C276" s="126"/>
      <c r="D276" s="126"/>
      <c r="E276" s="129"/>
      <c r="F276" s="573" t="s">
        <v>113</v>
      </c>
      <c r="G276" s="574"/>
      <c r="H276" s="574"/>
      <c r="I276" s="574"/>
      <c r="J276" s="575"/>
    </row>
    <row r="277" spans="1:10" x14ac:dyDescent="0.3">
      <c r="A277" s="130"/>
      <c r="B277" s="127"/>
      <c r="C277" s="127"/>
      <c r="D277" s="127"/>
      <c r="E277" s="131"/>
      <c r="F277" s="576"/>
      <c r="G277" s="577"/>
      <c r="H277" s="577"/>
      <c r="I277" s="577"/>
      <c r="J277" s="578"/>
    </row>
    <row r="278" spans="1:10" ht="12.75" customHeight="1" x14ac:dyDescent="0.3">
      <c r="A278" s="116"/>
      <c r="B278" s="117"/>
      <c r="C278" s="117"/>
      <c r="D278" s="117"/>
      <c r="E278" s="132"/>
      <c r="F278" s="579" t="s">
        <v>3</v>
      </c>
      <c r="G278" s="580"/>
      <c r="H278" s="580"/>
      <c r="I278" s="580"/>
      <c r="J278" s="581"/>
    </row>
    <row r="279" spans="1:10" x14ac:dyDescent="0.3">
      <c r="A279" s="588" t="s">
        <v>61</v>
      </c>
      <c r="B279" s="347"/>
      <c r="C279" s="347"/>
      <c r="D279" s="347"/>
      <c r="E279" s="348"/>
      <c r="F279" s="582"/>
      <c r="G279" s="583"/>
      <c r="H279" s="583"/>
      <c r="I279" s="583"/>
      <c r="J279" s="584"/>
    </row>
    <row r="280" spans="1:10" ht="12.75" customHeight="1" x14ac:dyDescent="0.3">
      <c r="A280" s="588"/>
      <c r="B280" s="347"/>
      <c r="C280" s="347"/>
      <c r="D280" s="347"/>
      <c r="E280" s="348"/>
      <c r="F280" s="582"/>
      <c r="G280" s="583"/>
      <c r="H280" s="583"/>
      <c r="I280" s="583"/>
      <c r="J280" s="584"/>
    </row>
    <row r="281" spans="1:10" x14ac:dyDescent="0.3">
      <c r="A281" s="588"/>
      <c r="B281" s="347"/>
      <c r="C281" s="347"/>
      <c r="D281" s="347"/>
      <c r="E281" s="348"/>
      <c r="F281" s="582"/>
      <c r="G281" s="583"/>
      <c r="H281" s="583"/>
      <c r="I281" s="583"/>
      <c r="J281" s="584"/>
    </row>
    <row r="282" spans="1:10" x14ac:dyDescent="0.3">
      <c r="A282" s="588"/>
      <c r="B282" s="347"/>
      <c r="C282" s="347"/>
      <c r="D282" s="347"/>
      <c r="E282" s="348"/>
      <c r="F282" s="582"/>
      <c r="G282" s="583"/>
      <c r="H282" s="583"/>
      <c r="I282" s="583"/>
      <c r="J282" s="584"/>
    </row>
    <row r="283" spans="1:10" x14ac:dyDescent="0.3">
      <c r="A283" s="588"/>
      <c r="B283" s="347"/>
      <c r="C283" s="347"/>
      <c r="D283" s="347"/>
      <c r="E283" s="348"/>
      <c r="F283" s="582"/>
      <c r="G283" s="583"/>
      <c r="H283" s="583"/>
      <c r="I283" s="583"/>
      <c r="J283" s="584"/>
    </row>
    <row r="284" spans="1:10" x14ac:dyDescent="0.3">
      <c r="A284" s="588"/>
      <c r="B284" s="347"/>
      <c r="C284" s="347"/>
      <c r="D284" s="347"/>
      <c r="E284" s="348"/>
      <c r="F284" s="582"/>
      <c r="G284" s="583"/>
      <c r="H284" s="583"/>
      <c r="I284" s="583"/>
      <c r="J284" s="584"/>
    </row>
    <row r="285" spans="1:10" x14ac:dyDescent="0.3">
      <c r="A285" s="118"/>
      <c r="B285" s="119"/>
      <c r="C285" s="119"/>
      <c r="D285" s="119"/>
      <c r="E285" s="133"/>
      <c r="F285" s="582"/>
      <c r="G285" s="583"/>
      <c r="H285" s="583"/>
      <c r="I285" s="583"/>
      <c r="J285" s="584"/>
    </row>
    <row r="286" spans="1:10" ht="14.4" thickBot="1" x14ac:dyDescent="0.35">
      <c r="A286" s="120"/>
      <c r="B286" s="121"/>
      <c r="C286" s="121"/>
      <c r="D286" s="121"/>
      <c r="E286" s="134"/>
      <c r="F286" s="585"/>
      <c r="G286" s="586"/>
      <c r="H286" s="586"/>
      <c r="I286" s="586"/>
      <c r="J286" s="587"/>
    </row>
    <row r="287" spans="1:10" ht="13.5" customHeight="1" thickTop="1" x14ac:dyDescent="0.3">
      <c r="A287" s="589" t="s">
        <v>62</v>
      </c>
      <c r="B287" s="590"/>
      <c r="C287" s="590"/>
      <c r="D287" s="590"/>
      <c r="E287" s="590"/>
      <c r="F287" s="590"/>
      <c r="G287" s="590"/>
      <c r="H287" s="590"/>
      <c r="I287" s="590"/>
      <c r="J287" s="591"/>
    </row>
    <row r="288" spans="1:10" ht="12.75" customHeight="1" x14ac:dyDescent="0.3">
      <c r="A288" s="592"/>
      <c r="B288" s="593"/>
      <c r="C288" s="593"/>
      <c r="D288" s="593"/>
      <c r="E288" s="593"/>
      <c r="F288" s="593"/>
      <c r="G288" s="593"/>
      <c r="H288" s="593"/>
      <c r="I288" s="593"/>
      <c r="J288" s="594"/>
    </row>
    <row r="289" spans="1:10" ht="12.75" customHeight="1" x14ac:dyDescent="0.3">
      <c r="A289" s="595" t="s">
        <v>23</v>
      </c>
      <c r="B289" s="559"/>
      <c r="C289" s="559"/>
      <c r="D289" s="559"/>
      <c r="E289" s="559"/>
      <c r="F289" s="559"/>
      <c r="G289" s="559"/>
      <c r="H289" s="559"/>
      <c r="I289" s="559"/>
      <c r="J289" s="560"/>
    </row>
    <row r="290" spans="1:10" x14ac:dyDescent="0.3">
      <c r="A290" s="561"/>
      <c r="B290" s="562"/>
      <c r="C290" s="562"/>
      <c r="D290" s="562"/>
      <c r="E290" s="562"/>
      <c r="F290" s="562"/>
      <c r="G290" s="562"/>
      <c r="H290" s="562"/>
      <c r="I290" s="562"/>
      <c r="J290" s="563"/>
    </row>
    <row r="291" spans="1:10" x14ac:dyDescent="0.3">
      <c r="A291" s="549" t="s">
        <v>12</v>
      </c>
      <c r="B291" s="550"/>
      <c r="C291" s="550"/>
      <c r="D291" s="550"/>
      <c r="E291" s="550"/>
      <c r="F291" s="550"/>
      <c r="G291" s="550"/>
      <c r="H291" s="550"/>
      <c r="I291" s="550"/>
      <c r="J291" s="551"/>
    </row>
    <row r="292" spans="1:10" x14ac:dyDescent="0.3">
      <c r="A292" s="552"/>
      <c r="B292" s="553"/>
      <c r="C292" s="553"/>
      <c r="D292" s="553"/>
      <c r="E292" s="553"/>
      <c r="F292" s="553"/>
      <c r="G292" s="553"/>
      <c r="H292" s="553"/>
      <c r="I292" s="553"/>
      <c r="J292" s="554"/>
    </row>
    <row r="293" spans="1:10" x14ac:dyDescent="0.3">
      <c r="A293" s="552"/>
      <c r="B293" s="553"/>
      <c r="C293" s="553"/>
      <c r="D293" s="553"/>
      <c r="E293" s="553"/>
      <c r="F293" s="553"/>
      <c r="G293" s="553"/>
      <c r="H293" s="553"/>
      <c r="I293" s="553"/>
      <c r="J293" s="554"/>
    </row>
    <row r="294" spans="1:10" x14ac:dyDescent="0.3">
      <c r="A294" s="552"/>
      <c r="B294" s="553"/>
      <c r="C294" s="553"/>
      <c r="D294" s="553"/>
      <c r="E294" s="553"/>
      <c r="F294" s="553"/>
      <c r="G294" s="553"/>
      <c r="H294" s="553"/>
      <c r="I294" s="553"/>
      <c r="J294" s="554"/>
    </row>
    <row r="295" spans="1:10" x14ac:dyDescent="0.3">
      <c r="A295" s="552"/>
      <c r="B295" s="553"/>
      <c r="C295" s="553"/>
      <c r="D295" s="553"/>
      <c r="E295" s="553"/>
      <c r="F295" s="553"/>
      <c r="G295" s="553"/>
      <c r="H295" s="553"/>
      <c r="I295" s="553"/>
      <c r="J295" s="554"/>
    </row>
    <row r="296" spans="1:10" x14ac:dyDescent="0.3">
      <c r="A296" s="552"/>
      <c r="B296" s="553"/>
      <c r="C296" s="553"/>
      <c r="D296" s="553"/>
      <c r="E296" s="553"/>
      <c r="F296" s="553"/>
      <c r="G296" s="553"/>
      <c r="H296" s="553"/>
      <c r="I296" s="553"/>
      <c r="J296" s="554"/>
    </row>
    <row r="297" spans="1:10" x14ac:dyDescent="0.3">
      <c r="A297" s="552"/>
      <c r="B297" s="553"/>
      <c r="C297" s="553"/>
      <c r="D297" s="553"/>
      <c r="E297" s="553"/>
      <c r="F297" s="553"/>
      <c r="G297" s="553"/>
      <c r="H297" s="553"/>
      <c r="I297" s="553"/>
      <c r="J297" s="554"/>
    </row>
    <row r="298" spans="1:10" x14ac:dyDescent="0.3">
      <c r="A298" s="552"/>
      <c r="B298" s="553"/>
      <c r="C298" s="553"/>
      <c r="D298" s="553"/>
      <c r="E298" s="553"/>
      <c r="F298" s="553"/>
      <c r="G298" s="553"/>
      <c r="H298" s="553"/>
      <c r="I298" s="553"/>
      <c r="J298" s="554"/>
    </row>
    <row r="299" spans="1:10" x14ac:dyDescent="0.3">
      <c r="A299" s="552"/>
      <c r="B299" s="553"/>
      <c r="C299" s="553"/>
      <c r="D299" s="553"/>
      <c r="E299" s="553"/>
      <c r="F299" s="553"/>
      <c r="G299" s="553"/>
      <c r="H299" s="553"/>
      <c r="I299" s="553"/>
      <c r="J299" s="554"/>
    </row>
    <row r="300" spans="1:10" x14ac:dyDescent="0.3">
      <c r="A300" s="552"/>
      <c r="B300" s="553"/>
      <c r="C300" s="553"/>
      <c r="D300" s="553"/>
      <c r="E300" s="553"/>
      <c r="F300" s="553"/>
      <c r="G300" s="553"/>
      <c r="H300" s="553"/>
      <c r="I300" s="553"/>
      <c r="J300" s="554"/>
    </row>
    <row r="301" spans="1:10" x14ac:dyDescent="0.3">
      <c r="A301" s="552"/>
      <c r="B301" s="553"/>
      <c r="C301" s="553"/>
      <c r="D301" s="553"/>
      <c r="E301" s="553"/>
      <c r="F301" s="553"/>
      <c r="G301" s="553"/>
      <c r="H301" s="553"/>
      <c r="I301" s="553"/>
      <c r="J301" s="554"/>
    </row>
    <row r="302" spans="1:10" x14ac:dyDescent="0.3">
      <c r="A302" s="552"/>
      <c r="B302" s="553"/>
      <c r="C302" s="553"/>
      <c r="D302" s="553"/>
      <c r="E302" s="553"/>
      <c r="F302" s="553"/>
      <c r="G302" s="553"/>
      <c r="H302" s="553"/>
      <c r="I302" s="553"/>
      <c r="J302" s="554"/>
    </row>
    <row r="303" spans="1:10" x14ac:dyDescent="0.3">
      <c r="A303" s="552"/>
      <c r="B303" s="553"/>
      <c r="C303" s="553"/>
      <c r="D303" s="553"/>
      <c r="E303" s="553"/>
      <c r="F303" s="553"/>
      <c r="G303" s="553"/>
      <c r="H303" s="553"/>
      <c r="I303" s="553"/>
      <c r="J303" s="554"/>
    </row>
    <row r="304" spans="1:10" x14ac:dyDescent="0.3">
      <c r="A304" s="552"/>
      <c r="B304" s="553"/>
      <c r="C304" s="553"/>
      <c r="D304" s="553"/>
      <c r="E304" s="553"/>
      <c r="F304" s="553"/>
      <c r="G304" s="553"/>
      <c r="H304" s="553"/>
      <c r="I304" s="553"/>
      <c r="J304" s="554"/>
    </row>
    <row r="305" spans="1:10" ht="14.4" thickBot="1" x14ac:dyDescent="0.35">
      <c r="A305" s="555"/>
      <c r="B305" s="556"/>
      <c r="C305" s="556"/>
      <c r="D305" s="556"/>
      <c r="E305" s="556"/>
      <c r="F305" s="556"/>
      <c r="G305" s="556"/>
      <c r="H305" s="556"/>
      <c r="I305" s="556"/>
      <c r="J305" s="557"/>
    </row>
    <row r="306" spans="1:10" ht="13.5" customHeight="1" thickTop="1" x14ac:dyDescent="0.3">
      <c r="A306" s="589" t="s">
        <v>43</v>
      </c>
      <c r="B306" s="590"/>
      <c r="C306" s="590"/>
      <c r="D306" s="590"/>
      <c r="E306" s="590"/>
      <c r="F306" s="590"/>
      <c r="G306" s="590"/>
      <c r="H306" s="590"/>
      <c r="I306" s="590"/>
      <c r="J306" s="591"/>
    </row>
    <row r="307" spans="1:10" ht="12.75" customHeight="1" x14ac:dyDescent="0.3">
      <c r="A307" s="592"/>
      <c r="B307" s="593"/>
      <c r="C307" s="593"/>
      <c r="D307" s="593"/>
      <c r="E307" s="593"/>
      <c r="F307" s="593"/>
      <c r="G307" s="593"/>
      <c r="H307" s="593"/>
      <c r="I307" s="593"/>
      <c r="J307" s="594"/>
    </row>
    <row r="308" spans="1:10" ht="12.75" customHeight="1" x14ac:dyDescent="0.3">
      <c r="A308" s="595" t="s">
        <v>24</v>
      </c>
      <c r="B308" s="559"/>
      <c r="C308" s="559"/>
      <c r="D308" s="559"/>
      <c r="E308" s="559"/>
      <c r="F308" s="559"/>
      <c r="G308" s="559"/>
      <c r="H308" s="559"/>
      <c r="I308" s="559"/>
      <c r="J308" s="560"/>
    </row>
    <row r="309" spans="1:10" x14ac:dyDescent="0.3">
      <c r="A309" s="561"/>
      <c r="B309" s="562"/>
      <c r="C309" s="562"/>
      <c r="D309" s="562"/>
      <c r="E309" s="562"/>
      <c r="F309" s="562"/>
      <c r="G309" s="562"/>
      <c r="H309" s="562"/>
      <c r="I309" s="562"/>
      <c r="J309" s="563"/>
    </row>
    <row r="310" spans="1:10" x14ac:dyDescent="0.3">
      <c r="A310" s="549" t="s">
        <v>405</v>
      </c>
      <c r="B310" s="550"/>
      <c r="C310" s="550"/>
      <c r="D310" s="550"/>
      <c r="E310" s="550"/>
      <c r="F310" s="550"/>
      <c r="G310" s="550"/>
      <c r="H310" s="550"/>
      <c r="I310" s="550"/>
      <c r="J310" s="551"/>
    </row>
    <row r="311" spans="1:10" x14ac:dyDescent="0.3">
      <c r="A311" s="552"/>
      <c r="B311" s="553"/>
      <c r="C311" s="553"/>
      <c r="D311" s="553"/>
      <c r="E311" s="553"/>
      <c r="F311" s="553"/>
      <c r="G311" s="553"/>
      <c r="H311" s="553"/>
      <c r="I311" s="553"/>
      <c r="J311" s="554"/>
    </row>
    <row r="312" spans="1:10" x14ac:dyDescent="0.3">
      <c r="A312" s="552"/>
      <c r="B312" s="553"/>
      <c r="C312" s="553"/>
      <c r="D312" s="553"/>
      <c r="E312" s="553"/>
      <c r="F312" s="553"/>
      <c r="G312" s="553"/>
      <c r="H312" s="553"/>
      <c r="I312" s="553"/>
      <c r="J312" s="554"/>
    </row>
    <row r="313" spans="1:10" x14ac:dyDescent="0.3">
      <c r="A313" s="552"/>
      <c r="B313" s="553"/>
      <c r="C313" s="553"/>
      <c r="D313" s="553"/>
      <c r="E313" s="553"/>
      <c r="F313" s="553"/>
      <c r="G313" s="553"/>
      <c r="H313" s="553"/>
      <c r="I313" s="553"/>
      <c r="J313" s="554"/>
    </row>
    <row r="314" spans="1:10" x14ac:dyDescent="0.3">
      <c r="A314" s="552"/>
      <c r="B314" s="553"/>
      <c r="C314" s="553"/>
      <c r="D314" s="553"/>
      <c r="E314" s="553"/>
      <c r="F314" s="553"/>
      <c r="G314" s="553"/>
      <c r="H314" s="553"/>
      <c r="I314" s="553"/>
      <c r="J314" s="554"/>
    </row>
    <row r="315" spans="1:10" x14ac:dyDescent="0.3">
      <c r="A315" s="552"/>
      <c r="B315" s="553"/>
      <c r="C315" s="553"/>
      <c r="D315" s="553"/>
      <c r="E315" s="553"/>
      <c r="F315" s="553"/>
      <c r="G315" s="553"/>
      <c r="H315" s="553"/>
      <c r="I315" s="553"/>
      <c r="J315" s="554"/>
    </row>
    <row r="316" spans="1:10" x14ac:dyDescent="0.3">
      <c r="A316" s="552"/>
      <c r="B316" s="553"/>
      <c r="C316" s="553"/>
      <c r="D316" s="553"/>
      <c r="E316" s="553"/>
      <c r="F316" s="553"/>
      <c r="G316" s="553"/>
      <c r="H316" s="553"/>
      <c r="I316" s="553"/>
      <c r="J316" s="554"/>
    </row>
    <row r="317" spans="1:10" x14ac:dyDescent="0.3">
      <c r="A317" s="552"/>
      <c r="B317" s="553"/>
      <c r="C317" s="553"/>
      <c r="D317" s="553"/>
      <c r="E317" s="553"/>
      <c r="F317" s="553"/>
      <c r="G317" s="553"/>
      <c r="H317" s="553"/>
      <c r="I317" s="553"/>
      <c r="J317" s="554"/>
    </row>
    <row r="318" spans="1:10" x14ac:dyDescent="0.3">
      <c r="A318" s="552"/>
      <c r="B318" s="553"/>
      <c r="C318" s="553"/>
      <c r="D318" s="553"/>
      <c r="E318" s="553"/>
      <c r="F318" s="553"/>
      <c r="G318" s="553"/>
      <c r="H318" s="553"/>
      <c r="I318" s="553"/>
      <c r="J318" s="554"/>
    </row>
    <row r="319" spans="1:10" x14ac:dyDescent="0.3">
      <c r="A319" s="552"/>
      <c r="B319" s="553"/>
      <c r="C319" s="553"/>
      <c r="D319" s="553"/>
      <c r="E319" s="553"/>
      <c r="F319" s="553"/>
      <c r="G319" s="553"/>
      <c r="H319" s="553"/>
      <c r="I319" s="553"/>
      <c r="J319" s="554"/>
    </row>
    <row r="320" spans="1:10" x14ac:dyDescent="0.3">
      <c r="A320" s="552"/>
      <c r="B320" s="553"/>
      <c r="C320" s="553"/>
      <c r="D320" s="553"/>
      <c r="E320" s="553"/>
      <c r="F320" s="553"/>
      <c r="G320" s="553"/>
      <c r="H320" s="553"/>
      <c r="I320" s="553"/>
      <c r="J320" s="554"/>
    </row>
    <row r="321" spans="1:10" x14ac:dyDescent="0.3">
      <c r="A321" s="552"/>
      <c r="B321" s="553"/>
      <c r="C321" s="553"/>
      <c r="D321" s="553"/>
      <c r="E321" s="553"/>
      <c r="F321" s="553"/>
      <c r="G321" s="553"/>
      <c r="H321" s="553"/>
      <c r="I321" s="553"/>
      <c r="J321" s="554"/>
    </row>
    <row r="322" spans="1:10" x14ac:dyDescent="0.3">
      <c r="A322" s="552"/>
      <c r="B322" s="553"/>
      <c r="C322" s="553"/>
      <c r="D322" s="553"/>
      <c r="E322" s="553"/>
      <c r="F322" s="553"/>
      <c r="G322" s="553"/>
      <c r="H322" s="553"/>
      <c r="I322" s="553"/>
      <c r="J322" s="554"/>
    </row>
    <row r="323" spans="1:10" x14ac:dyDescent="0.3">
      <c r="A323" s="552"/>
      <c r="B323" s="553"/>
      <c r="C323" s="553"/>
      <c r="D323" s="553"/>
      <c r="E323" s="553"/>
      <c r="F323" s="553"/>
      <c r="G323" s="553"/>
      <c r="H323" s="553"/>
      <c r="I323" s="553"/>
      <c r="J323" s="554"/>
    </row>
    <row r="324" spans="1:10" x14ac:dyDescent="0.3">
      <c r="A324" s="555"/>
      <c r="B324" s="556"/>
      <c r="C324" s="556"/>
      <c r="D324" s="556"/>
      <c r="E324" s="556"/>
      <c r="F324" s="556"/>
      <c r="G324" s="556"/>
      <c r="H324" s="556"/>
      <c r="I324" s="556"/>
      <c r="J324" s="557"/>
    </row>
  </sheetData>
  <sheetProtection password="CAF7" sheet="1" objects="1" scenarios="1"/>
  <mergeCells count="60">
    <mergeCell ref="A306:J307"/>
    <mergeCell ref="A308:J309"/>
    <mergeCell ref="A310:J324"/>
    <mergeCell ref="A1:J3"/>
    <mergeCell ref="A6:J17"/>
    <mergeCell ref="A76:J94"/>
    <mergeCell ref="A72:J74"/>
    <mergeCell ref="A18:J19"/>
    <mergeCell ref="A20:J22"/>
    <mergeCell ref="A23:J37"/>
    <mergeCell ref="A58:J59"/>
    <mergeCell ref="A60:J71"/>
    <mergeCell ref="A4:J5"/>
    <mergeCell ref="A38:J39"/>
    <mergeCell ref="A40:J40"/>
    <mergeCell ref="A41:J55"/>
    <mergeCell ref="A56:J57"/>
    <mergeCell ref="F100:J101"/>
    <mergeCell ref="A95:J96"/>
    <mergeCell ref="A97:J99"/>
    <mergeCell ref="A102:E103"/>
    <mergeCell ref="A149:J150"/>
    <mergeCell ref="A151:J153"/>
    <mergeCell ref="A104:E110"/>
    <mergeCell ref="A262:E267"/>
    <mergeCell ref="A207:J208"/>
    <mergeCell ref="A209:J210"/>
    <mergeCell ref="A211:J225"/>
    <mergeCell ref="A226:J227"/>
    <mergeCell ref="A173:J187"/>
    <mergeCell ref="A188:J189"/>
    <mergeCell ref="A190:J191"/>
    <mergeCell ref="A192:J206"/>
    <mergeCell ref="A169:J170"/>
    <mergeCell ref="A171:J172"/>
    <mergeCell ref="A154:J168"/>
    <mergeCell ref="F102:J110"/>
    <mergeCell ref="A112:E117"/>
    <mergeCell ref="A121:E126"/>
    <mergeCell ref="A129:J130"/>
    <mergeCell ref="A131:J133"/>
    <mergeCell ref="A134:J148"/>
    <mergeCell ref="F111:J119"/>
    <mergeCell ref="F120:J128"/>
    <mergeCell ref="A291:J305"/>
    <mergeCell ref="A228:J229"/>
    <mergeCell ref="A230:J244"/>
    <mergeCell ref="A245:J246"/>
    <mergeCell ref="A247:J249"/>
    <mergeCell ref="F250:J251"/>
    <mergeCell ref="F252:J260"/>
    <mergeCell ref="A253:E258"/>
    <mergeCell ref="F276:J277"/>
    <mergeCell ref="F278:J286"/>
    <mergeCell ref="A279:E284"/>
    <mergeCell ref="A287:J288"/>
    <mergeCell ref="A289:J290"/>
    <mergeCell ref="A270:J271"/>
    <mergeCell ref="A272:J275"/>
    <mergeCell ref="F261:J269"/>
  </mergeCells>
  <phoneticPr fontId="31" type="noConversion"/>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M65"/>
  <sheetViews>
    <sheetView workbookViewId="0">
      <selection activeCell="A8" sqref="A8:J8"/>
    </sheetView>
  </sheetViews>
  <sheetFormatPr defaultColWidth="9.109375" defaultRowHeight="13.8" x14ac:dyDescent="0.3"/>
  <cols>
    <col min="1" max="2" width="15.6640625" style="10" customWidth="1"/>
    <col min="3" max="3" width="28.77734375" style="10" customWidth="1"/>
    <col min="4" max="4" width="15.6640625" style="11" customWidth="1"/>
    <col min="5" max="5" width="15.6640625" style="10" customWidth="1"/>
    <col min="6" max="6" width="15.6640625" style="8" customWidth="1"/>
    <col min="7" max="7" width="15.6640625" style="9" customWidth="1"/>
    <col min="8" max="9" width="15.6640625" style="10" customWidth="1"/>
    <col min="10" max="10" width="15.77734375" style="10" customWidth="1"/>
    <col min="11" max="11" width="9.109375" style="10" hidden="1" customWidth="1"/>
    <col min="12" max="12" width="9.109375" style="10"/>
    <col min="13" max="13" width="0" style="10" hidden="1" customWidth="1"/>
    <col min="14" max="16384" width="9.109375" style="10"/>
  </cols>
  <sheetData>
    <row r="1" spans="1:12" ht="30" customHeight="1" x14ac:dyDescent="0.3">
      <c r="A1" s="530" t="s">
        <v>274</v>
      </c>
      <c r="B1" s="531"/>
      <c r="C1" s="531"/>
      <c r="D1" s="531"/>
      <c r="E1" s="531"/>
      <c r="F1" s="531"/>
      <c r="G1" s="531"/>
      <c r="H1" s="531"/>
      <c r="I1" s="531"/>
      <c r="J1" s="531"/>
    </row>
    <row r="2" spans="1:12" s="115" customFormat="1" ht="12.75" customHeight="1" x14ac:dyDescent="0.3">
      <c r="A2" s="652" t="s">
        <v>131</v>
      </c>
      <c r="B2" s="653"/>
      <c r="C2" s="653"/>
      <c r="D2" s="653"/>
      <c r="E2" s="653"/>
      <c r="F2" s="653"/>
      <c r="G2" s="653"/>
      <c r="H2" s="653"/>
      <c r="I2" s="653"/>
      <c r="J2" s="654"/>
    </row>
    <row r="3" spans="1:12" s="115" customFormat="1" ht="12.75" customHeight="1" x14ac:dyDescent="0.3">
      <c r="A3" s="655"/>
      <c r="B3" s="656"/>
      <c r="C3" s="656"/>
      <c r="D3" s="656"/>
      <c r="E3" s="656"/>
      <c r="F3" s="656"/>
      <c r="G3" s="656"/>
      <c r="H3" s="656"/>
      <c r="I3" s="656"/>
      <c r="J3" s="657"/>
    </row>
    <row r="4" spans="1:12" s="115" customFormat="1" ht="12.75" customHeight="1" x14ac:dyDescent="0.3">
      <c r="A4" s="655"/>
      <c r="B4" s="656"/>
      <c r="C4" s="656"/>
      <c r="D4" s="656"/>
      <c r="E4" s="656"/>
      <c r="F4" s="656"/>
      <c r="G4" s="656"/>
      <c r="H4" s="656"/>
      <c r="I4" s="656"/>
      <c r="J4" s="657"/>
    </row>
    <row r="5" spans="1:12" s="115" customFormat="1" ht="14.4" thickBot="1" x14ac:dyDescent="0.35">
      <c r="A5" s="658"/>
      <c r="B5" s="659"/>
      <c r="C5" s="659"/>
      <c r="D5" s="659"/>
      <c r="E5" s="659"/>
      <c r="F5" s="659"/>
      <c r="G5" s="659"/>
      <c r="H5" s="659"/>
      <c r="I5" s="659"/>
      <c r="J5" s="660"/>
    </row>
    <row r="6" spans="1:12" ht="24.75" customHeight="1" thickTop="1" x14ac:dyDescent="0.3">
      <c r="A6" s="546" t="s">
        <v>295</v>
      </c>
      <c r="B6" s="547"/>
      <c r="C6" s="547"/>
      <c r="D6" s="547"/>
      <c r="E6" s="547"/>
      <c r="F6" s="547"/>
      <c r="G6" s="547"/>
      <c r="H6" s="547"/>
      <c r="I6" s="547"/>
      <c r="J6" s="547"/>
      <c r="L6" s="115"/>
    </row>
    <row r="7" spans="1:12" ht="49.95" customHeight="1" thickBot="1" x14ac:dyDescent="0.35">
      <c r="A7" s="542" t="str">
        <f>IF(M65=45,"Validation Successful: You may now submit the Title I LEA Plan to OSSE.","Validation Failed: You are not ready to submit the Title I LEA Plan to OSSE.  See below for details.")</f>
        <v>Validation Successful: You may now submit the Title I LEA Plan to OSSE.</v>
      </c>
      <c r="B7" s="543"/>
      <c r="C7" s="543"/>
      <c r="D7" s="543"/>
      <c r="E7" s="543"/>
      <c r="F7" s="543"/>
      <c r="G7" s="543"/>
      <c r="H7" s="543"/>
      <c r="I7" s="543"/>
      <c r="J7" s="543"/>
    </row>
    <row r="8" spans="1:12" ht="24.75" customHeight="1" thickTop="1" x14ac:dyDescent="0.3">
      <c r="A8" s="546" t="s">
        <v>296</v>
      </c>
      <c r="B8" s="548"/>
      <c r="C8" s="548"/>
      <c r="D8" s="548"/>
      <c r="E8" s="548"/>
      <c r="F8" s="548"/>
      <c r="G8" s="548"/>
      <c r="H8" s="548"/>
      <c r="I8" s="548"/>
      <c r="J8" s="548"/>
    </row>
    <row r="9" spans="1:12" ht="15" customHeight="1" x14ac:dyDescent="0.3">
      <c r="A9" s="532" t="s">
        <v>286</v>
      </c>
      <c r="B9" s="533"/>
      <c r="C9" s="534"/>
      <c r="D9" s="544" t="s">
        <v>285</v>
      </c>
      <c r="E9" s="538" t="s">
        <v>287</v>
      </c>
      <c r="F9" s="533"/>
      <c r="G9" s="533"/>
      <c r="H9" s="533"/>
      <c r="I9" s="533"/>
      <c r="J9" s="534"/>
    </row>
    <row r="10" spans="1:12" ht="15" customHeight="1" thickBot="1" x14ac:dyDescent="0.35">
      <c r="A10" s="535"/>
      <c r="B10" s="536"/>
      <c r="C10" s="537"/>
      <c r="D10" s="545"/>
      <c r="E10" s="539"/>
      <c r="F10" s="536"/>
      <c r="G10" s="536"/>
      <c r="H10" s="536"/>
      <c r="I10" s="536"/>
      <c r="J10" s="537"/>
    </row>
    <row r="11" spans="1:12" ht="24.75" customHeight="1" thickTop="1" x14ac:dyDescent="0.3">
      <c r="A11" s="540" t="s">
        <v>70</v>
      </c>
      <c r="B11" s="541"/>
      <c r="C11" s="541"/>
      <c r="D11" s="541"/>
      <c r="E11" s="541"/>
      <c r="F11" s="541"/>
      <c r="G11" s="541"/>
      <c r="H11" s="541"/>
      <c r="I11" s="541"/>
      <c r="J11" s="541"/>
    </row>
    <row r="12" spans="1:12" ht="15" customHeight="1" x14ac:dyDescent="0.3">
      <c r="A12" s="635" t="s">
        <v>318</v>
      </c>
      <c r="B12" s="635"/>
      <c r="C12" s="635"/>
      <c r="D12" s="12" t="str">
        <f>IF(('Information and Certification'!A6)&gt;7,"Yes","No")</f>
        <v>Yes</v>
      </c>
      <c r="E12" s="634" t="str">
        <f>IF(D12="No","Input the full legal name of the local educational agency (LEA).","")</f>
        <v/>
      </c>
      <c r="F12" s="634"/>
      <c r="G12" s="634"/>
      <c r="H12" s="634"/>
      <c r="I12" s="634"/>
      <c r="J12" s="634"/>
      <c r="K12" s="10">
        <f>IF(D12="Yes",1,0)</f>
        <v>1</v>
      </c>
    </row>
    <row r="13" spans="1:12" ht="15" customHeight="1" x14ac:dyDescent="0.3">
      <c r="A13" s="633" t="s">
        <v>98</v>
      </c>
      <c r="B13" s="633"/>
      <c r="C13" s="633"/>
      <c r="D13" s="12" t="str">
        <f>IF(('Information and Certification'!A8)&gt;7,"Yes","No")</f>
        <v>Yes</v>
      </c>
      <c r="E13" s="634" t="str">
        <f>IF(D13="No","Input the full mailing address of LEA.","")</f>
        <v/>
      </c>
      <c r="F13" s="634"/>
      <c r="G13" s="634"/>
      <c r="H13" s="634"/>
      <c r="I13" s="634"/>
      <c r="J13" s="634"/>
      <c r="K13" s="10">
        <f t="shared" ref="K13:K41" si="0">IF(D13="Yes",1,0)</f>
        <v>1</v>
      </c>
    </row>
    <row r="14" spans="1:12" ht="15" customHeight="1" x14ac:dyDescent="0.3">
      <c r="A14" s="633" t="s">
        <v>320</v>
      </c>
      <c r="B14" s="633"/>
      <c r="C14" s="633"/>
      <c r="D14" s="12" t="str">
        <f>IF(('Information and Certification'!A10)&gt;7,"Yes","No")</f>
        <v>Yes</v>
      </c>
      <c r="E14" s="634" t="str">
        <f>IF(D14="No","Input the main telephone number of LEA.","")</f>
        <v/>
      </c>
      <c r="F14" s="634"/>
      <c r="G14" s="634"/>
      <c r="H14" s="634"/>
      <c r="I14" s="634"/>
      <c r="J14" s="634"/>
      <c r="K14" s="10">
        <f t="shared" ref="K14:K16" si="1">IF(D14="Yes",1,0)</f>
        <v>1</v>
      </c>
    </row>
    <row r="15" spans="1:12" ht="15" customHeight="1" x14ac:dyDescent="0.3">
      <c r="A15" s="633" t="s">
        <v>99</v>
      </c>
      <c r="B15" s="633"/>
      <c r="C15" s="633"/>
      <c r="D15" s="12" t="str">
        <f>IF(('Information and Certification'!A12)&gt;7,"Yes","No")</f>
        <v>Yes</v>
      </c>
      <c r="E15" s="634" t="str">
        <f>IF(D15="No","Input the name of primary LEA contact.","")</f>
        <v/>
      </c>
      <c r="F15" s="634"/>
      <c r="G15" s="634"/>
      <c r="H15" s="634"/>
      <c r="I15" s="634"/>
      <c r="J15" s="634"/>
      <c r="K15" s="10">
        <f t="shared" si="1"/>
        <v>1</v>
      </c>
    </row>
    <row r="16" spans="1:12" ht="15" customHeight="1" x14ac:dyDescent="0.3">
      <c r="A16" s="633" t="s">
        <v>100</v>
      </c>
      <c r="B16" s="633"/>
      <c r="C16" s="633"/>
      <c r="D16" s="12" t="str">
        <f>IF(('Information and Certification'!A14)&gt;7,"Yes","No")</f>
        <v>Yes</v>
      </c>
      <c r="E16" s="634" t="str">
        <f>IF(D16="No","Input the position title of primary LEA contact.","")</f>
        <v/>
      </c>
      <c r="F16" s="634"/>
      <c r="G16" s="634"/>
      <c r="H16" s="634"/>
      <c r="I16" s="634"/>
      <c r="J16" s="634"/>
      <c r="K16" s="10">
        <f t="shared" si="1"/>
        <v>1</v>
      </c>
    </row>
    <row r="17" spans="1:11" ht="15" customHeight="1" x14ac:dyDescent="0.3">
      <c r="A17" s="633" t="s">
        <v>101</v>
      </c>
      <c r="B17" s="633"/>
      <c r="C17" s="633"/>
      <c r="D17" s="12" t="str">
        <f>IF(('Information and Certification'!A16)&gt;7,"Yes","No")</f>
        <v>Yes</v>
      </c>
      <c r="E17" s="634" t="str">
        <f>IF(D17="No","Input the email address of primary LEA contact.","")</f>
        <v/>
      </c>
      <c r="F17" s="634"/>
      <c r="G17" s="634"/>
      <c r="H17" s="634"/>
      <c r="I17" s="634"/>
      <c r="J17" s="634"/>
      <c r="K17" s="10">
        <f t="shared" si="0"/>
        <v>1</v>
      </c>
    </row>
    <row r="18" spans="1:11" ht="15" customHeight="1" x14ac:dyDescent="0.3">
      <c r="A18" s="635" t="s">
        <v>137</v>
      </c>
      <c r="B18" s="635"/>
      <c r="C18" s="635"/>
      <c r="D18" s="12" t="str">
        <f>IF(('Information and Certification'!A18)&gt;7,"Yes","No")</f>
        <v>Yes</v>
      </c>
      <c r="E18" s="634" t="str">
        <f>IF(D18="No","Input the telephone number of primary contact.","")</f>
        <v/>
      </c>
      <c r="F18" s="634"/>
      <c r="G18" s="634"/>
      <c r="H18" s="634"/>
      <c r="I18" s="634"/>
      <c r="J18" s="634"/>
      <c r="K18" s="10">
        <f>IF(D18="Yes",1,0)</f>
        <v>1</v>
      </c>
    </row>
    <row r="19" spans="1:11" ht="15" customHeight="1" x14ac:dyDescent="0.3">
      <c r="A19" s="635" t="s">
        <v>102</v>
      </c>
      <c r="B19" s="635"/>
      <c r="C19" s="635"/>
      <c r="D19" s="12" t="str">
        <f>IF(('Information and Certification'!F6)&gt;7,"Yes","No")</f>
        <v>Yes</v>
      </c>
      <c r="E19" s="634" t="str">
        <f>IF(D19="No","Input the name of LEA Executive Director.","")</f>
        <v/>
      </c>
      <c r="F19" s="634"/>
      <c r="G19" s="634"/>
      <c r="H19" s="634"/>
      <c r="I19" s="634"/>
      <c r="J19" s="634"/>
      <c r="K19" s="10">
        <f>IF(D19="Yes",1,0)</f>
        <v>1</v>
      </c>
    </row>
    <row r="20" spans="1:11" ht="15" customHeight="1" x14ac:dyDescent="0.3">
      <c r="A20" s="633" t="s">
        <v>103</v>
      </c>
      <c r="B20" s="633"/>
      <c r="C20" s="633"/>
      <c r="D20" s="12" t="str">
        <f>IF(('Information and Certification'!F8)&gt;7,"Yes","No")</f>
        <v>Yes</v>
      </c>
      <c r="E20" s="634" t="str">
        <f>IF(D20="No","Input the email address of LEA Executive Director.","")</f>
        <v/>
      </c>
      <c r="F20" s="634"/>
      <c r="G20" s="634"/>
      <c r="H20" s="634"/>
      <c r="I20" s="634"/>
      <c r="J20" s="634"/>
      <c r="K20" s="10">
        <f t="shared" ref="K20" si="2">IF(D20="Yes",1,0)</f>
        <v>1</v>
      </c>
    </row>
    <row r="21" spans="1:11" ht="15" customHeight="1" x14ac:dyDescent="0.3">
      <c r="A21" s="633" t="s">
        <v>69</v>
      </c>
      <c r="B21" s="633"/>
      <c r="C21" s="633"/>
      <c r="D21" s="12" t="str">
        <f>IF(('Information and Certification'!F10)&gt;7,"Yes","No")</f>
        <v>Yes</v>
      </c>
      <c r="E21" s="634" t="str">
        <f>IF(D21="No","Input the telephone number of LEA Executive Director.","")</f>
        <v/>
      </c>
      <c r="F21" s="634"/>
      <c r="G21" s="634"/>
      <c r="H21" s="634"/>
      <c r="I21" s="634"/>
      <c r="J21" s="634"/>
      <c r="K21" s="10">
        <f t="shared" si="0"/>
        <v>1</v>
      </c>
    </row>
    <row r="22" spans="1:11" ht="15" customHeight="1" x14ac:dyDescent="0.3">
      <c r="A22" s="633" t="s">
        <v>104</v>
      </c>
      <c r="B22" s="633"/>
      <c r="C22" s="633"/>
      <c r="D22" s="12" t="str">
        <f>IF(('Information and Certification'!F12)&gt;7,"Yes","No")</f>
        <v>Yes</v>
      </c>
      <c r="E22" s="634" t="str">
        <f>IF(D22="No","Input the name of additional LEA contact.","")</f>
        <v/>
      </c>
      <c r="F22" s="634"/>
      <c r="G22" s="634"/>
      <c r="H22" s="634"/>
      <c r="I22" s="634"/>
      <c r="J22" s="634"/>
      <c r="K22" s="10">
        <f t="shared" si="0"/>
        <v>1</v>
      </c>
    </row>
    <row r="23" spans="1:11" x14ac:dyDescent="0.3">
      <c r="A23" s="649" t="s">
        <v>105</v>
      </c>
      <c r="B23" s="650"/>
      <c r="C23" s="651"/>
      <c r="D23" s="12" t="str">
        <f>IF(('Information and Certification'!F14)&gt;7,"Yes","No")</f>
        <v>Yes</v>
      </c>
      <c r="E23" s="634" t="str">
        <f>IF(D23="No","Input the position title of additional LEA contact.","")</f>
        <v/>
      </c>
      <c r="F23" s="634"/>
      <c r="G23" s="634"/>
      <c r="H23" s="634"/>
      <c r="I23" s="634"/>
      <c r="J23" s="634"/>
      <c r="K23" s="10">
        <f t="shared" si="0"/>
        <v>1</v>
      </c>
    </row>
    <row r="24" spans="1:11" x14ac:dyDescent="0.3">
      <c r="A24" s="649" t="s">
        <v>136</v>
      </c>
      <c r="B24" s="650"/>
      <c r="C24" s="651"/>
      <c r="D24" s="12" t="str">
        <f>IF(('Information and Certification'!F16)&gt;7,"Yes","No")</f>
        <v>Yes</v>
      </c>
      <c r="E24" s="634" t="str">
        <f>IF(D24="No","Input the email address of primary contact.","")</f>
        <v/>
      </c>
      <c r="F24" s="634"/>
      <c r="G24" s="634"/>
      <c r="H24" s="634"/>
      <c r="I24" s="634"/>
      <c r="J24" s="634"/>
      <c r="K24" s="10">
        <f t="shared" si="0"/>
        <v>1</v>
      </c>
    </row>
    <row r="25" spans="1:11" x14ac:dyDescent="0.3">
      <c r="A25" s="649" t="s">
        <v>68</v>
      </c>
      <c r="B25" s="650"/>
      <c r="C25" s="651"/>
      <c r="D25" s="12" t="str">
        <f>IF(('Information and Certification'!F18)&gt;7,"Yes","No")</f>
        <v>Yes</v>
      </c>
      <c r="E25" s="634" t="str">
        <f>IF(D25="No","Input the telephone number of additional contact.","")</f>
        <v/>
      </c>
      <c r="F25" s="634"/>
      <c r="G25" s="634"/>
      <c r="H25" s="634"/>
      <c r="I25" s="634"/>
      <c r="J25" s="634"/>
      <c r="K25" s="10">
        <f t="shared" si="0"/>
        <v>1</v>
      </c>
    </row>
    <row r="26" spans="1:11" ht="15.6" x14ac:dyDescent="0.3">
      <c r="A26" s="526" t="s">
        <v>71</v>
      </c>
      <c r="B26" s="527"/>
      <c r="C26" s="527"/>
      <c r="D26" s="527"/>
      <c r="E26" s="527"/>
      <c r="F26" s="527"/>
      <c r="G26" s="527"/>
      <c r="H26" s="527"/>
      <c r="I26" s="527"/>
      <c r="J26" s="528"/>
    </row>
    <row r="27" spans="1:11" x14ac:dyDescent="0.3">
      <c r="A27" s="635" t="s">
        <v>72</v>
      </c>
      <c r="B27" s="635"/>
      <c r="C27" s="635"/>
      <c r="D27" s="12" t="str">
        <f>IF((Assurances!B10)&gt;1,"Yes","No")</f>
        <v>Yes</v>
      </c>
      <c r="E27" s="634" t="str">
        <f>IF(D27="No","Select X to indicate compliance with Assurance 1.","")</f>
        <v/>
      </c>
      <c r="F27" s="634"/>
      <c r="G27" s="634"/>
      <c r="H27" s="634"/>
      <c r="I27" s="634"/>
      <c r="J27" s="634"/>
      <c r="K27" s="10">
        <f t="shared" si="0"/>
        <v>1</v>
      </c>
    </row>
    <row r="28" spans="1:11" x14ac:dyDescent="0.3">
      <c r="A28" s="633" t="s">
        <v>44</v>
      </c>
      <c r="B28" s="633"/>
      <c r="C28" s="633"/>
      <c r="D28" s="12" t="str">
        <f>IF((Assurances!B13)&gt;1,"Yes","No")</f>
        <v>Yes</v>
      </c>
      <c r="E28" s="634" t="str">
        <f>IF(D28="No","Select X to indicate compliance with Assurance 2.","")</f>
        <v/>
      </c>
      <c r="F28" s="634"/>
      <c r="G28" s="634"/>
      <c r="H28" s="634"/>
      <c r="I28" s="634"/>
      <c r="J28" s="634"/>
      <c r="K28" s="10">
        <f t="shared" si="0"/>
        <v>1</v>
      </c>
    </row>
    <row r="29" spans="1:11" x14ac:dyDescent="0.3">
      <c r="A29" s="635" t="s">
        <v>45</v>
      </c>
      <c r="B29" s="635"/>
      <c r="C29" s="635"/>
      <c r="D29" s="12" t="str">
        <f>IF((Assurances!B16)&gt;1,"Yes","No")</f>
        <v>Yes</v>
      </c>
      <c r="E29" s="634" t="str">
        <f>IF(D29="No","Select X to indicate compliance with Assurance 3.","")</f>
        <v/>
      </c>
      <c r="F29" s="634"/>
      <c r="G29" s="634"/>
      <c r="H29" s="634"/>
      <c r="I29" s="634"/>
      <c r="J29" s="634"/>
      <c r="K29" s="10">
        <f t="shared" si="0"/>
        <v>1</v>
      </c>
    </row>
    <row r="30" spans="1:11" x14ac:dyDescent="0.3">
      <c r="A30" s="635" t="s">
        <v>46</v>
      </c>
      <c r="B30" s="635"/>
      <c r="C30" s="635"/>
      <c r="D30" s="12" t="str">
        <f>IF((Assurances!B21)&gt;1,"Yes","No")</f>
        <v>Yes</v>
      </c>
      <c r="E30" s="634" t="str">
        <f>IF(D30="No","Select X to indicate compliance with Assurance 4.","")</f>
        <v/>
      </c>
      <c r="F30" s="634"/>
      <c r="G30" s="634"/>
      <c r="H30" s="634"/>
      <c r="I30" s="634"/>
      <c r="J30" s="634"/>
      <c r="K30" s="10">
        <f t="shared" si="0"/>
        <v>1</v>
      </c>
    </row>
    <row r="31" spans="1:11" x14ac:dyDescent="0.3">
      <c r="A31" s="633" t="s">
        <v>47</v>
      </c>
      <c r="B31" s="633"/>
      <c r="C31" s="633"/>
      <c r="D31" s="12" t="str">
        <f>IF((Assurances!B24)&gt;1,"Yes","No")</f>
        <v>Yes</v>
      </c>
      <c r="E31" s="634" t="str">
        <f>IF(D31="No","Select X to indicate compliance with Assurance 5.","")</f>
        <v/>
      </c>
      <c r="F31" s="634"/>
      <c r="G31" s="634"/>
      <c r="H31" s="634"/>
      <c r="I31" s="634"/>
      <c r="J31" s="634"/>
      <c r="K31" s="10">
        <f t="shared" si="0"/>
        <v>1</v>
      </c>
    </row>
    <row r="32" spans="1:11" x14ac:dyDescent="0.3">
      <c r="A32" s="635" t="s">
        <v>48</v>
      </c>
      <c r="B32" s="635"/>
      <c r="C32" s="635"/>
      <c r="D32" s="12" t="str">
        <f>IF((Assurances!B27)&gt;1,"Yes","No")</f>
        <v>Yes</v>
      </c>
      <c r="E32" s="634" t="str">
        <f>IF(D32="No","Select X to indicate compliance with Assurance 6.","")</f>
        <v/>
      </c>
      <c r="F32" s="634"/>
      <c r="G32" s="634"/>
      <c r="H32" s="634"/>
      <c r="I32" s="634"/>
      <c r="J32" s="634"/>
      <c r="K32" s="10">
        <f t="shared" si="0"/>
        <v>1</v>
      </c>
    </row>
    <row r="33" spans="1:11" x14ac:dyDescent="0.3">
      <c r="A33" s="635" t="s">
        <v>49</v>
      </c>
      <c r="B33" s="635"/>
      <c r="C33" s="635"/>
      <c r="D33" s="12" t="str">
        <f>IF((Assurances!B31)&gt;1,"Yes","No")</f>
        <v>Yes</v>
      </c>
      <c r="E33" s="634" t="str">
        <f>IF(D33="No","Select X to indicate compliance with Assurance 7.","")</f>
        <v/>
      </c>
      <c r="F33" s="634"/>
      <c r="G33" s="634"/>
      <c r="H33" s="634"/>
      <c r="I33" s="634"/>
      <c r="J33" s="634"/>
      <c r="K33" s="10">
        <f t="shared" ref="K33:K36" si="3">IF(D33="Yes",1,0)</f>
        <v>1</v>
      </c>
    </row>
    <row r="34" spans="1:11" x14ac:dyDescent="0.3">
      <c r="A34" s="633" t="s">
        <v>50</v>
      </c>
      <c r="B34" s="633"/>
      <c r="C34" s="633"/>
      <c r="D34" s="12" t="str">
        <f>IF((Assurances!B37)&gt;1,"Yes","No")</f>
        <v>Yes</v>
      </c>
      <c r="E34" s="634" t="str">
        <f>IF(D34="No","Select X to indicate compliance with Assurance 8.","")</f>
        <v/>
      </c>
      <c r="F34" s="634"/>
      <c r="G34" s="634"/>
      <c r="H34" s="634"/>
      <c r="I34" s="634"/>
      <c r="J34" s="634"/>
      <c r="K34" s="10">
        <f t="shared" si="3"/>
        <v>1</v>
      </c>
    </row>
    <row r="35" spans="1:11" x14ac:dyDescent="0.3">
      <c r="A35" s="635" t="s">
        <v>51</v>
      </c>
      <c r="B35" s="635"/>
      <c r="C35" s="635"/>
      <c r="D35" s="12" t="str">
        <f>IF((Assurances!B40)&gt;1,"Yes","No")</f>
        <v>Yes</v>
      </c>
      <c r="E35" s="634" t="str">
        <f>IF(D35="No","Select X to indicate compliance with Assurance 9.","")</f>
        <v/>
      </c>
      <c r="F35" s="634"/>
      <c r="G35" s="634"/>
      <c r="H35" s="634"/>
      <c r="I35" s="634"/>
      <c r="J35" s="634"/>
      <c r="K35" s="10">
        <f t="shared" si="3"/>
        <v>1</v>
      </c>
    </row>
    <row r="36" spans="1:11" x14ac:dyDescent="0.3">
      <c r="A36" s="635" t="s">
        <v>52</v>
      </c>
      <c r="B36" s="635"/>
      <c r="C36" s="635"/>
      <c r="D36" s="12" t="str">
        <f>IF((Assurances!B44)&gt;1,"Yes","No")</f>
        <v>Yes</v>
      </c>
      <c r="E36" s="634" t="str">
        <f>IF(D36="No","Select X to indicate compliance with Assurance 10.","")</f>
        <v/>
      </c>
      <c r="F36" s="634"/>
      <c r="G36" s="634"/>
      <c r="H36" s="634"/>
      <c r="I36" s="634"/>
      <c r="J36" s="634"/>
      <c r="K36" s="10">
        <f t="shared" si="3"/>
        <v>1</v>
      </c>
    </row>
    <row r="37" spans="1:11" x14ac:dyDescent="0.3">
      <c r="A37" s="633" t="s">
        <v>53</v>
      </c>
      <c r="B37" s="633"/>
      <c r="C37" s="633"/>
      <c r="D37" s="12" t="str">
        <f>IF((Assurances!B47)&gt;1,"Yes","No")</f>
        <v>Yes</v>
      </c>
      <c r="E37" s="634" t="str">
        <f>IF(D37="No","Select X to indicate compliance with Assurance 11.","")</f>
        <v/>
      </c>
      <c r="F37" s="634"/>
      <c r="G37" s="634"/>
      <c r="H37" s="634"/>
      <c r="I37" s="634"/>
      <c r="J37" s="634"/>
      <c r="K37" s="10">
        <f t="shared" si="0"/>
        <v>1</v>
      </c>
    </row>
    <row r="38" spans="1:11" x14ac:dyDescent="0.3">
      <c r="A38" s="635" t="s">
        <v>54</v>
      </c>
      <c r="B38" s="635"/>
      <c r="C38" s="635"/>
      <c r="D38" s="12" t="str">
        <f>IF((Assurances!B51)&gt;1,"Yes","No")</f>
        <v>Yes</v>
      </c>
      <c r="E38" s="634" t="str">
        <f>IF(D38="No","Select X to indicate compliance with Assurance 12.","")</f>
        <v/>
      </c>
      <c r="F38" s="634"/>
      <c r="G38" s="634"/>
      <c r="H38" s="634"/>
      <c r="I38" s="634"/>
      <c r="J38" s="634"/>
      <c r="K38" s="10">
        <f t="shared" si="0"/>
        <v>1</v>
      </c>
    </row>
    <row r="39" spans="1:11" x14ac:dyDescent="0.3">
      <c r="A39" s="635" t="s">
        <v>55</v>
      </c>
      <c r="B39" s="635"/>
      <c r="C39" s="635"/>
      <c r="D39" s="12" t="str">
        <f>IF((Assurances!B55)&gt;1,"Yes","No")</f>
        <v>Yes</v>
      </c>
      <c r="E39" s="634" t="str">
        <f>IF(D39="No","Select X to indicate compliance with Assurance 13.","")</f>
        <v/>
      </c>
      <c r="F39" s="634"/>
      <c r="G39" s="634"/>
      <c r="H39" s="634"/>
      <c r="I39" s="634"/>
      <c r="J39" s="634"/>
      <c r="K39" s="10">
        <f t="shared" si="0"/>
        <v>1</v>
      </c>
    </row>
    <row r="40" spans="1:11" x14ac:dyDescent="0.3">
      <c r="A40" s="633" t="s">
        <v>56</v>
      </c>
      <c r="B40" s="633"/>
      <c r="C40" s="633"/>
      <c r="D40" s="12" t="str">
        <f>IF((Assurances!B59)&gt;1,"Yes","No")</f>
        <v>Yes</v>
      </c>
      <c r="E40" s="634" t="str">
        <f>IF(D40="No","Select X to indicate compliance with Assurance 14.","")</f>
        <v/>
      </c>
      <c r="F40" s="634"/>
      <c r="G40" s="634"/>
      <c r="H40" s="634"/>
      <c r="I40" s="634"/>
      <c r="J40" s="634"/>
      <c r="K40" s="10">
        <f t="shared" si="0"/>
        <v>1</v>
      </c>
    </row>
    <row r="41" spans="1:11" x14ac:dyDescent="0.3">
      <c r="A41" s="635" t="s">
        <v>57</v>
      </c>
      <c r="B41" s="635"/>
      <c r="C41" s="635"/>
      <c r="D41" s="12" t="str">
        <f>IF((Assurances!B62)&gt;1,"Yes","No")</f>
        <v>Yes</v>
      </c>
      <c r="E41" s="634" t="str">
        <f>IF(D41="No","Select X to indicate compliance with Assurance 15.","")</f>
        <v/>
      </c>
      <c r="F41" s="634"/>
      <c r="G41" s="634"/>
      <c r="H41" s="634"/>
      <c r="I41" s="634"/>
      <c r="J41" s="634"/>
      <c r="K41" s="10">
        <f t="shared" si="0"/>
        <v>1</v>
      </c>
    </row>
    <row r="42" spans="1:11" ht="15.6" x14ac:dyDescent="0.3">
      <c r="A42" s="526" t="s">
        <v>58</v>
      </c>
      <c r="B42" s="527"/>
      <c r="C42" s="527"/>
      <c r="D42" s="527"/>
      <c r="E42" s="527"/>
      <c r="F42" s="527"/>
      <c r="G42" s="527"/>
      <c r="H42" s="527"/>
      <c r="I42" s="527"/>
      <c r="J42" s="528"/>
    </row>
    <row r="43" spans="1:11" ht="42" customHeight="1" x14ac:dyDescent="0.3">
      <c r="A43" s="642" t="s">
        <v>108</v>
      </c>
      <c r="B43" s="642"/>
      <c r="C43" s="642"/>
      <c r="D43" s="140" t="str">
        <f>IF(('LEA Plan'!A23)&gt;100,"Yes","No")</f>
        <v>Yes</v>
      </c>
      <c r="E43" s="634" t="str">
        <f>IF(D43="No","Please complete your description. There is a 100-word minimum requirement per description entry.","")</f>
        <v/>
      </c>
      <c r="F43" s="634"/>
      <c r="G43" s="634"/>
      <c r="H43" s="634"/>
      <c r="I43" s="634"/>
      <c r="J43" s="634"/>
      <c r="K43" s="10">
        <f t="shared" ref="K43" si="4">IF(D43="Yes",1,0)</f>
        <v>1</v>
      </c>
    </row>
    <row r="44" spans="1:11" ht="42" customHeight="1" x14ac:dyDescent="0.3">
      <c r="A44" s="636" t="s">
        <v>109</v>
      </c>
      <c r="B44" s="637"/>
      <c r="C44" s="638"/>
      <c r="D44" s="140" t="str">
        <f>IF(('LEA Plan'!A41)&gt;100,"Yes","No")</f>
        <v>Yes</v>
      </c>
      <c r="E44" s="634" t="str">
        <f t="shared" ref="E44:E60" si="5">IF(D44="No","Please complete your description. There is a 100-word minimum requirement per description entry.","")</f>
        <v/>
      </c>
      <c r="F44" s="634"/>
      <c r="G44" s="634"/>
      <c r="H44" s="634"/>
      <c r="I44" s="634"/>
      <c r="J44" s="634"/>
      <c r="K44" s="10">
        <f t="shared" ref="K44:K45" si="6">IF(D44="Yes",1,0)</f>
        <v>1</v>
      </c>
    </row>
    <row r="45" spans="1:11" ht="42" customHeight="1" x14ac:dyDescent="0.3">
      <c r="A45" s="636" t="s">
        <v>110</v>
      </c>
      <c r="B45" s="637"/>
      <c r="C45" s="638"/>
      <c r="D45" s="140" t="str">
        <f>IF(('LEA Plan'!A76)&gt;100,"Yes","No")</f>
        <v>Yes</v>
      </c>
      <c r="E45" s="634" t="str">
        <f t="shared" si="5"/>
        <v/>
      </c>
      <c r="F45" s="634"/>
      <c r="G45" s="634"/>
      <c r="H45" s="634"/>
      <c r="I45" s="634"/>
      <c r="J45" s="634"/>
      <c r="K45" s="10">
        <f t="shared" si="6"/>
        <v>1</v>
      </c>
    </row>
    <row r="46" spans="1:11" ht="42" customHeight="1" x14ac:dyDescent="0.3">
      <c r="A46" s="646" t="s">
        <v>112</v>
      </c>
      <c r="B46" s="647"/>
      <c r="C46" s="648"/>
      <c r="D46" s="140"/>
      <c r="E46" s="634"/>
      <c r="F46" s="634"/>
      <c r="G46" s="634"/>
      <c r="H46" s="634"/>
      <c r="I46" s="634"/>
      <c r="J46" s="634"/>
      <c r="K46" s="10">
        <f>IF(D46="Yes",1,0)</f>
        <v>0</v>
      </c>
    </row>
    <row r="47" spans="1:11" ht="42" customHeight="1" x14ac:dyDescent="0.3">
      <c r="A47" s="643" t="s">
        <v>59</v>
      </c>
      <c r="B47" s="644"/>
      <c r="C47" s="645"/>
      <c r="D47" s="140" t="str">
        <f>IF(('LEA Plan'!F102)&gt;100,"Yes","No")</f>
        <v>Yes</v>
      </c>
      <c r="E47" s="634" t="str">
        <f t="shared" si="5"/>
        <v/>
      </c>
      <c r="F47" s="634"/>
      <c r="G47" s="634"/>
      <c r="H47" s="634"/>
      <c r="I47" s="634"/>
      <c r="J47" s="634"/>
      <c r="K47" s="10">
        <f>IF(D47="Yes",1,0)</f>
        <v>1</v>
      </c>
    </row>
    <row r="48" spans="1:11" ht="42" customHeight="1" x14ac:dyDescent="0.3">
      <c r="A48" s="643" t="s">
        <v>85</v>
      </c>
      <c r="B48" s="644"/>
      <c r="C48" s="645"/>
      <c r="D48" s="140" t="str">
        <f>IF(('LEA Plan'!F111)&gt;100,"Yes","No")</f>
        <v>Yes</v>
      </c>
      <c r="E48" s="634" t="str">
        <f t="shared" si="5"/>
        <v/>
      </c>
      <c r="F48" s="634"/>
      <c r="G48" s="634"/>
      <c r="H48" s="634"/>
      <c r="I48" s="634"/>
      <c r="J48" s="634"/>
      <c r="K48" s="10">
        <f>IF(D48="Yes",1,0)</f>
        <v>1</v>
      </c>
    </row>
    <row r="49" spans="1:13" ht="42" customHeight="1" x14ac:dyDescent="0.3">
      <c r="A49" s="643" t="s">
        <v>86</v>
      </c>
      <c r="B49" s="644"/>
      <c r="C49" s="645"/>
      <c r="D49" s="140" t="str">
        <f>IF(('LEA Plan'!F120)&gt;100,"Yes","No")</f>
        <v>Yes</v>
      </c>
      <c r="E49" s="634" t="str">
        <f t="shared" si="5"/>
        <v/>
      </c>
      <c r="F49" s="634"/>
      <c r="G49" s="634"/>
      <c r="H49" s="634"/>
      <c r="I49" s="634"/>
      <c r="J49" s="634"/>
      <c r="K49" s="10">
        <f>IF(D49="Yes",1,0)</f>
        <v>1</v>
      </c>
    </row>
    <row r="50" spans="1:13" ht="42" customHeight="1" x14ac:dyDescent="0.3">
      <c r="A50" s="639" t="s">
        <v>76</v>
      </c>
      <c r="B50" s="640"/>
      <c r="C50" s="641"/>
      <c r="D50" s="140" t="str">
        <f>IF(('LEA Plan'!A134)&gt;100,"Yes","No")</f>
        <v>Yes</v>
      </c>
      <c r="E50" s="634" t="str">
        <f t="shared" si="5"/>
        <v/>
      </c>
      <c r="F50" s="634"/>
      <c r="G50" s="634"/>
      <c r="H50" s="634"/>
      <c r="I50" s="634"/>
      <c r="J50" s="634"/>
      <c r="K50" s="10">
        <f t="shared" ref="K50:K58" si="7">IF(D50="Yes",1,0)</f>
        <v>1</v>
      </c>
    </row>
    <row r="51" spans="1:13" ht="42" customHeight="1" x14ac:dyDescent="0.3">
      <c r="A51" s="642" t="s">
        <v>60</v>
      </c>
      <c r="B51" s="642"/>
      <c r="C51" s="642"/>
      <c r="D51" s="140" t="str">
        <f>IF(('LEA Plan'!A154)&gt;100,"Yes","No")</f>
        <v>Yes</v>
      </c>
      <c r="E51" s="634" t="str">
        <f t="shared" si="5"/>
        <v/>
      </c>
      <c r="F51" s="634"/>
      <c r="G51" s="634"/>
      <c r="H51" s="634"/>
      <c r="I51" s="634"/>
      <c r="J51" s="634"/>
      <c r="K51" s="10">
        <f t="shared" si="7"/>
        <v>1</v>
      </c>
    </row>
    <row r="52" spans="1:13" ht="42" customHeight="1" x14ac:dyDescent="0.3">
      <c r="A52" s="639" t="s">
        <v>79</v>
      </c>
      <c r="B52" s="640"/>
      <c r="C52" s="641"/>
      <c r="D52" s="140" t="str">
        <f>IF(('LEA Plan'!A173)&gt;100,"Yes","No")</f>
        <v>Yes</v>
      </c>
      <c r="E52" s="634" t="str">
        <f t="shared" si="5"/>
        <v/>
      </c>
      <c r="F52" s="634"/>
      <c r="G52" s="634"/>
      <c r="H52" s="634"/>
      <c r="I52" s="634"/>
      <c r="J52" s="634"/>
      <c r="K52" s="10">
        <f t="shared" si="7"/>
        <v>1</v>
      </c>
    </row>
    <row r="53" spans="1:13" ht="42" customHeight="1" x14ac:dyDescent="0.3">
      <c r="A53" s="639" t="s">
        <v>78</v>
      </c>
      <c r="B53" s="640"/>
      <c r="C53" s="641"/>
      <c r="D53" s="140" t="str">
        <f>IF(('LEA Plan'!A192)&gt;100,"Yes","No")</f>
        <v>Yes</v>
      </c>
      <c r="E53" s="634" t="str">
        <f t="shared" si="5"/>
        <v/>
      </c>
      <c r="F53" s="634"/>
      <c r="G53" s="634"/>
      <c r="H53" s="634"/>
      <c r="I53" s="634"/>
      <c r="J53" s="634"/>
      <c r="K53" s="10">
        <f t="shared" si="7"/>
        <v>1</v>
      </c>
    </row>
    <row r="54" spans="1:13" ht="42" customHeight="1" x14ac:dyDescent="0.3">
      <c r="A54" s="636" t="s">
        <v>80</v>
      </c>
      <c r="B54" s="637"/>
      <c r="C54" s="638"/>
      <c r="D54" s="140" t="str">
        <f>IF(('LEA Plan'!A211)&gt;100,"Yes","No")</f>
        <v>Yes</v>
      </c>
      <c r="E54" s="634" t="str">
        <f t="shared" si="5"/>
        <v/>
      </c>
      <c r="F54" s="634"/>
      <c r="G54" s="634"/>
      <c r="H54" s="634"/>
      <c r="I54" s="634"/>
      <c r="J54" s="634"/>
      <c r="K54" s="10">
        <f t="shared" si="7"/>
        <v>1</v>
      </c>
    </row>
    <row r="55" spans="1:13" ht="42" customHeight="1" x14ac:dyDescent="0.3">
      <c r="A55" s="636" t="s">
        <v>81</v>
      </c>
      <c r="B55" s="637"/>
      <c r="C55" s="638"/>
      <c r="D55" s="140" t="str">
        <f>IF(('LEA Plan'!A230)&gt;100,"Yes","No")</f>
        <v>Yes</v>
      </c>
      <c r="E55" s="634" t="str">
        <f t="shared" si="5"/>
        <v/>
      </c>
      <c r="F55" s="634"/>
      <c r="G55" s="634"/>
      <c r="H55" s="634"/>
      <c r="I55" s="634"/>
      <c r="J55" s="634"/>
      <c r="K55" s="10">
        <f t="shared" si="7"/>
        <v>1</v>
      </c>
    </row>
    <row r="56" spans="1:13" ht="42" customHeight="1" x14ac:dyDescent="0.3">
      <c r="A56" s="642" t="s">
        <v>121</v>
      </c>
      <c r="B56" s="642"/>
      <c r="C56" s="642"/>
      <c r="D56" s="140"/>
      <c r="E56" s="634"/>
      <c r="F56" s="634"/>
      <c r="G56" s="634"/>
      <c r="H56" s="634"/>
      <c r="I56" s="634"/>
      <c r="J56" s="634"/>
      <c r="K56" s="10">
        <f t="shared" si="7"/>
        <v>0</v>
      </c>
    </row>
    <row r="57" spans="1:13" ht="42" customHeight="1" x14ac:dyDescent="0.3">
      <c r="A57" s="643" t="s">
        <v>87</v>
      </c>
      <c r="B57" s="644"/>
      <c r="C57" s="645"/>
      <c r="D57" s="140" t="str">
        <f>IF(('LEA Plan'!F252)&gt;100,"Yes","No")</f>
        <v>Yes</v>
      </c>
      <c r="E57" s="634" t="str">
        <f t="shared" si="5"/>
        <v/>
      </c>
      <c r="F57" s="634"/>
      <c r="G57" s="634"/>
      <c r="H57" s="634"/>
      <c r="I57" s="634"/>
      <c r="J57" s="634"/>
      <c r="K57" s="10">
        <f t="shared" si="7"/>
        <v>1</v>
      </c>
    </row>
    <row r="58" spans="1:13" ht="42" customHeight="1" x14ac:dyDescent="0.3">
      <c r="A58" s="643" t="s">
        <v>27</v>
      </c>
      <c r="B58" s="644"/>
      <c r="C58" s="645"/>
      <c r="D58" s="140" t="str">
        <f>IF(('LEA Plan'!F261)&gt;100,"Yes","No")</f>
        <v>Yes</v>
      </c>
      <c r="E58" s="634" t="str">
        <f t="shared" si="5"/>
        <v/>
      </c>
      <c r="F58" s="634"/>
      <c r="G58" s="634"/>
      <c r="H58" s="634"/>
      <c r="I58" s="634"/>
      <c r="J58" s="634"/>
      <c r="K58" s="10">
        <f t="shared" si="7"/>
        <v>1</v>
      </c>
    </row>
    <row r="59" spans="1:13" ht="42" customHeight="1" x14ac:dyDescent="0.3">
      <c r="A59" s="636" t="s">
        <v>28</v>
      </c>
      <c r="B59" s="637"/>
      <c r="C59" s="638"/>
      <c r="D59" s="140" t="str">
        <f>IF(('LEA Plan'!F278)&gt;100,"Yes","No")</f>
        <v>Yes</v>
      </c>
      <c r="E59" s="634" t="str">
        <f t="shared" si="5"/>
        <v/>
      </c>
      <c r="F59" s="634"/>
      <c r="G59" s="634"/>
      <c r="H59" s="634"/>
      <c r="I59" s="634"/>
      <c r="J59" s="634"/>
    </row>
    <row r="60" spans="1:13" ht="42" customHeight="1" x14ac:dyDescent="0.3">
      <c r="A60" s="639" t="s">
        <v>65</v>
      </c>
      <c r="B60" s="640"/>
      <c r="C60" s="641"/>
      <c r="D60" s="140" t="str">
        <f>IF(('LEA Plan'!A291)&gt;100,"Yes","No")</f>
        <v>Yes</v>
      </c>
      <c r="E60" s="634" t="str">
        <f t="shared" si="5"/>
        <v/>
      </c>
      <c r="F60" s="634"/>
      <c r="G60" s="634"/>
      <c r="H60" s="634"/>
      <c r="I60" s="634"/>
      <c r="J60" s="634"/>
    </row>
    <row r="62" spans="1:13" x14ac:dyDescent="0.3">
      <c r="M62" s="11">
        <f>COUNTIF(D43:D60, "Yes")</f>
        <v>16</v>
      </c>
    </row>
    <row r="63" spans="1:13" x14ac:dyDescent="0.3">
      <c r="M63" s="11">
        <f>COUNTIF(D27:D41, "Yes")</f>
        <v>15</v>
      </c>
    </row>
    <row r="64" spans="1:13" x14ac:dyDescent="0.3">
      <c r="M64" s="11">
        <f>COUNTIF(D12:D25, "Yes")</f>
        <v>14</v>
      </c>
    </row>
    <row r="65" spans="13:13" x14ac:dyDescent="0.3">
      <c r="M65" s="10">
        <f>SUM(M62:M64)</f>
        <v>45</v>
      </c>
    </row>
  </sheetData>
  <sheetProtection password="CAF7" sheet="1" objects="1" scenarios="1"/>
  <mergeCells count="105">
    <mergeCell ref="A11:J11"/>
    <mergeCell ref="A12:C12"/>
    <mergeCell ref="E12:J12"/>
    <mergeCell ref="A13:C13"/>
    <mergeCell ref="E13:J13"/>
    <mergeCell ref="A17:C17"/>
    <mergeCell ref="E17:J17"/>
    <mergeCell ref="A1:J1"/>
    <mergeCell ref="A2:J5"/>
    <mergeCell ref="A6:J6"/>
    <mergeCell ref="A7:J7"/>
    <mergeCell ref="A8:J8"/>
    <mergeCell ref="A9:C10"/>
    <mergeCell ref="D9:D10"/>
    <mergeCell ref="E9:J10"/>
    <mergeCell ref="A24:C24"/>
    <mergeCell ref="E24:J24"/>
    <mergeCell ref="A25:C25"/>
    <mergeCell ref="E25:J25"/>
    <mergeCell ref="A26:J26"/>
    <mergeCell ref="A27:C27"/>
    <mergeCell ref="E27:J27"/>
    <mergeCell ref="A21:C21"/>
    <mergeCell ref="E21:J21"/>
    <mergeCell ref="A22:C22"/>
    <mergeCell ref="E22:J22"/>
    <mergeCell ref="A23:C23"/>
    <mergeCell ref="E23:J23"/>
    <mergeCell ref="A31:C31"/>
    <mergeCell ref="E31:J31"/>
    <mergeCell ref="A32:C32"/>
    <mergeCell ref="E32:J32"/>
    <mergeCell ref="A33:C33"/>
    <mergeCell ref="E33:J33"/>
    <mergeCell ref="A28:C28"/>
    <mergeCell ref="E28:J28"/>
    <mergeCell ref="A29:C29"/>
    <mergeCell ref="E29:J29"/>
    <mergeCell ref="A30:C30"/>
    <mergeCell ref="E30:J30"/>
    <mergeCell ref="A47:C47"/>
    <mergeCell ref="E48:J48"/>
    <mergeCell ref="A49:C49"/>
    <mergeCell ref="E49:J49"/>
    <mergeCell ref="A42:J42"/>
    <mergeCell ref="A43:C43"/>
    <mergeCell ref="E43:J43"/>
    <mergeCell ref="A46:C46"/>
    <mergeCell ref="E47:J47"/>
    <mergeCell ref="A48:C48"/>
    <mergeCell ref="E46:J46"/>
    <mergeCell ref="A50:C50"/>
    <mergeCell ref="E50:J50"/>
    <mergeCell ref="A51:C51"/>
    <mergeCell ref="E51:J51"/>
    <mergeCell ref="A53:C53"/>
    <mergeCell ref="E53:J53"/>
    <mergeCell ref="A52:C52"/>
    <mergeCell ref="E52:J52"/>
    <mergeCell ref="A60:C60"/>
    <mergeCell ref="E60:J60"/>
    <mergeCell ref="A57:C57"/>
    <mergeCell ref="E57:J57"/>
    <mergeCell ref="A58:C58"/>
    <mergeCell ref="E58:J58"/>
    <mergeCell ref="A59:C59"/>
    <mergeCell ref="E59:J59"/>
    <mergeCell ref="A54:C54"/>
    <mergeCell ref="E54:J54"/>
    <mergeCell ref="A55:C55"/>
    <mergeCell ref="E55:J55"/>
    <mergeCell ref="A56:C56"/>
    <mergeCell ref="E56:J56"/>
    <mergeCell ref="A20:C20"/>
    <mergeCell ref="E20:J20"/>
    <mergeCell ref="A14:C14"/>
    <mergeCell ref="E14:J14"/>
    <mergeCell ref="A15:C15"/>
    <mergeCell ref="E15:J15"/>
    <mergeCell ref="A16:C16"/>
    <mergeCell ref="E16:J16"/>
    <mergeCell ref="A18:C18"/>
    <mergeCell ref="E18:J18"/>
    <mergeCell ref="A19:C19"/>
    <mergeCell ref="E19:J19"/>
    <mergeCell ref="A34:C34"/>
    <mergeCell ref="E34:J34"/>
    <mergeCell ref="A35:C35"/>
    <mergeCell ref="E35:J35"/>
    <mergeCell ref="A36:C36"/>
    <mergeCell ref="E36:J36"/>
    <mergeCell ref="A44:C44"/>
    <mergeCell ref="E44:J44"/>
    <mergeCell ref="A45:C45"/>
    <mergeCell ref="E45:J45"/>
    <mergeCell ref="A40:C40"/>
    <mergeCell ref="E40:J40"/>
    <mergeCell ref="A41:C41"/>
    <mergeCell ref="E41:J41"/>
    <mergeCell ref="A37:C37"/>
    <mergeCell ref="E37:J37"/>
    <mergeCell ref="A38:C38"/>
    <mergeCell ref="E38:J38"/>
    <mergeCell ref="A39:C39"/>
    <mergeCell ref="E39:J39"/>
  </mergeCells>
  <phoneticPr fontId="31" type="noConversion"/>
  <conditionalFormatting sqref="D12:D13 D22 D17">
    <cfRule type="cellIs" dxfId="61" priority="313" stopIfTrue="1" operator="equal">
      <formula>"No"</formula>
    </cfRule>
  </conditionalFormatting>
  <conditionalFormatting sqref="D12:D13 D22 D17">
    <cfRule type="cellIs" dxfId="60" priority="312" stopIfTrue="1" operator="equal">
      <formula>"N/A"</formula>
    </cfRule>
  </conditionalFormatting>
  <conditionalFormatting sqref="D12:D13 D22 D17">
    <cfRule type="cellIs" dxfId="59" priority="311" stopIfTrue="1" operator="equal">
      <formula>"No"</formula>
    </cfRule>
  </conditionalFormatting>
  <conditionalFormatting sqref="A7">
    <cfRule type="expression" dxfId="58" priority="309" stopIfTrue="1">
      <formula>NOT(ISERROR(SEARCH("Successful",A7)))</formula>
    </cfRule>
    <cfRule type="expression" dxfId="57" priority="310" stopIfTrue="1">
      <formula>NOT(ISERROR(SEARCH("Failed",A7)))</formula>
    </cfRule>
  </conditionalFormatting>
  <conditionalFormatting sqref="D16">
    <cfRule type="cellIs" dxfId="56" priority="263" stopIfTrue="1" operator="equal">
      <formula>"No"</formula>
    </cfRule>
  </conditionalFormatting>
  <conditionalFormatting sqref="D16">
    <cfRule type="cellIs" dxfId="55" priority="262" stopIfTrue="1" operator="equal">
      <formula>"N/A"</formula>
    </cfRule>
  </conditionalFormatting>
  <conditionalFormatting sqref="D16">
    <cfRule type="cellIs" dxfId="54" priority="261" stopIfTrue="1" operator="equal">
      <formula>"No"</formula>
    </cfRule>
  </conditionalFormatting>
  <conditionalFormatting sqref="D16">
    <cfRule type="cellIs" dxfId="53" priority="264" stopIfTrue="1" operator="equal">
      <formula>"""No"""</formula>
    </cfRule>
  </conditionalFormatting>
  <conditionalFormatting sqref="D15">
    <cfRule type="cellIs" dxfId="52" priority="258" stopIfTrue="1" operator="equal">
      <formula>"No"</formula>
    </cfRule>
  </conditionalFormatting>
  <conditionalFormatting sqref="D15">
    <cfRule type="cellIs" dxfId="51" priority="257" stopIfTrue="1" operator="equal">
      <formula>"N/A"</formula>
    </cfRule>
  </conditionalFormatting>
  <conditionalFormatting sqref="D15">
    <cfRule type="cellIs" dxfId="50" priority="256" stopIfTrue="1" operator="equal">
      <formula>"No"</formula>
    </cfRule>
  </conditionalFormatting>
  <conditionalFormatting sqref="D15">
    <cfRule type="cellIs" dxfId="49" priority="259" stopIfTrue="1" operator="equal">
      <formula>"""No"""</formula>
    </cfRule>
  </conditionalFormatting>
  <conditionalFormatting sqref="D18">
    <cfRule type="cellIs" dxfId="48" priority="253" stopIfTrue="1" operator="equal">
      <formula>"No"</formula>
    </cfRule>
  </conditionalFormatting>
  <conditionalFormatting sqref="D18">
    <cfRule type="cellIs" dxfId="47" priority="252" stopIfTrue="1" operator="equal">
      <formula>"N/A"</formula>
    </cfRule>
  </conditionalFormatting>
  <conditionalFormatting sqref="D18">
    <cfRule type="cellIs" dxfId="46" priority="251" stopIfTrue="1" operator="equal">
      <formula>"No"</formula>
    </cfRule>
  </conditionalFormatting>
  <conditionalFormatting sqref="D18">
    <cfRule type="cellIs" dxfId="45" priority="254" stopIfTrue="1" operator="equal">
      <formula>"""No"""</formula>
    </cfRule>
  </conditionalFormatting>
  <conditionalFormatting sqref="D14">
    <cfRule type="cellIs" dxfId="44" priority="243" stopIfTrue="1" operator="equal">
      <formula>"No"</formula>
    </cfRule>
  </conditionalFormatting>
  <conditionalFormatting sqref="D14">
    <cfRule type="cellIs" dxfId="43" priority="242" stopIfTrue="1" operator="equal">
      <formula>"N/A"</formula>
    </cfRule>
  </conditionalFormatting>
  <conditionalFormatting sqref="D14">
    <cfRule type="cellIs" dxfId="42" priority="241" stopIfTrue="1" operator="equal">
      <formula>"No"</formula>
    </cfRule>
  </conditionalFormatting>
  <conditionalFormatting sqref="D14">
    <cfRule type="cellIs" dxfId="41" priority="244" stopIfTrue="1" operator="equal">
      <formula>"""No"""</formula>
    </cfRule>
  </conditionalFormatting>
  <conditionalFormatting sqref="D25">
    <cfRule type="cellIs" dxfId="40" priority="153" stopIfTrue="1" operator="equal">
      <formula>"No"</formula>
    </cfRule>
  </conditionalFormatting>
  <conditionalFormatting sqref="D25">
    <cfRule type="cellIs" dxfId="39" priority="152" stopIfTrue="1" operator="equal">
      <formula>"N/A"</formula>
    </cfRule>
  </conditionalFormatting>
  <conditionalFormatting sqref="D25">
    <cfRule type="cellIs" dxfId="38" priority="151" stopIfTrue="1" operator="equal">
      <formula>"No"</formula>
    </cfRule>
  </conditionalFormatting>
  <conditionalFormatting sqref="D19">
    <cfRule type="cellIs" dxfId="37" priority="233" stopIfTrue="1" operator="equal">
      <formula>"No"</formula>
    </cfRule>
  </conditionalFormatting>
  <conditionalFormatting sqref="D19">
    <cfRule type="cellIs" dxfId="36" priority="232" stopIfTrue="1" operator="equal">
      <formula>"N/A"</formula>
    </cfRule>
  </conditionalFormatting>
  <conditionalFormatting sqref="D19">
    <cfRule type="cellIs" dxfId="35" priority="231" stopIfTrue="1" operator="equal">
      <formula>"No"</formula>
    </cfRule>
  </conditionalFormatting>
  <conditionalFormatting sqref="D19">
    <cfRule type="cellIs" dxfId="34" priority="234" stopIfTrue="1" operator="equal">
      <formula>"""No"""</formula>
    </cfRule>
  </conditionalFormatting>
  <conditionalFormatting sqref="D20">
    <cfRule type="cellIs" dxfId="33" priority="218" stopIfTrue="1" operator="equal">
      <formula>"No"</formula>
    </cfRule>
  </conditionalFormatting>
  <conditionalFormatting sqref="D20">
    <cfRule type="cellIs" dxfId="32" priority="217" stopIfTrue="1" operator="equal">
      <formula>"N/A"</formula>
    </cfRule>
  </conditionalFormatting>
  <conditionalFormatting sqref="D20">
    <cfRule type="cellIs" dxfId="31" priority="216" stopIfTrue="1" operator="equal">
      <formula>"No"</formula>
    </cfRule>
  </conditionalFormatting>
  <conditionalFormatting sqref="D20">
    <cfRule type="cellIs" dxfId="30" priority="219" stopIfTrue="1" operator="equal">
      <formula>"""No"""</formula>
    </cfRule>
  </conditionalFormatting>
  <conditionalFormatting sqref="D21">
    <cfRule type="cellIs" dxfId="29" priority="213" stopIfTrue="1" operator="equal">
      <formula>"No"</formula>
    </cfRule>
  </conditionalFormatting>
  <conditionalFormatting sqref="D21">
    <cfRule type="cellIs" dxfId="28" priority="212" stopIfTrue="1" operator="equal">
      <formula>"N/A"</formula>
    </cfRule>
  </conditionalFormatting>
  <conditionalFormatting sqref="D21">
    <cfRule type="cellIs" dxfId="27" priority="211" stopIfTrue="1" operator="equal">
      <formula>"No"</formula>
    </cfRule>
  </conditionalFormatting>
  <conditionalFormatting sqref="D21">
    <cfRule type="cellIs" dxfId="26" priority="214" stopIfTrue="1" operator="equal">
      <formula>"""No"""</formula>
    </cfRule>
  </conditionalFormatting>
  <conditionalFormatting sqref="D24">
    <cfRule type="cellIs" dxfId="25" priority="168" stopIfTrue="1" operator="equal">
      <formula>"No"</formula>
    </cfRule>
  </conditionalFormatting>
  <conditionalFormatting sqref="D24">
    <cfRule type="cellIs" dxfId="24" priority="167" stopIfTrue="1" operator="equal">
      <formula>"N/A"</formula>
    </cfRule>
  </conditionalFormatting>
  <conditionalFormatting sqref="D24">
    <cfRule type="cellIs" dxfId="23" priority="166" stopIfTrue="1" operator="equal">
      <formula>"No"</formula>
    </cfRule>
  </conditionalFormatting>
  <conditionalFormatting sqref="D24">
    <cfRule type="cellIs" dxfId="22" priority="169" stopIfTrue="1" operator="equal">
      <formula>"""No"""</formula>
    </cfRule>
  </conditionalFormatting>
  <conditionalFormatting sqref="D23">
    <cfRule type="cellIs" dxfId="21" priority="178" stopIfTrue="1" operator="equal">
      <formula>"No"</formula>
    </cfRule>
  </conditionalFormatting>
  <conditionalFormatting sqref="D23">
    <cfRule type="cellIs" dxfId="20" priority="177" stopIfTrue="1" operator="equal">
      <formula>"N/A"</formula>
    </cfRule>
  </conditionalFormatting>
  <conditionalFormatting sqref="D23">
    <cfRule type="cellIs" dxfId="19" priority="176" stopIfTrue="1" operator="equal">
      <formula>"No"</formula>
    </cfRule>
  </conditionalFormatting>
  <conditionalFormatting sqref="D23">
    <cfRule type="cellIs" dxfId="18" priority="179" stopIfTrue="1" operator="equal">
      <formula>"""No"""</formula>
    </cfRule>
  </conditionalFormatting>
  <conditionalFormatting sqref="D25">
    <cfRule type="cellIs" dxfId="17" priority="154" stopIfTrue="1" operator="equal">
      <formula>"""No"""</formula>
    </cfRule>
  </conditionalFormatting>
  <conditionalFormatting sqref="D27">
    <cfRule type="cellIs" dxfId="16" priority="133" stopIfTrue="1" operator="equal">
      <formula>"No"</formula>
    </cfRule>
  </conditionalFormatting>
  <conditionalFormatting sqref="D27">
    <cfRule type="cellIs" dxfId="15" priority="132" stopIfTrue="1" operator="equal">
      <formula>"N/A"</formula>
    </cfRule>
  </conditionalFormatting>
  <conditionalFormatting sqref="D27">
    <cfRule type="cellIs" dxfId="14" priority="131" stopIfTrue="1" operator="equal">
      <formula>"No"</formula>
    </cfRule>
  </conditionalFormatting>
  <conditionalFormatting sqref="D27">
    <cfRule type="cellIs" dxfId="13" priority="134" stopIfTrue="1" operator="equal">
      <formula>"""No"""</formula>
    </cfRule>
  </conditionalFormatting>
  <conditionalFormatting sqref="D28:D41">
    <cfRule type="cellIs" dxfId="12" priority="128" stopIfTrue="1" operator="equal">
      <formula>"No"</formula>
    </cfRule>
  </conditionalFormatting>
  <conditionalFormatting sqref="D28:D41">
    <cfRule type="cellIs" dxfId="11" priority="127" stopIfTrue="1" operator="equal">
      <formula>"N/A"</formula>
    </cfRule>
  </conditionalFormatting>
  <conditionalFormatting sqref="D28:D41">
    <cfRule type="cellIs" dxfId="10" priority="126" stopIfTrue="1" operator="equal">
      <formula>"No"</formula>
    </cfRule>
  </conditionalFormatting>
  <conditionalFormatting sqref="D28:D41">
    <cfRule type="cellIs" dxfId="9" priority="129" stopIfTrue="1" operator="equal">
      <formula>"""No"""</formula>
    </cfRule>
  </conditionalFormatting>
  <conditionalFormatting sqref="D12:D13 D22 D17">
    <cfRule type="cellIs" dxfId="8" priority="679" stopIfTrue="1" operator="equal">
      <formula>"""No"""</formula>
    </cfRule>
  </conditionalFormatting>
  <conditionalFormatting sqref="D44:D60">
    <cfRule type="cellIs" dxfId="7" priority="3" stopIfTrue="1" operator="equal">
      <formula>"No"</formula>
    </cfRule>
  </conditionalFormatting>
  <conditionalFormatting sqref="D44:D60">
    <cfRule type="cellIs" dxfId="6" priority="2" stopIfTrue="1" operator="equal">
      <formula>"N/A"</formula>
    </cfRule>
  </conditionalFormatting>
  <conditionalFormatting sqref="D44:D60">
    <cfRule type="cellIs" dxfId="5" priority="1" stopIfTrue="1" operator="equal">
      <formula>"No"</formula>
    </cfRule>
  </conditionalFormatting>
  <conditionalFormatting sqref="D43">
    <cfRule type="cellIs" dxfId="4" priority="108" stopIfTrue="1" operator="equal">
      <formula>"No"</formula>
    </cfRule>
  </conditionalFormatting>
  <conditionalFormatting sqref="D43">
    <cfRule type="cellIs" dxfId="3" priority="107" stopIfTrue="1" operator="equal">
      <formula>"N/A"</formula>
    </cfRule>
  </conditionalFormatting>
  <conditionalFormatting sqref="D43">
    <cfRule type="cellIs" dxfId="2" priority="106" stopIfTrue="1" operator="equal">
      <formula>"No"</formula>
    </cfRule>
  </conditionalFormatting>
  <conditionalFormatting sqref="D43">
    <cfRule type="cellIs" dxfId="1" priority="109" stopIfTrue="1" operator="equal">
      <formula>"""No"""</formula>
    </cfRule>
  </conditionalFormatting>
  <conditionalFormatting sqref="D44:D60">
    <cfRule type="cellIs" dxfId="0" priority="681" stopIfTrue="1" operator="equal">
      <formula>"""No"""</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J82"/>
  <sheetViews>
    <sheetView topLeftCell="A33" workbookViewId="0">
      <selection activeCell="A49" sqref="A49:J62"/>
    </sheetView>
  </sheetViews>
  <sheetFormatPr defaultColWidth="8.77734375" defaultRowHeight="13.8" x14ac:dyDescent="0.3"/>
  <cols>
    <col min="1" max="10" width="15.6640625" style="3" customWidth="1"/>
    <col min="11" max="51" width="4.6640625" style="3" customWidth="1"/>
    <col min="52" max="16384" width="8.77734375" style="3"/>
  </cols>
  <sheetData>
    <row r="1" spans="1:10" ht="15" customHeight="1" x14ac:dyDescent="0.3">
      <c r="A1" s="152" t="s">
        <v>382</v>
      </c>
      <c r="B1" s="153"/>
      <c r="C1" s="153"/>
      <c r="D1" s="153"/>
      <c r="E1" s="153"/>
      <c r="F1" s="153"/>
      <c r="G1" s="153"/>
      <c r="H1" s="153"/>
      <c r="I1" s="153"/>
      <c r="J1" s="154"/>
    </row>
    <row r="2" spans="1:10" ht="15" customHeight="1" x14ac:dyDescent="0.3">
      <c r="A2" s="155"/>
      <c r="B2" s="156"/>
      <c r="C2" s="156"/>
      <c r="D2" s="156"/>
      <c r="E2" s="156"/>
      <c r="F2" s="156"/>
      <c r="G2" s="156"/>
      <c r="H2" s="156"/>
      <c r="I2" s="156"/>
      <c r="J2" s="157"/>
    </row>
    <row r="3" spans="1:10" ht="12.75" customHeight="1" x14ac:dyDescent="0.3">
      <c r="A3" s="179" t="s">
        <v>303</v>
      </c>
      <c r="B3" s="180"/>
      <c r="C3" s="180"/>
      <c r="D3" s="180"/>
      <c r="E3" s="180"/>
      <c r="F3" s="180"/>
      <c r="G3" s="180"/>
      <c r="H3" s="180"/>
      <c r="I3" s="180"/>
      <c r="J3" s="181"/>
    </row>
    <row r="4" spans="1:10" x14ac:dyDescent="0.3">
      <c r="A4" s="182"/>
      <c r="B4" s="183"/>
      <c r="C4" s="183"/>
      <c r="D4" s="183"/>
      <c r="E4" s="183"/>
      <c r="F4" s="183"/>
      <c r="G4" s="183"/>
      <c r="H4" s="183"/>
      <c r="I4" s="183"/>
      <c r="J4" s="184"/>
    </row>
    <row r="5" spans="1:10" x14ac:dyDescent="0.3">
      <c r="A5" s="16"/>
      <c r="B5" s="17"/>
      <c r="C5" s="17"/>
      <c r="D5" s="17"/>
      <c r="E5" s="17"/>
      <c r="F5" s="17"/>
      <c r="G5" s="17"/>
      <c r="H5" s="17"/>
      <c r="I5" s="17"/>
      <c r="J5" s="18"/>
    </row>
    <row r="6" spans="1:10" x14ac:dyDescent="0.3">
      <c r="A6" s="19"/>
      <c r="B6" s="25"/>
      <c r="C6" s="25"/>
      <c r="D6" s="25"/>
      <c r="E6" s="25"/>
      <c r="F6" s="25"/>
      <c r="G6" s="25"/>
      <c r="H6" s="25"/>
      <c r="I6" s="25"/>
      <c r="J6" s="28"/>
    </row>
    <row r="7" spans="1:10" ht="12.75" customHeight="1" x14ac:dyDescent="0.3">
      <c r="A7" s="19"/>
      <c r="C7" s="21"/>
      <c r="D7" s="147" t="s">
        <v>311</v>
      </c>
      <c r="E7" s="147"/>
      <c r="F7" s="147"/>
      <c r="G7" s="147"/>
      <c r="H7" s="147"/>
      <c r="I7" s="147"/>
      <c r="J7" s="148"/>
    </row>
    <row r="8" spans="1:10" ht="14.4" thickBot="1" x14ac:dyDescent="0.35">
      <c r="A8" s="19"/>
      <c r="B8" s="51"/>
      <c r="C8" s="25"/>
      <c r="D8" s="25"/>
      <c r="E8" s="25"/>
      <c r="F8" s="25"/>
      <c r="G8" s="25"/>
      <c r="H8" s="25"/>
      <c r="I8" s="25"/>
      <c r="J8" s="28"/>
    </row>
    <row r="9" spans="1:10" ht="14.4" thickBot="1" x14ac:dyDescent="0.35">
      <c r="A9" s="24" t="s">
        <v>304</v>
      </c>
      <c r="B9" s="62" t="s">
        <v>395</v>
      </c>
      <c r="C9" s="25"/>
      <c r="D9" s="144" t="s">
        <v>237</v>
      </c>
      <c r="E9" s="167"/>
      <c r="F9" s="167"/>
      <c r="G9" s="167"/>
      <c r="H9" s="167"/>
      <c r="I9" s="167"/>
      <c r="J9" s="168"/>
    </row>
    <row r="10" spans="1:10" x14ac:dyDescent="0.3">
      <c r="A10" s="24"/>
      <c r="B10" s="52"/>
      <c r="C10" s="25"/>
      <c r="D10" s="167"/>
      <c r="E10" s="167"/>
      <c r="F10" s="167"/>
      <c r="G10" s="167"/>
      <c r="H10" s="167"/>
      <c r="I10" s="167"/>
      <c r="J10" s="168"/>
    </row>
    <row r="11" spans="1:10" ht="14.4" thickBot="1" x14ac:dyDescent="0.35">
      <c r="A11" s="24"/>
      <c r="B11" s="27"/>
      <c r="C11" s="25"/>
      <c r="D11" s="25"/>
      <c r="E11" s="25"/>
      <c r="F11" s="25"/>
      <c r="G11" s="25"/>
      <c r="H11" s="25"/>
      <c r="I11" s="25"/>
      <c r="J11" s="28"/>
    </row>
    <row r="12" spans="1:10" ht="13.5" customHeight="1" thickBot="1" x14ac:dyDescent="0.35">
      <c r="A12" s="24" t="s">
        <v>305</v>
      </c>
      <c r="B12" s="62" t="s">
        <v>395</v>
      </c>
      <c r="C12" s="25"/>
      <c r="D12" s="144" t="s">
        <v>254</v>
      </c>
      <c r="E12" s="167"/>
      <c r="F12" s="167"/>
      <c r="G12" s="167"/>
      <c r="H12" s="167"/>
      <c r="I12" s="167"/>
      <c r="J12" s="168"/>
    </row>
    <row r="13" spans="1:10" x14ac:dyDescent="0.3">
      <c r="A13" s="24"/>
      <c r="B13" s="52"/>
      <c r="C13" s="25"/>
      <c r="D13" s="167"/>
      <c r="E13" s="167"/>
      <c r="F13" s="167"/>
      <c r="G13" s="167"/>
      <c r="H13" s="167"/>
      <c r="I13" s="167"/>
      <c r="J13" s="168"/>
    </row>
    <row r="14" spans="1:10" ht="14.4" thickBot="1" x14ac:dyDescent="0.35">
      <c r="A14" s="24"/>
      <c r="B14" s="27"/>
      <c r="C14" s="25"/>
      <c r="D14" s="25"/>
      <c r="E14" s="25"/>
      <c r="F14" s="25"/>
      <c r="G14" s="25"/>
      <c r="H14" s="25"/>
      <c r="I14" s="25"/>
      <c r="J14" s="28"/>
    </row>
    <row r="15" spans="1:10" ht="12.75" customHeight="1" thickBot="1" x14ac:dyDescent="0.35">
      <c r="A15" s="24" t="s">
        <v>307</v>
      </c>
      <c r="B15" s="62" t="s">
        <v>395</v>
      </c>
      <c r="C15" s="25"/>
      <c r="D15" s="144" t="s">
        <v>255</v>
      </c>
      <c r="E15" s="167"/>
      <c r="F15" s="167"/>
      <c r="G15" s="167"/>
      <c r="H15" s="167"/>
      <c r="I15" s="167"/>
      <c r="J15" s="168"/>
    </row>
    <row r="16" spans="1:10" x14ac:dyDescent="0.3">
      <c r="A16" s="24"/>
      <c r="B16" s="52"/>
      <c r="C16" s="25"/>
      <c r="D16" s="167"/>
      <c r="E16" s="167"/>
      <c r="F16" s="167"/>
      <c r="G16" s="167"/>
      <c r="H16" s="167"/>
      <c r="I16" s="167"/>
      <c r="J16" s="168"/>
    </row>
    <row r="17" spans="1:10" ht="14.4" thickBot="1" x14ac:dyDescent="0.35">
      <c r="A17" s="24"/>
      <c r="B17" s="27"/>
      <c r="C17" s="25"/>
      <c r="D17" s="25"/>
      <c r="E17" s="25"/>
      <c r="F17" s="25"/>
      <c r="G17" s="25"/>
      <c r="H17" s="25"/>
      <c r="I17" s="25"/>
      <c r="J17" s="28"/>
    </row>
    <row r="18" spans="1:10" ht="13.5" customHeight="1" thickBot="1" x14ac:dyDescent="0.35">
      <c r="A18" s="24" t="s">
        <v>306</v>
      </c>
      <c r="B18" s="62" t="s">
        <v>395</v>
      </c>
      <c r="C18" s="25"/>
      <c r="D18" s="185" t="s">
        <v>256</v>
      </c>
      <c r="E18" s="186"/>
      <c r="F18" s="186"/>
      <c r="G18" s="186"/>
      <c r="H18" s="186"/>
      <c r="I18" s="186"/>
      <c r="J18" s="187"/>
    </row>
    <row r="19" spans="1:10" ht="12.75" customHeight="1" x14ac:dyDescent="0.3">
      <c r="A19" s="24"/>
      <c r="B19" s="52"/>
      <c r="C19" s="25"/>
      <c r="D19" s="186"/>
      <c r="E19" s="186"/>
      <c r="F19" s="186"/>
      <c r="G19" s="186"/>
      <c r="H19" s="186"/>
      <c r="I19" s="186"/>
      <c r="J19" s="187"/>
    </row>
    <row r="20" spans="1:10" ht="14.4" thickBot="1" x14ac:dyDescent="0.35">
      <c r="A20" s="24"/>
      <c r="B20" s="27"/>
      <c r="C20" s="25"/>
      <c r="D20" s="25"/>
      <c r="E20" s="25"/>
      <c r="F20" s="25"/>
      <c r="G20" s="25"/>
      <c r="H20" s="25"/>
      <c r="I20" s="25"/>
      <c r="J20" s="28"/>
    </row>
    <row r="21" spans="1:10" ht="14.4" thickBot="1" x14ac:dyDescent="0.35">
      <c r="A21" s="24" t="s">
        <v>312</v>
      </c>
      <c r="B21" s="63" t="s">
        <v>395</v>
      </c>
      <c r="C21" s="25"/>
      <c r="D21" s="144" t="s">
        <v>257</v>
      </c>
      <c r="E21" s="167"/>
      <c r="F21" s="167"/>
      <c r="G21" s="167"/>
      <c r="H21" s="167"/>
      <c r="I21" s="167"/>
      <c r="J21" s="168"/>
    </row>
    <row r="22" spans="1:10" x14ac:dyDescent="0.3">
      <c r="A22" s="24"/>
      <c r="B22" s="27"/>
      <c r="C22" s="25"/>
      <c r="D22" s="167"/>
      <c r="E22" s="167"/>
      <c r="F22" s="167"/>
      <c r="G22" s="167"/>
      <c r="H22" s="167"/>
      <c r="I22" s="167"/>
      <c r="J22" s="168"/>
    </row>
    <row r="23" spans="1:10" ht="14.4" thickBot="1" x14ac:dyDescent="0.35">
      <c r="A23" s="24"/>
      <c r="B23" s="27"/>
      <c r="C23" s="25"/>
      <c r="D23" s="33"/>
      <c r="E23" s="25"/>
      <c r="F23" s="25"/>
      <c r="G23" s="25"/>
      <c r="H23" s="25"/>
      <c r="I23" s="25"/>
      <c r="J23" s="28"/>
    </row>
    <row r="24" spans="1:10" ht="14.4" thickBot="1" x14ac:dyDescent="0.35">
      <c r="A24" s="24" t="s">
        <v>313</v>
      </c>
      <c r="B24" s="63" t="s">
        <v>395</v>
      </c>
      <c r="C24" s="25"/>
      <c r="D24" s="144" t="s">
        <v>258</v>
      </c>
      <c r="E24" s="145"/>
      <c r="F24" s="145"/>
      <c r="G24" s="145"/>
      <c r="H24" s="145"/>
      <c r="I24" s="145"/>
      <c r="J24" s="146"/>
    </row>
    <row r="25" spans="1:10" x14ac:dyDescent="0.3">
      <c r="A25" s="24"/>
      <c r="B25" s="27"/>
      <c r="C25" s="25"/>
      <c r="D25" s="145"/>
      <c r="E25" s="145"/>
      <c r="F25" s="145"/>
      <c r="G25" s="145"/>
      <c r="H25" s="145"/>
      <c r="I25" s="145"/>
      <c r="J25" s="146"/>
    </row>
    <row r="26" spans="1:10" ht="14.4" thickBot="1" x14ac:dyDescent="0.35">
      <c r="A26" s="24"/>
      <c r="B26" s="27"/>
      <c r="C26" s="25"/>
      <c r="D26" s="25"/>
      <c r="E26" s="25"/>
      <c r="F26" s="25"/>
      <c r="G26" s="25"/>
      <c r="H26" s="25"/>
      <c r="I26" s="25"/>
      <c r="J26" s="28"/>
    </row>
    <row r="27" spans="1:10" ht="14.4" thickBot="1" x14ac:dyDescent="0.35">
      <c r="A27" s="24" t="s">
        <v>314</v>
      </c>
      <c r="B27" s="63" t="s">
        <v>395</v>
      </c>
      <c r="C27" s="25"/>
      <c r="D27" s="193" t="s">
        <v>259</v>
      </c>
      <c r="E27" s="194"/>
      <c r="F27" s="194"/>
      <c r="G27" s="194"/>
      <c r="H27" s="194"/>
      <c r="I27" s="194"/>
      <c r="J27" s="195"/>
    </row>
    <row r="28" spans="1:10" x14ac:dyDescent="0.3">
      <c r="A28" s="24"/>
      <c r="B28" s="29"/>
      <c r="C28" s="25"/>
      <c r="D28" s="190" t="s">
        <v>374</v>
      </c>
      <c r="E28" s="191"/>
      <c r="F28" s="191"/>
      <c r="G28" s="191"/>
      <c r="H28" s="191"/>
      <c r="I28" s="191"/>
      <c r="J28" s="192"/>
    </row>
    <row r="29" spans="1:10" x14ac:dyDescent="0.3">
      <c r="A29" s="24"/>
      <c r="B29" s="29"/>
      <c r="C29" s="25"/>
      <c r="D29" s="188" t="s">
        <v>384</v>
      </c>
      <c r="E29" s="188"/>
      <c r="F29" s="188"/>
      <c r="G29" s="188"/>
      <c r="H29" s="188"/>
      <c r="I29" s="188"/>
      <c r="J29" s="189"/>
    </row>
    <row r="30" spans="1:10" x14ac:dyDescent="0.3">
      <c r="A30" s="24"/>
      <c r="B30" s="29"/>
      <c r="C30" s="25"/>
      <c r="D30" s="188"/>
      <c r="E30" s="188"/>
      <c r="F30" s="188"/>
      <c r="G30" s="188"/>
      <c r="H30" s="188"/>
      <c r="I30" s="188"/>
      <c r="J30" s="189"/>
    </row>
    <row r="31" spans="1:10" x14ac:dyDescent="0.3">
      <c r="A31" s="24"/>
      <c r="B31" s="29"/>
      <c r="C31" s="25"/>
      <c r="D31" s="188"/>
      <c r="E31" s="188"/>
      <c r="F31" s="188"/>
      <c r="G31" s="188"/>
      <c r="H31" s="188"/>
      <c r="I31" s="188"/>
      <c r="J31" s="189"/>
    </row>
    <row r="32" spans="1:10" ht="14.4" thickBot="1" x14ac:dyDescent="0.35">
      <c r="A32" s="24"/>
      <c r="B32" s="29"/>
      <c r="C32" s="25"/>
      <c r="D32" s="25"/>
      <c r="E32" s="25"/>
      <c r="F32" s="25"/>
      <c r="G32" s="25"/>
      <c r="H32" s="25"/>
      <c r="I32" s="25"/>
      <c r="J32" s="28"/>
    </row>
    <row r="33" spans="1:10" ht="14.4" thickBot="1" x14ac:dyDescent="0.35">
      <c r="A33" s="24" t="s">
        <v>315</v>
      </c>
      <c r="B33" s="63" t="s">
        <v>395</v>
      </c>
      <c r="C33" s="25"/>
      <c r="D33" s="144" t="s">
        <v>242</v>
      </c>
      <c r="E33" s="145"/>
      <c r="F33" s="145"/>
      <c r="G33" s="145"/>
      <c r="H33" s="145"/>
      <c r="I33" s="145"/>
      <c r="J33" s="146"/>
    </row>
    <row r="34" spans="1:10" x14ac:dyDescent="0.3">
      <c r="A34" s="24"/>
      <c r="B34" s="29"/>
      <c r="C34" s="25"/>
      <c r="D34" s="145"/>
      <c r="E34" s="145"/>
      <c r="F34" s="145"/>
      <c r="G34" s="145"/>
      <c r="H34" s="145"/>
      <c r="I34" s="145"/>
      <c r="J34" s="146"/>
    </row>
    <row r="35" spans="1:10" s="54" customFormat="1" x14ac:dyDescent="0.3">
      <c r="A35" s="24"/>
      <c r="B35" s="53"/>
      <c r="C35" s="25"/>
      <c r="D35" s="145"/>
      <c r="E35" s="145"/>
      <c r="F35" s="145"/>
      <c r="G35" s="145"/>
      <c r="H35" s="145"/>
      <c r="I35" s="145"/>
      <c r="J35" s="146"/>
    </row>
    <row r="36" spans="1:10" ht="14.4" thickBot="1" x14ac:dyDescent="0.35">
      <c r="A36" s="24"/>
      <c r="B36" s="27"/>
      <c r="C36" s="25"/>
      <c r="D36" s="25"/>
      <c r="E36" s="25"/>
      <c r="F36" s="25"/>
      <c r="G36" s="25"/>
      <c r="H36" s="25"/>
      <c r="I36" s="25"/>
      <c r="J36" s="28"/>
    </row>
    <row r="37" spans="1:10" ht="14.4" thickBot="1" x14ac:dyDescent="0.35">
      <c r="A37" s="24" t="s">
        <v>316</v>
      </c>
      <c r="B37" s="63" t="s">
        <v>395</v>
      </c>
      <c r="C37" s="25"/>
      <c r="D37" s="144" t="s">
        <v>250</v>
      </c>
      <c r="E37" s="167"/>
      <c r="F37" s="167"/>
      <c r="G37" s="167"/>
      <c r="H37" s="167"/>
      <c r="I37" s="167"/>
      <c r="J37" s="168"/>
    </row>
    <row r="38" spans="1:10" x14ac:dyDescent="0.3">
      <c r="A38" s="24"/>
      <c r="B38" s="29"/>
      <c r="C38" s="25"/>
      <c r="D38" s="167"/>
      <c r="E38" s="167"/>
      <c r="F38" s="167"/>
      <c r="G38" s="167"/>
      <c r="H38" s="167"/>
      <c r="I38" s="167"/>
      <c r="J38" s="168"/>
    </row>
    <row r="39" spans="1:10" x14ac:dyDescent="0.3">
      <c r="A39" s="24"/>
      <c r="B39" s="29"/>
      <c r="C39" s="25"/>
      <c r="D39" s="167"/>
      <c r="E39" s="167"/>
      <c r="F39" s="167"/>
      <c r="G39" s="167"/>
      <c r="H39" s="167"/>
      <c r="I39" s="167"/>
      <c r="J39" s="168"/>
    </row>
    <row r="40" spans="1:10" ht="14.4" thickBot="1" x14ac:dyDescent="0.35">
      <c r="A40" s="24"/>
      <c r="B40" s="27"/>
      <c r="C40" s="25"/>
      <c r="D40" s="25"/>
      <c r="E40" s="25"/>
      <c r="F40" s="25"/>
      <c r="G40" s="25"/>
      <c r="H40" s="25"/>
      <c r="I40" s="25"/>
      <c r="J40" s="28"/>
    </row>
    <row r="41" spans="1:10" ht="14.4" thickBot="1" x14ac:dyDescent="0.35">
      <c r="A41" s="24" t="s">
        <v>385</v>
      </c>
      <c r="B41" s="63" t="s">
        <v>395</v>
      </c>
      <c r="C41" s="25"/>
      <c r="D41" s="144" t="s">
        <v>251</v>
      </c>
      <c r="E41" s="167"/>
      <c r="F41" s="167"/>
      <c r="G41" s="167"/>
      <c r="H41" s="167"/>
      <c r="I41" s="167"/>
      <c r="J41" s="168"/>
    </row>
    <row r="42" spans="1:10" x14ac:dyDescent="0.3">
      <c r="A42" s="24"/>
      <c r="B42" s="27"/>
      <c r="C42" s="25"/>
      <c r="D42" s="167"/>
      <c r="E42" s="167"/>
      <c r="F42" s="167"/>
      <c r="G42" s="167"/>
      <c r="H42" s="167"/>
      <c r="I42" s="167"/>
      <c r="J42" s="168"/>
    </row>
    <row r="43" spans="1:10" x14ac:dyDescent="0.3">
      <c r="A43" s="24"/>
      <c r="B43" s="27"/>
      <c r="C43" s="25"/>
      <c r="D43" s="167"/>
      <c r="E43" s="167"/>
      <c r="F43" s="167"/>
      <c r="G43" s="167"/>
      <c r="H43" s="167"/>
      <c r="I43" s="167"/>
      <c r="J43" s="168"/>
    </row>
    <row r="44" spans="1:10" x14ac:dyDescent="0.3">
      <c r="A44" s="24"/>
      <c r="B44" s="27"/>
      <c r="C44" s="25"/>
      <c r="D44" s="167"/>
      <c r="E44" s="167"/>
      <c r="F44" s="167"/>
      <c r="G44" s="167"/>
      <c r="H44" s="167"/>
      <c r="I44" s="167"/>
      <c r="J44" s="168"/>
    </row>
    <row r="45" spans="1:10" x14ac:dyDescent="0.3">
      <c r="A45" s="55"/>
      <c r="B45" s="56"/>
      <c r="C45" s="44"/>
      <c r="D45" s="44"/>
      <c r="E45" s="44"/>
      <c r="F45" s="44"/>
      <c r="G45" s="44"/>
      <c r="H45" s="44"/>
      <c r="I45" s="44"/>
      <c r="J45" s="45"/>
    </row>
    <row r="46" spans="1:10" s="13" customFormat="1" ht="18" customHeight="1" x14ac:dyDescent="0.3">
      <c r="A46" s="169" t="s">
        <v>240</v>
      </c>
      <c r="B46" s="169"/>
      <c r="C46" s="169"/>
      <c r="D46" s="169"/>
      <c r="E46" s="169"/>
      <c r="F46" s="169"/>
      <c r="G46" s="169"/>
      <c r="H46" s="169"/>
      <c r="I46" s="169"/>
      <c r="J46" s="169"/>
    </row>
    <row r="47" spans="1:10" s="13" customFormat="1" ht="18" customHeight="1" x14ac:dyDescent="0.3">
      <c r="A47" s="169"/>
      <c r="B47" s="169"/>
      <c r="C47" s="169"/>
      <c r="D47" s="169"/>
      <c r="E47" s="169"/>
      <c r="F47" s="169"/>
      <c r="G47" s="169"/>
      <c r="H47" s="169"/>
      <c r="I47" s="169"/>
      <c r="J47" s="169"/>
    </row>
    <row r="48" spans="1:10" s="13" customFormat="1" ht="30.75" customHeight="1" x14ac:dyDescent="0.3">
      <c r="A48" s="169"/>
      <c r="B48" s="169"/>
      <c r="C48" s="169"/>
      <c r="D48" s="169"/>
      <c r="E48" s="169"/>
      <c r="F48" s="169"/>
      <c r="G48" s="169"/>
      <c r="H48" s="169"/>
      <c r="I48" s="169"/>
      <c r="J48" s="169"/>
    </row>
    <row r="49" spans="1:10" s="13" customFormat="1" ht="15" customHeight="1" x14ac:dyDescent="0.3">
      <c r="A49" s="170" t="s">
        <v>154</v>
      </c>
      <c r="B49" s="171"/>
      <c r="C49" s="171"/>
      <c r="D49" s="171"/>
      <c r="E49" s="171"/>
      <c r="F49" s="171"/>
      <c r="G49" s="171"/>
      <c r="H49" s="171"/>
      <c r="I49" s="171"/>
      <c r="J49" s="172"/>
    </row>
    <row r="50" spans="1:10" s="13" customFormat="1" ht="15" customHeight="1" x14ac:dyDescent="0.3">
      <c r="A50" s="173"/>
      <c r="B50" s="174"/>
      <c r="C50" s="174"/>
      <c r="D50" s="174"/>
      <c r="E50" s="174"/>
      <c r="F50" s="174"/>
      <c r="G50" s="174"/>
      <c r="H50" s="174"/>
      <c r="I50" s="174"/>
      <c r="J50" s="175"/>
    </row>
    <row r="51" spans="1:10" s="13" customFormat="1" ht="15" customHeight="1" x14ac:dyDescent="0.3">
      <c r="A51" s="173"/>
      <c r="B51" s="174"/>
      <c r="C51" s="174"/>
      <c r="D51" s="174"/>
      <c r="E51" s="174"/>
      <c r="F51" s="174"/>
      <c r="G51" s="174"/>
      <c r="H51" s="174"/>
      <c r="I51" s="174"/>
      <c r="J51" s="175"/>
    </row>
    <row r="52" spans="1:10" s="13" customFormat="1" ht="15" customHeight="1" x14ac:dyDescent="0.3">
      <c r="A52" s="173"/>
      <c r="B52" s="174"/>
      <c r="C52" s="174"/>
      <c r="D52" s="174"/>
      <c r="E52" s="174"/>
      <c r="F52" s="174"/>
      <c r="G52" s="174"/>
      <c r="H52" s="174"/>
      <c r="I52" s="174"/>
      <c r="J52" s="175"/>
    </row>
    <row r="53" spans="1:10" s="13" customFormat="1" ht="15" customHeight="1" x14ac:dyDescent="0.3">
      <c r="A53" s="173"/>
      <c r="B53" s="174"/>
      <c r="C53" s="174"/>
      <c r="D53" s="174"/>
      <c r="E53" s="174"/>
      <c r="F53" s="174"/>
      <c r="G53" s="174"/>
      <c r="H53" s="174"/>
      <c r="I53" s="174"/>
      <c r="J53" s="175"/>
    </row>
    <row r="54" spans="1:10" s="13" customFormat="1" ht="15" customHeight="1" x14ac:dyDescent="0.3">
      <c r="A54" s="173"/>
      <c r="B54" s="174"/>
      <c r="C54" s="174"/>
      <c r="D54" s="174"/>
      <c r="E54" s="174"/>
      <c r="F54" s="174"/>
      <c r="G54" s="174"/>
      <c r="H54" s="174"/>
      <c r="I54" s="174"/>
      <c r="J54" s="175"/>
    </row>
    <row r="55" spans="1:10" s="13" customFormat="1" ht="15" customHeight="1" x14ac:dyDescent="0.3">
      <c r="A55" s="173"/>
      <c r="B55" s="174"/>
      <c r="C55" s="174"/>
      <c r="D55" s="174"/>
      <c r="E55" s="174"/>
      <c r="F55" s="174"/>
      <c r="G55" s="174"/>
      <c r="H55" s="174"/>
      <c r="I55" s="174"/>
      <c r="J55" s="175"/>
    </row>
    <row r="56" spans="1:10" s="13" customFormat="1" ht="15" customHeight="1" x14ac:dyDescent="0.3">
      <c r="A56" s="173"/>
      <c r="B56" s="174"/>
      <c r="C56" s="174"/>
      <c r="D56" s="174"/>
      <c r="E56" s="174"/>
      <c r="F56" s="174"/>
      <c r="G56" s="174"/>
      <c r="H56" s="174"/>
      <c r="I56" s="174"/>
      <c r="J56" s="175"/>
    </row>
    <row r="57" spans="1:10" s="13" customFormat="1" ht="15" customHeight="1" x14ac:dyDescent="0.3">
      <c r="A57" s="173"/>
      <c r="B57" s="174"/>
      <c r="C57" s="174"/>
      <c r="D57" s="174"/>
      <c r="E57" s="174"/>
      <c r="F57" s="174"/>
      <c r="G57" s="174"/>
      <c r="H57" s="174"/>
      <c r="I57" s="174"/>
      <c r="J57" s="175"/>
    </row>
    <row r="58" spans="1:10" s="13" customFormat="1" ht="15" customHeight="1" x14ac:dyDescent="0.3">
      <c r="A58" s="173"/>
      <c r="B58" s="174"/>
      <c r="C58" s="174"/>
      <c r="D58" s="174"/>
      <c r="E58" s="174"/>
      <c r="F58" s="174"/>
      <c r="G58" s="174"/>
      <c r="H58" s="174"/>
      <c r="I58" s="174"/>
      <c r="J58" s="175"/>
    </row>
    <row r="59" spans="1:10" s="13" customFormat="1" ht="15" customHeight="1" x14ac:dyDescent="0.3">
      <c r="A59" s="173"/>
      <c r="B59" s="174"/>
      <c r="C59" s="174"/>
      <c r="D59" s="174"/>
      <c r="E59" s="174"/>
      <c r="F59" s="174"/>
      <c r="G59" s="174"/>
      <c r="H59" s="174"/>
      <c r="I59" s="174"/>
      <c r="J59" s="175"/>
    </row>
    <row r="60" spans="1:10" s="13" customFormat="1" ht="15" customHeight="1" x14ac:dyDescent="0.3">
      <c r="A60" s="173"/>
      <c r="B60" s="174"/>
      <c r="C60" s="174"/>
      <c r="D60" s="174"/>
      <c r="E60" s="174"/>
      <c r="F60" s="174"/>
      <c r="G60" s="174"/>
      <c r="H60" s="174"/>
      <c r="I60" s="174"/>
      <c r="J60" s="175"/>
    </row>
    <row r="61" spans="1:10" s="13" customFormat="1" ht="15" customHeight="1" x14ac:dyDescent="0.3">
      <c r="A61" s="173"/>
      <c r="B61" s="174"/>
      <c r="C61" s="174"/>
      <c r="D61" s="174"/>
      <c r="E61" s="174"/>
      <c r="F61" s="174"/>
      <c r="G61" s="174"/>
      <c r="H61" s="174"/>
      <c r="I61" s="174"/>
      <c r="J61" s="175"/>
    </row>
    <row r="62" spans="1:10" s="13" customFormat="1" ht="15" customHeight="1" x14ac:dyDescent="0.3">
      <c r="A62" s="176"/>
      <c r="B62" s="177"/>
      <c r="C62" s="177"/>
      <c r="D62" s="177"/>
      <c r="E62" s="177"/>
      <c r="F62" s="177"/>
      <c r="G62" s="177"/>
      <c r="H62" s="177"/>
      <c r="I62" s="177"/>
      <c r="J62" s="178"/>
    </row>
    <row r="63" spans="1:10" x14ac:dyDescent="0.3">
      <c r="A63" s="46"/>
    </row>
    <row r="72" spans="1:1" x14ac:dyDescent="0.3">
      <c r="A72" s="46"/>
    </row>
    <row r="79" spans="1:1" x14ac:dyDescent="0.3">
      <c r="A79" s="46"/>
    </row>
    <row r="81" spans="1:1" x14ac:dyDescent="0.3">
      <c r="A81" s="47"/>
    </row>
    <row r="82" spans="1:1" x14ac:dyDescent="0.3">
      <c r="A82" s="48"/>
    </row>
  </sheetData>
  <sheetProtection password="E6F6" sheet="1"/>
  <mergeCells count="17">
    <mergeCell ref="A1:J2"/>
    <mergeCell ref="A3:J4"/>
    <mergeCell ref="D37:J39"/>
    <mergeCell ref="D33:J35"/>
    <mergeCell ref="D18:J19"/>
    <mergeCell ref="D12:J13"/>
    <mergeCell ref="D15:J16"/>
    <mergeCell ref="D24:J25"/>
    <mergeCell ref="D29:J31"/>
    <mergeCell ref="D7:J7"/>
    <mergeCell ref="D28:J28"/>
    <mergeCell ref="D27:J27"/>
    <mergeCell ref="D21:J22"/>
    <mergeCell ref="D9:J10"/>
    <mergeCell ref="A46:J48"/>
    <mergeCell ref="A49:J62"/>
    <mergeCell ref="D41:J44"/>
  </mergeCells>
  <phoneticPr fontId="16" type="noConversion"/>
  <dataValidations count="1">
    <dataValidation type="list" allowBlank="1" showInputMessage="1" showErrorMessage="1" sqref="B27 B24 B35 B21 B33 B37 B41 B18 B12 B15:B16 B9">
      <formula1>check</formula1>
    </dataValidation>
  </dataValidations>
  <pageMargins left="0.75" right="0.75" top="1" bottom="1" header="0.5" footer="0.5"/>
  <headerFooter alignWithMargins="0">
    <oddHeader>&amp;LTab &amp;A: Page &amp;P of &amp;N</oddHead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N106"/>
  <sheetViews>
    <sheetView workbookViewId="0">
      <selection activeCell="C20" sqref="C20"/>
    </sheetView>
  </sheetViews>
  <sheetFormatPr defaultColWidth="8.77734375" defaultRowHeight="13.8" x14ac:dyDescent="0.3"/>
  <cols>
    <col min="1" max="2" width="15.6640625" style="2" customWidth="1"/>
    <col min="3" max="3" width="15.6640625" style="61" customWidth="1"/>
    <col min="4" max="9" width="15.6640625" style="2" customWidth="1"/>
    <col min="10" max="11" width="4.6640625" style="2" hidden="1" customWidth="1"/>
    <col min="12" max="13" width="3.77734375" style="2" hidden="1" customWidth="1"/>
    <col min="14" max="14" width="5.6640625" style="2" hidden="1" customWidth="1"/>
    <col min="15" max="16" width="5.6640625" style="2" customWidth="1"/>
    <col min="17" max="49" width="4.6640625" style="2" customWidth="1"/>
    <col min="50" max="16384" width="8.77734375" style="2"/>
  </cols>
  <sheetData>
    <row r="1" spans="1:14" ht="15" customHeight="1" x14ac:dyDescent="0.3">
      <c r="A1" s="215" t="s">
        <v>317</v>
      </c>
      <c r="B1" s="216"/>
      <c r="C1" s="216"/>
      <c r="D1" s="216"/>
      <c r="E1" s="216"/>
      <c r="F1" s="216"/>
      <c r="G1" s="216"/>
      <c r="H1" s="216"/>
      <c r="I1" s="216"/>
    </row>
    <row r="2" spans="1:14" ht="15" customHeight="1" x14ac:dyDescent="0.3">
      <c r="A2" s="217"/>
      <c r="B2" s="218"/>
      <c r="C2" s="218"/>
      <c r="D2" s="218"/>
      <c r="E2" s="218"/>
      <c r="F2" s="218"/>
      <c r="G2" s="218"/>
      <c r="H2" s="218"/>
      <c r="I2" s="218"/>
    </row>
    <row r="3" spans="1:14" ht="12.75" customHeight="1" x14ac:dyDescent="0.3">
      <c r="A3" s="219" t="s">
        <v>268</v>
      </c>
      <c r="B3" s="220"/>
      <c r="C3" s="220"/>
      <c r="D3" s="220"/>
      <c r="E3" s="220"/>
      <c r="F3" s="220"/>
      <c r="G3" s="220"/>
      <c r="H3" s="220"/>
      <c r="I3" s="220"/>
    </row>
    <row r="4" spans="1:14" x14ac:dyDescent="0.3">
      <c r="A4" s="221"/>
      <c r="B4" s="222"/>
      <c r="C4" s="222"/>
      <c r="D4" s="222"/>
      <c r="E4" s="222"/>
      <c r="F4" s="222"/>
      <c r="G4" s="222"/>
      <c r="H4" s="222"/>
      <c r="I4" s="222"/>
    </row>
    <row r="5" spans="1:14" ht="12.75" customHeight="1" x14ac:dyDescent="0.3">
      <c r="A5" s="223" t="s">
        <v>349</v>
      </c>
      <c r="B5" s="223"/>
      <c r="C5" s="203" t="s">
        <v>290</v>
      </c>
      <c r="D5" s="201" t="s">
        <v>166</v>
      </c>
      <c r="E5" s="206" t="s">
        <v>267</v>
      </c>
      <c r="F5" s="207"/>
      <c r="G5" s="207"/>
      <c r="H5" s="207"/>
      <c r="I5" s="208"/>
    </row>
    <row r="6" spans="1:14" x14ac:dyDescent="0.3">
      <c r="A6" s="223"/>
      <c r="B6" s="223"/>
      <c r="C6" s="204"/>
      <c r="D6" s="201"/>
      <c r="E6" s="209"/>
      <c r="F6" s="210"/>
      <c r="G6" s="210"/>
      <c r="H6" s="210"/>
      <c r="I6" s="211"/>
    </row>
    <row r="7" spans="1:14" x14ac:dyDescent="0.3">
      <c r="A7" s="223"/>
      <c r="B7" s="223"/>
      <c r="C7" s="204"/>
      <c r="D7" s="201"/>
      <c r="E7" s="209"/>
      <c r="F7" s="210"/>
      <c r="G7" s="210"/>
      <c r="H7" s="210"/>
      <c r="I7" s="211"/>
    </row>
    <row r="8" spans="1:14" x14ac:dyDescent="0.3">
      <c r="A8" s="223"/>
      <c r="B8" s="223"/>
      <c r="C8" s="204"/>
      <c r="D8" s="201"/>
      <c r="E8" s="209"/>
      <c r="F8" s="210"/>
      <c r="G8" s="210"/>
      <c r="H8" s="210"/>
      <c r="I8" s="211"/>
    </row>
    <row r="9" spans="1:14" x14ac:dyDescent="0.3">
      <c r="A9" s="223"/>
      <c r="B9" s="223"/>
      <c r="C9" s="204"/>
      <c r="D9" s="201"/>
      <c r="E9" s="209"/>
      <c r="F9" s="210"/>
      <c r="G9" s="210"/>
      <c r="H9" s="210"/>
      <c r="I9" s="211"/>
    </row>
    <row r="10" spans="1:14" x14ac:dyDescent="0.3">
      <c r="A10" s="223"/>
      <c r="B10" s="223"/>
      <c r="C10" s="204"/>
      <c r="D10" s="201"/>
      <c r="E10" s="209"/>
      <c r="F10" s="210"/>
      <c r="G10" s="210"/>
      <c r="H10" s="210"/>
      <c r="I10" s="211"/>
    </row>
    <row r="11" spans="1:14" x14ac:dyDescent="0.3">
      <c r="A11" s="223"/>
      <c r="B11" s="223"/>
      <c r="C11" s="204"/>
      <c r="D11" s="201"/>
      <c r="E11" s="209"/>
      <c r="F11" s="210"/>
      <c r="G11" s="210"/>
      <c r="H11" s="210"/>
      <c r="I11" s="211"/>
    </row>
    <row r="12" spans="1:14" x14ac:dyDescent="0.3">
      <c r="A12" s="223"/>
      <c r="B12" s="223"/>
      <c r="C12" s="204"/>
      <c r="D12" s="202"/>
      <c r="E12" s="209"/>
      <c r="F12" s="210"/>
      <c r="G12" s="210"/>
      <c r="H12" s="210"/>
      <c r="I12" s="211"/>
    </row>
    <row r="13" spans="1:14" x14ac:dyDescent="0.3">
      <c r="A13" s="223"/>
      <c r="B13" s="223"/>
      <c r="C13" s="205"/>
      <c r="D13" s="202"/>
      <c r="E13" s="212"/>
      <c r="F13" s="213"/>
      <c r="G13" s="213"/>
      <c r="H13" s="213"/>
      <c r="I13" s="214"/>
    </row>
    <row r="14" spans="1:14" ht="49.95" customHeight="1" x14ac:dyDescent="0.3">
      <c r="A14" s="196" t="s">
        <v>155</v>
      </c>
      <c r="B14" s="197"/>
      <c r="C14" s="65" t="s">
        <v>156</v>
      </c>
      <c r="D14" s="15" t="s">
        <v>362</v>
      </c>
      <c r="E14" s="198" t="s">
        <v>157</v>
      </c>
      <c r="F14" s="199"/>
      <c r="G14" s="199"/>
      <c r="H14" s="199"/>
      <c r="I14" s="200"/>
      <c r="J14" s="2" t="str">
        <f>IF(AND(A14&lt;&gt;"",LEN(C14)&lt;3),"No","Yes")</f>
        <v>Yes</v>
      </c>
      <c r="K14" s="2" t="str">
        <f>IF(AND(A14&lt;&gt;"",LEN(D14)&lt;5),"No","Yes")</f>
        <v>Yes</v>
      </c>
      <c r="L14" s="2" t="str">
        <f>IF(AND(A14&lt;&gt;"",LEN(E14)&lt;15),"No","Yes")</f>
        <v>Yes</v>
      </c>
      <c r="M14" s="2" t="str">
        <f>CONCATENATE(J14,K14,L14)</f>
        <v>YesYesYes</v>
      </c>
      <c r="N14" s="2" t="str">
        <f>IF(M14="YesYesYes","Yes","No")</f>
        <v>Yes</v>
      </c>
    </row>
    <row r="15" spans="1:14" ht="49.95" customHeight="1" x14ac:dyDescent="0.3">
      <c r="A15" s="196" t="s">
        <v>155</v>
      </c>
      <c r="B15" s="197"/>
      <c r="C15" s="65" t="s">
        <v>156</v>
      </c>
      <c r="D15" s="15" t="s">
        <v>362</v>
      </c>
      <c r="E15" s="198" t="s">
        <v>157</v>
      </c>
      <c r="F15" s="199"/>
      <c r="G15" s="199"/>
      <c r="H15" s="199"/>
      <c r="I15" s="200"/>
      <c r="J15" s="2" t="str">
        <f t="shared" ref="J15:J78" si="0">IF(AND(A15&lt;&gt;"",LEN(C15)&lt;3),"No","Yes")</f>
        <v>Yes</v>
      </c>
      <c r="K15" s="2" t="str">
        <f t="shared" ref="K15:K78" si="1">IF(AND(A15&lt;&gt;"",LEN(D15)&lt;5),"No","Yes")</f>
        <v>Yes</v>
      </c>
      <c r="L15" s="2" t="str">
        <f t="shared" ref="L15:L78" si="2">IF(AND(A15&lt;&gt;"",LEN(E15)&lt;15),"No","Yes")</f>
        <v>Yes</v>
      </c>
      <c r="M15" s="2" t="str">
        <f t="shared" ref="M15:M78" si="3">CONCATENATE(J15,K15,L15)</f>
        <v>YesYesYes</v>
      </c>
      <c r="N15" s="2" t="str">
        <f t="shared" ref="N15:N78" si="4">IF(M15="YesYesYes","Yes","No")</f>
        <v>Yes</v>
      </c>
    </row>
    <row r="16" spans="1:14" ht="49.95" customHeight="1" x14ac:dyDescent="0.3">
      <c r="A16" s="196" t="s">
        <v>155</v>
      </c>
      <c r="B16" s="197"/>
      <c r="C16" s="65" t="s">
        <v>156</v>
      </c>
      <c r="D16" s="15" t="s">
        <v>362</v>
      </c>
      <c r="E16" s="198" t="s">
        <v>157</v>
      </c>
      <c r="F16" s="199"/>
      <c r="G16" s="199"/>
      <c r="H16" s="199"/>
      <c r="I16" s="200"/>
      <c r="J16" s="2" t="str">
        <f t="shared" si="0"/>
        <v>Yes</v>
      </c>
      <c r="K16" s="2" t="str">
        <f t="shared" si="1"/>
        <v>Yes</v>
      </c>
      <c r="L16" s="2" t="str">
        <f t="shared" si="2"/>
        <v>Yes</v>
      </c>
      <c r="M16" s="2" t="str">
        <f t="shared" si="3"/>
        <v>YesYesYes</v>
      </c>
      <c r="N16" s="2" t="str">
        <f t="shared" si="4"/>
        <v>Yes</v>
      </c>
    </row>
    <row r="17" spans="1:14" ht="49.95" customHeight="1" x14ac:dyDescent="0.3">
      <c r="A17" s="196" t="s">
        <v>155</v>
      </c>
      <c r="B17" s="197"/>
      <c r="C17" s="65" t="s">
        <v>156</v>
      </c>
      <c r="D17" s="15" t="s">
        <v>362</v>
      </c>
      <c r="E17" s="198" t="s">
        <v>157</v>
      </c>
      <c r="F17" s="199"/>
      <c r="G17" s="199"/>
      <c r="H17" s="199"/>
      <c r="I17" s="200"/>
      <c r="J17" s="2" t="str">
        <f t="shared" si="0"/>
        <v>Yes</v>
      </c>
      <c r="K17" s="2" t="str">
        <f t="shared" si="1"/>
        <v>Yes</v>
      </c>
      <c r="L17" s="2" t="str">
        <f t="shared" si="2"/>
        <v>Yes</v>
      </c>
      <c r="M17" s="2" t="str">
        <f t="shared" si="3"/>
        <v>YesYesYes</v>
      </c>
      <c r="N17" s="2" t="str">
        <f t="shared" si="4"/>
        <v>Yes</v>
      </c>
    </row>
    <row r="18" spans="1:14" ht="49.95" customHeight="1" x14ac:dyDescent="0.3">
      <c r="A18" s="196" t="s">
        <v>155</v>
      </c>
      <c r="B18" s="197"/>
      <c r="C18" s="65" t="s">
        <v>156</v>
      </c>
      <c r="D18" s="15" t="s">
        <v>362</v>
      </c>
      <c r="E18" s="198" t="s">
        <v>157</v>
      </c>
      <c r="F18" s="199"/>
      <c r="G18" s="199"/>
      <c r="H18" s="199"/>
      <c r="I18" s="200"/>
      <c r="J18" s="2" t="str">
        <f t="shared" si="0"/>
        <v>Yes</v>
      </c>
      <c r="K18" s="2" t="str">
        <f t="shared" si="1"/>
        <v>Yes</v>
      </c>
      <c r="L18" s="2" t="str">
        <f t="shared" si="2"/>
        <v>Yes</v>
      </c>
      <c r="M18" s="2" t="str">
        <f t="shared" si="3"/>
        <v>YesYesYes</v>
      </c>
      <c r="N18" s="2" t="str">
        <f t="shared" si="4"/>
        <v>Yes</v>
      </c>
    </row>
    <row r="19" spans="1:14" ht="49.95" customHeight="1" x14ac:dyDescent="0.3">
      <c r="A19" s="196" t="s">
        <v>155</v>
      </c>
      <c r="B19" s="197"/>
      <c r="C19" s="65" t="s">
        <v>156</v>
      </c>
      <c r="D19" s="15" t="s">
        <v>362</v>
      </c>
      <c r="E19" s="198" t="s">
        <v>157</v>
      </c>
      <c r="F19" s="199"/>
      <c r="G19" s="199"/>
      <c r="H19" s="199"/>
      <c r="I19" s="200"/>
      <c r="J19" s="2" t="str">
        <f t="shared" si="0"/>
        <v>Yes</v>
      </c>
      <c r="K19" s="2" t="str">
        <f t="shared" si="1"/>
        <v>Yes</v>
      </c>
      <c r="L19" s="2" t="str">
        <f t="shared" si="2"/>
        <v>Yes</v>
      </c>
      <c r="M19" s="2" t="str">
        <f t="shared" si="3"/>
        <v>YesYesYes</v>
      </c>
      <c r="N19" s="2" t="str">
        <f t="shared" si="4"/>
        <v>Yes</v>
      </c>
    </row>
    <row r="20" spans="1:14" ht="49.95" customHeight="1" x14ac:dyDescent="0.3">
      <c r="A20" s="196"/>
      <c r="B20" s="197"/>
      <c r="C20" s="60"/>
      <c r="D20" s="15"/>
      <c r="E20" s="198"/>
      <c r="F20" s="199"/>
      <c r="G20" s="199"/>
      <c r="H20" s="199"/>
      <c r="I20" s="200"/>
      <c r="J20" s="2" t="str">
        <f t="shared" si="0"/>
        <v>Yes</v>
      </c>
      <c r="K20" s="2" t="str">
        <f t="shared" si="1"/>
        <v>Yes</v>
      </c>
      <c r="L20" s="2" t="str">
        <f t="shared" si="2"/>
        <v>Yes</v>
      </c>
      <c r="M20" s="2" t="str">
        <f t="shared" si="3"/>
        <v>YesYesYes</v>
      </c>
      <c r="N20" s="2" t="str">
        <f t="shared" si="4"/>
        <v>Yes</v>
      </c>
    </row>
    <row r="21" spans="1:14" ht="49.95" customHeight="1" x14ac:dyDescent="0.3">
      <c r="A21" s="196"/>
      <c r="B21" s="197"/>
      <c r="C21" s="60"/>
      <c r="D21" s="15"/>
      <c r="E21" s="198"/>
      <c r="F21" s="199"/>
      <c r="G21" s="199"/>
      <c r="H21" s="199"/>
      <c r="I21" s="200"/>
      <c r="J21" s="2" t="str">
        <f t="shared" si="0"/>
        <v>Yes</v>
      </c>
      <c r="K21" s="2" t="str">
        <f t="shared" si="1"/>
        <v>Yes</v>
      </c>
      <c r="L21" s="2" t="str">
        <f t="shared" si="2"/>
        <v>Yes</v>
      </c>
      <c r="M21" s="2" t="str">
        <f t="shared" si="3"/>
        <v>YesYesYes</v>
      </c>
      <c r="N21" s="2" t="str">
        <f t="shared" si="4"/>
        <v>Yes</v>
      </c>
    </row>
    <row r="22" spans="1:14" ht="49.95" customHeight="1" x14ac:dyDescent="0.3">
      <c r="A22" s="196"/>
      <c r="B22" s="197"/>
      <c r="C22" s="60"/>
      <c r="D22" s="15"/>
      <c r="E22" s="198"/>
      <c r="F22" s="199"/>
      <c r="G22" s="199"/>
      <c r="H22" s="199"/>
      <c r="I22" s="200"/>
      <c r="J22" s="2" t="str">
        <f t="shared" si="0"/>
        <v>Yes</v>
      </c>
      <c r="K22" s="2" t="str">
        <f t="shared" si="1"/>
        <v>Yes</v>
      </c>
      <c r="L22" s="2" t="str">
        <f t="shared" si="2"/>
        <v>Yes</v>
      </c>
      <c r="M22" s="2" t="str">
        <f t="shared" si="3"/>
        <v>YesYesYes</v>
      </c>
      <c r="N22" s="2" t="str">
        <f t="shared" si="4"/>
        <v>Yes</v>
      </c>
    </row>
    <row r="23" spans="1:14" ht="49.95" customHeight="1" x14ac:dyDescent="0.3">
      <c r="A23" s="196"/>
      <c r="B23" s="197"/>
      <c r="C23" s="60"/>
      <c r="D23" s="15"/>
      <c r="E23" s="198"/>
      <c r="F23" s="199"/>
      <c r="G23" s="199"/>
      <c r="H23" s="199"/>
      <c r="I23" s="200"/>
      <c r="J23" s="2" t="str">
        <f t="shared" si="0"/>
        <v>Yes</v>
      </c>
      <c r="K23" s="2" t="str">
        <f t="shared" si="1"/>
        <v>Yes</v>
      </c>
      <c r="L23" s="2" t="str">
        <f t="shared" si="2"/>
        <v>Yes</v>
      </c>
      <c r="M23" s="2" t="str">
        <f t="shared" si="3"/>
        <v>YesYesYes</v>
      </c>
      <c r="N23" s="2" t="str">
        <f t="shared" si="4"/>
        <v>Yes</v>
      </c>
    </row>
    <row r="24" spans="1:14" ht="49.95" customHeight="1" x14ac:dyDescent="0.3">
      <c r="A24" s="196"/>
      <c r="B24" s="197"/>
      <c r="C24" s="60"/>
      <c r="D24" s="15"/>
      <c r="E24" s="198"/>
      <c r="F24" s="199"/>
      <c r="G24" s="199"/>
      <c r="H24" s="199"/>
      <c r="I24" s="200"/>
      <c r="J24" s="2" t="str">
        <f t="shared" si="0"/>
        <v>Yes</v>
      </c>
      <c r="K24" s="2" t="str">
        <f t="shared" si="1"/>
        <v>Yes</v>
      </c>
      <c r="L24" s="2" t="str">
        <f t="shared" si="2"/>
        <v>Yes</v>
      </c>
      <c r="M24" s="2" t="str">
        <f t="shared" si="3"/>
        <v>YesYesYes</v>
      </c>
      <c r="N24" s="2" t="str">
        <f t="shared" si="4"/>
        <v>Yes</v>
      </c>
    </row>
    <row r="25" spans="1:14" ht="49.95" customHeight="1" x14ac:dyDescent="0.3">
      <c r="A25" s="196"/>
      <c r="B25" s="197"/>
      <c r="C25" s="60"/>
      <c r="D25" s="15"/>
      <c r="E25" s="198"/>
      <c r="F25" s="199"/>
      <c r="G25" s="199"/>
      <c r="H25" s="199"/>
      <c r="I25" s="200"/>
      <c r="J25" s="2" t="str">
        <f t="shared" si="0"/>
        <v>Yes</v>
      </c>
      <c r="K25" s="2" t="str">
        <f t="shared" si="1"/>
        <v>Yes</v>
      </c>
      <c r="L25" s="2" t="str">
        <f t="shared" si="2"/>
        <v>Yes</v>
      </c>
      <c r="M25" s="2" t="str">
        <f t="shared" si="3"/>
        <v>YesYesYes</v>
      </c>
      <c r="N25" s="2" t="str">
        <f t="shared" si="4"/>
        <v>Yes</v>
      </c>
    </row>
    <row r="26" spans="1:14" ht="49.95" customHeight="1" x14ac:dyDescent="0.3">
      <c r="A26" s="196"/>
      <c r="B26" s="197"/>
      <c r="C26" s="60"/>
      <c r="D26" s="15"/>
      <c r="E26" s="198"/>
      <c r="F26" s="199"/>
      <c r="G26" s="199"/>
      <c r="H26" s="199"/>
      <c r="I26" s="200"/>
      <c r="J26" s="2" t="str">
        <f t="shared" si="0"/>
        <v>Yes</v>
      </c>
      <c r="K26" s="2" t="str">
        <f t="shared" si="1"/>
        <v>Yes</v>
      </c>
      <c r="L26" s="2" t="str">
        <f t="shared" si="2"/>
        <v>Yes</v>
      </c>
      <c r="M26" s="2" t="str">
        <f t="shared" si="3"/>
        <v>YesYesYes</v>
      </c>
      <c r="N26" s="2" t="str">
        <f t="shared" si="4"/>
        <v>Yes</v>
      </c>
    </row>
    <row r="27" spans="1:14" ht="49.95" customHeight="1" x14ac:dyDescent="0.3">
      <c r="A27" s="196"/>
      <c r="B27" s="197"/>
      <c r="C27" s="60"/>
      <c r="D27" s="15"/>
      <c r="E27" s="198"/>
      <c r="F27" s="199"/>
      <c r="G27" s="199"/>
      <c r="H27" s="199"/>
      <c r="I27" s="200"/>
      <c r="J27" s="2" t="str">
        <f t="shared" si="0"/>
        <v>Yes</v>
      </c>
      <c r="K27" s="2" t="str">
        <f t="shared" si="1"/>
        <v>Yes</v>
      </c>
      <c r="L27" s="2" t="str">
        <f t="shared" si="2"/>
        <v>Yes</v>
      </c>
      <c r="M27" s="2" t="str">
        <f t="shared" si="3"/>
        <v>YesYesYes</v>
      </c>
      <c r="N27" s="2" t="str">
        <f t="shared" si="4"/>
        <v>Yes</v>
      </c>
    </row>
    <row r="28" spans="1:14" ht="49.95" customHeight="1" x14ac:dyDescent="0.3">
      <c r="A28" s="196"/>
      <c r="B28" s="197"/>
      <c r="C28" s="60"/>
      <c r="D28" s="15"/>
      <c r="E28" s="198"/>
      <c r="F28" s="199"/>
      <c r="G28" s="199"/>
      <c r="H28" s="199"/>
      <c r="I28" s="200"/>
      <c r="J28" s="2" t="str">
        <f t="shared" si="0"/>
        <v>Yes</v>
      </c>
      <c r="K28" s="2" t="str">
        <f t="shared" si="1"/>
        <v>Yes</v>
      </c>
      <c r="L28" s="2" t="str">
        <f t="shared" si="2"/>
        <v>Yes</v>
      </c>
      <c r="M28" s="2" t="str">
        <f t="shared" si="3"/>
        <v>YesYesYes</v>
      </c>
      <c r="N28" s="2" t="str">
        <f t="shared" si="4"/>
        <v>Yes</v>
      </c>
    </row>
    <row r="29" spans="1:14" ht="49.95" customHeight="1" x14ac:dyDescent="0.3">
      <c r="A29" s="196"/>
      <c r="B29" s="197"/>
      <c r="C29" s="60"/>
      <c r="D29" s="15"/>
      <c r="E29" s="198"/>
      <c r="F29" s="199"/>
      <c r="G29" s="199"/>
      <c r="H29" s="199"/>
      <c r="I29" s="200"/>
      <c r="J29" s="2" t="str">
        <f t="shared" si="0"/>
        <v>Yes</v>
      </c>
      <c r="K29" s="2" t="str">
        <f t="shared" si="1"/>
        <v>Yes</v>
      </c>
      <c r="L29" s="2" t="str">
        <f t="shared" si="2"/>
        <v>Yes</v>
      </c>
      <c r="M29" s="2" t="str">
        <f t="shared" si="3"/>
        <v>YesYesYes</v>
      </c>
      <c r="N29" s="2" t="str">
        <f t="shared" si="4"/>
        <v>Yes</v>
      </c>
    </row>
    <row r="30" spans="1:14" ht="49.95" customHeight="1" x14ac:dyDescent="0.3">
      <c r="A30" s="196"/>
      <c r="B30" s="197"/>
      <c r="C30" s="60"/>
      <c r="D30" s="15"/>
      <c r="E30" s="198"/>
      <c r="F30" s="199"/>
      <c r="G30" s="199"/>
      <c r="H30" s="199"/>
      <c r="I30" s="200"/>
      <c r="J30" s="2" t="str">
        <f t="shared" si="0"/>
        <v>Yes</v>
      </c>
      <c r="K30" s="2" t="str">
        <f t="shared" si="1"/>
        <v>Yes</v>
      </c>
      <c r="L30" s="2" t="str">
        <f t="shared" si="2"/>
        <v>Yes</v>
      </c>
      <c r="M30" s="2" t="str">
        <f t="shared" si="3"/>
        <v>YesYesYes</v>
      </c>
      <c r="N30" s="2" t="str">
        <f t="shared" si="4"/>
        <v>Yes</v>
      </c>
    </row>
    <row r="31" spans="1:14" ht="49.95" customHeight="1" x14ac:dyDescent="0.3">
      <c r="A31" s="196"/>
      <c r="B31" s="197"/>
      <c r="C31" s="60"/>
      <c r="D31" s="15"/>
      <c r="E31" s="198"/>
      <c r="F31" s="199"/>
      <c r="G31" s="199"/>
      <c r="H31" s="199"/>
      <c r="I31" s="200"/>
      <c r="J31" s="2" t="str">
        <f t="shared" si="0"/>
        <v>Yes</v>
      </c>
      <c r="K31" s="2" t="str">
        <f t="shared" si="1"/>
        <v>Yes</v>
      </c>
      <c r="L31" s="2" t="str">
        <f t="shared" si="2"/>
        <v>Yes</v>
      </c>
      <c r="M31" s="2" t="str">
        <f t="shared" si="3"/>
        <v>YesYesYes</v>
      </c>
      <c r="N31" s="2" t="str">
        <f t="shared" si="4"/>
        <v>Yes</v>
      </c>
    </row>
    <row r="32" spans="1:14" ht="49.95" customHeight="1" x14ac:dyDescent="0.3">
      <c r="A32" s="196"/>
      <c r="B32" s="197"/>
      <c r="C32" s="60"/>
      <c r="D32" s="15"/>
      <c r="E32" s="198"/>
      <c r="F32" s="199"/>
      <c r="G32" s="199"/>
      <c r="H32" s="199"/>
      <c r="I32" s="200"/>
      <c r="J32" s="2" t="str">
        <f t="shared" si="0"/>
        <v>Yes</v>
      </c>
      <c r="K32" s="2" t="str">
        <f t="shared" si="1"/>
        <v>Yes</v>
      </c>
      <c r="L32" s="2" t="str">
        <f t="shared" si="2"/>
        <v>Yes</v>
      </c>
      <c r="M32" s="2" t="str">
        <f t="shared" si="3"/>
        <v>YesYesYes</v>
      </c>
      <c r="N32" s="2" t="str">
        <f t="shared" si="4"/>
        <v>Yes</v>
      </c>
    </row>
    <row r="33" spans="1:14" ht="49.95" customHeight="1" x14ac:dyDescent="0.3">
      <c r="A33" s="196"/>
      <c r="B33" s="197"/>
      <c r="C33" s="60"/>
      <c r="D33" s="15"/>
      <c r="E33" s="198"/>
      <c r="F33" s="199"/>
      <c r="G33" s="199"/>
      <c r="H33" s="199"/>
      <c r="I33" s="200"/>
      <c r="J33" s="2" t="str">
        <f t="shared" si="0"/>
        <v>Yes</v>
      </c>
      <c r="K33" s="2" t="str">
        <f t="shared" si="1"/>
        <v>Yes</v>
      </c>
      <c r="L33" s="2" t="str">
        <f t="shared" si="2"/>
        <v>Yes</v>
      </c>
      <c r="M33" s="2" t="str">
        <f t="shared" si="3"/>
        <v>YesYesYes</v>
      </c>
      <c r="N33" s="2" t="str">
        <f t="shared" si="4"/>
        <v>Yes</v>
      </c>
    </row>
    <row r="34" spans="1:14" ht="49.95" customHeight="1" x14ac:dyDescent="0.3">
      <c r="A34" s="196"/>
      <c r="B34" s="197"/>
      <c r="C34" s="60"/>
      <c r="D34" s="15"/>
      <c r="E34" s="198"/>
      <c r="F34" s="199"/>
      <c r="G34" s="199"/>
      <c r="H34" s="199"/>
      <c r="I34" s="200"/>
      <c r="J34" s="2" t="str">
        <f t="shared" si="0"/>
        <v>Yes</v>
      </c>
      <c r="K34" s="2" t="str">
        <f t="shared" si="1"/>
        <v>Yes</v>
      </c>
      <c r="L34" s="2" t="str">
        <f t="shared" si="2"/>
        <v>Yes</v>
      </c>
      <c r="M34" s="2" t="str">
        <f t="shared" si="3"/>
        <v>YesYesYes</v>
      </c>
      <c r="N34" s="2" t="str">
        <f t="shared" si="4"/>
        <v>Yes</v>
      </c>
    </row>
    <row r="35" spans="1:14" ht="49.95" customHeight="1" x14ac:dyDescent="0.3">
      <c r="A35" s="196"/>
      <c r="B35" s="197"/>
      <c r="C35" s="60"/>
      <c r="D35" s="15"/>
      <c r="E35" s="198"/>
      <c r="F35" s="199"/>
      <c r="G35" s="199"/>
      <c r="H35" s="199"/>
      <c r="I35" s="200"/>
      <c r="J35" s="2" t="str">
        <f t="shared" si="0"/>
        <v>Yes</v>
      </c>
      <c r="K35" s="2" t="str">
        <f t="shared" si="1"/>
        <v>Yes</v>
      </c>
      <c r="L35" s="2" t="str">
        <f t="shared" si="2"/>
        <v>Yes</v>
      </c>
      <c r="M35" s="2" t="str">
        <f t="shared" si="3"/>
        <v>YesYesYes</v>
      </c>
      <c r="N35" s="2" t="str">
        <f t="shared" si="4"/>
        <v>Yes</v>
      </c>
    </row>
    <row r="36" spans="1:14" ht="49.95" customHeight="1" x14ac:dyDescent="0.3">
      <c r="A36" s="196"/>
      <c r="B36" s="197"/>
      <c r="C36" s="60"/>
      <c r="D36" s="15"/>
      <c r="E36" s="198"/>
      <c r="F36" s="199"/>
      <c r="G36" s="199"/>
      <c r="H36" s="199"/>
      <c r="I36" s="200"/>
      <c r="J36" s="2" t="str">
        <f t="shared" si="0"/>
        <v>Yes</v>
      </c>
      <c r="K36" s="2" t="str">
        <f t="shared" si="1"/>
        <v>Yes</v>
      </c>
      <c r="L36" s="2" t="str">
        <f t="shared" si="2"/>
        <v>Yes</v>
      </c>
      <c r="M36" s="2" t="str">
        <f t="shared" si="3"/>
        <v>YesYesYes</v>
      </c>
      <c r="N36" s="2" t="str">
        <f t="shared" si="4"/>
        <v>Yes</v>
      </c>
    </row>
    <row r="37" spans="1:14" ht="49.95" customHeight="1" x14ac:dyDescent="0.3">
      <c r="A37" s="196"/>
      <c r="B37" s="197"/>
      <c r="C37" s="60"/>
      <c r="D37" s="15"/>
      <c r="E37" s="198"/>
      <c r="F37" s="199"/>
      <c r="G37" s="199"/>
      <c r="H37" s="199"/>
      <c r="I37" s="200"/>
      <c r="J37" s="2" t="str">
        <f t="shared" si="0"/>
        <v>Yes</v>
      </c>
      <c r="K37" s="2" t="str">
        <f t="shared" si="1"/>
        <v>Yes</v>
      </c>
      <c r="L37" s="2" t="str">
        <f t="shared" si="2"/>
        <v>Yes</v>
      </c>
      <c r="M37" s="2" t="str">
        <f t="shared" si="3"/>
        <v>YesYesYes</v>
      </c>
      <c r="N37" s="2" t="str">
        <f t="shared" si="4"/>
        <v>Yes</v>
      </c>
    </row>
    <row r="38" spans="1:14" ht="49.95" customHeight="1" x14ac:dyDescent="0.3">
      <c r="A38" s="196"/>
      <c r="B38" s="197"/>
      <c r="C38" s="60"/>
      <c r="D38" s="15"/>
      <c r="E38" s="198"/>
      <c r="F38" s="199"/>
      <c r="G38" s="199"/>
      <c r="H38" s="199"/>
      <c r="I38" s="200"/>
      <c r="J38" s="2" t="str">
        <f t="shared" si="0"/>
        <v>Yes</v>
      </c>
      <c r="K38" s="2" t="str">
        <f t="shared" si="1"/>
        <v>Yes</v>
      </c>
      <c r="L38" s="2" t="str">
        <f t="shared" si="2"/>
        <v>Yes</v>
      </c>
      <c r="M38" s="2" t="str">
        <f t="shared" si="3"/>
        <v>YesYesYes</v>
      </c>
      <c r="N38" s="2" t="str">
        <f t="shared" si="4"/>
        <v>Yes</v>
      </c>
    </row>
    <row r="39" spans="1:14" ht="49.95" customHeight="1" x14ac:dyDescent="0.3">
      <c r="A39" s="196"/>
      <c r="B39" s="197"/>
      <c r="C39" s="60"/>
      <c r="D39" s="15"/>
      <c r="E39" s="198"/>
      <c r="F39" s="199"/>
      <c r="G39" s="199"/>
      <c r="H39" s="199"/>
      <c r="I39" s="200"/>
      <c r="J39" s="2" t="str">
        <f t="shared" si="0"/>
        <v>Yes</v>
      </c>
      <c r="K39" s="2" t="str">
        <f t="shared" si="1"/>
        <v>Yes</v>
      </c>
      <c r="L39" s="2" t="str">
        <f t="shared" si="2"/>
        <v>Yes</v>
      </c>
      <c r="M39" s="2" t="str">
        <f t="shared" si="3"/>
        <v>YesYesYes</v>
      </c>
      <c r="N39" s="2" t="str">
        <f t="shared" si="4"/>
        <v>Yes</v>
      </c>
    </row>
    <row r="40" spans="1:14" ht="49.95" customHeight="1" x14ac:dyDescent="0.3">
      <c r="A40" s="196"/>
      <c r="B40" s="197"/>
      <c r="C40" s="60"/>
      <c r="D40" s="15"/>
      <c r="E40" s="198"/>
      <c r="F40" s="199"/>
      <c r="G40" s="199"/>
      <c r="H40" s="199"/>
      <c r="I40" s="200"/>
      <c r="J40" s="2" t="str">
        <f t="shared" si="0"/>
        <v>Yes</v>
      </c>
      <c r="K40" s="2" t="str">
        <f t="shared" si="1"/>
        <v>Yes</v>
      </c>
      <c r="L40" s="2" t="str">
        <f t="shared" si="2"/>
        <v>Yes</v>
      </c>
      <c r="M40" s="2" t="str">
        <f t="shared" si="3"/>
        <v>YesYesYes</v>
      </c>
      <c r="N40" s="2" t="str">
        <f t="shared" si="4"/>
        <v>Yes</v>
      </c>
    </row>
    <row r="41" spans="1:14" ht="49.95" customHeight="1" x14ac:dyDescent="0.3">
      <c r="A41" s="196"/>
      <c r="B41" s="197"/>
      <c r="C41" s="60"/>
      <c r="D41" s="15"/>
      <c r="E41" s="198"/>
      <c r="F41" s="199"/>
      <c r="G41" s="199"/>
      <c r="H41" s="199"/>
      <c r="I41" s="200"/>
      <c r="J41" s="2" t="str">
        <f t="shared" si="0"/>
        <v>Yes</v>
      </c>
      <c r="K41" s="2" t="str">
        <f t="shared" si="1"/>
        <v>Yes</v>
      </c>
      <c r="L41" s="2" t="str">
        <f t="shared" si="2"/>
        <v>Yes</v>
      </c>
      <c r="M41" s="2" t="str">
        <f t="shared" si="3"/>
        <v>YesYesYes</v>
      </c>
      <c r="N41" s="2" t="str">
        <f t="shared" si="4"/>
        <v>Yes</v>
      </c>
    </row>
    <row r="42" spans="1:14" ht="49.95" customHeight="1" x14ac:dyDescent="0.3">
      <c r="A42" s="196"/>
      <c r="B42" s="197"/>
      <c r="C42" s="60"/>
      <c r="D42" s="15"/>
      <c r="E42" s="198"/>
      <c r="F42" s="199"/>
      <c r="G42" s="199"/>
      <c r="H42" s="199"/>
      <c r="I42" s="200"/>
      <c r="J42" s="2" t="str">
        <f t="shared" si="0"/>
        <v>Yes</v>
      </c>
      <c r="K42" s="2" t="str">
        <f t="shared" si="1"/>
        <v>Yes</v>
      </c>
      <c r="L42" s="2" t="str">
        <f t="shared" si="2"/>
        <v>Yes</v>
      </c>
      <c r="M42" s="2" t="str">
        <f t="shared" si="3"/>
        <v>YesYesYes</v>
      </c>
      <c r="N42" s="2" t="str">
        <f t="shared" si="4"/>
        <v>Yes</v>
      </c>
    </row>
    <row r="43" spans="1:14" ht="49.95" customHeight="1" x14ac:dyDescent="0.3">
      <c r="A43" s="196"/>
      <c r="B43" s="197"/>
      <c r="C43" s="60"/>
      <c r="D43" s="15"/>
      <c r="E43" s="198"/>
      <c r="F43" s="199"/>
      <c r="G43" s="199"/>
      <c r="H43" s="199"/>
      <c r="I43" s="200"/>
      <c r="J43" s="2" t="str">
        <f t="shared" si="0"/>
        <v>Yes</v>
      </c>
      <c r="K43" s="2" t="str">
        <f t="shared" si="1"/>
        <v>Yes</v>
      </c>
      <c r="L43" s="2" t="str">
        <f t="shared" si="2"/>
        <v>Yes</v>
      </c>
      <c r="M43" s="2" t="str">
        <f t="shared" si="3"/>
        <v>YesYesYes</v>
      </c>
      <c r="N43" s="2" t="str">
        <f t="shared" si="4"/>
        <v>Yes</v>
      </c>
    </row>
    <row r="44" spans="1:14" ht="49.95" customHeight="1" x14ac:dyDescent="0.3">
      <c r="A44" s="196"/>
      <c r="B44" s="197"/>
      <c r="C44" s="60"/>
      <c r="D44" s="15"/>
      <c r="E44" s="198"/>
      <c r="F44" s="199"/>
      <c r="G44" s="199"/>
      <c r="H44" s="199"/>
      <c r="I44" s="200"/>
      <c r="J44" s="2" t="str">
        <f t="shared" si="0"/>
        <v>Yes</v>
      </c>
      <c r="K44" s="2" t="str">
        <f t="shared" si="1"/>
        <v>Yes</v>
      </c>
      <c r="L44" s="2" t="str">
        <f t="shared" si="2"/>
        <v>Yes</v>
      </c>
      <c r="M44" s="2" t="str">
        <f t="shared" si="3"/>
        <v>YesYesYes</v>
      </c>
      <c r="N44" s="2" t="str">
        <f t="shared" si="4"/>
        <v>Yes</v>
      </c>
    </row>
    <row r="45" spans="1:14" ht="49.95" customHeight="1" x14ac:dyDescent="0.3">
      <c r="A45" s="196"/>
      <c r="B45" s="197"/>
      <c r="C45" s="60"/>
      <c r="D45" s="15"/>
      <c r="E45" s="198"/>
      <c r="F45" s="199"/>
      <c r="G45" s="199"/>
      <c r="H45" s="199"/>
      <c r="I45" s="200"/>
      <c r="J45" s="2" t="str">
        <f t="shared" si="0"/>
        <v>Yes</v>
      </c>
      <c r="K45" s="2" t="str">
        <f t="shared" si="1"/>
        <v>Yes</v>
      </c>
      <c r="L45" s="2" t="str">
        <f t="shared" si="2"/>
        <v>Yes</v>
      </c>
      <c r="M45" s="2" t="str">
        <f t="shared" si="3"/>
        <v>YesYesYes</v>
      </c>
      <c r="N45" s="2" t="str">
        <f t="shared" si="4"/>
        <v>Yes</v>
      </c>
    </row>
    <row r="46" spans="1:14" ht="49.95" customHeight="1" x14ac:dyDescent="0.3">
      <c r="A46" s="196"/>
      <c r="B46" s="197"/>
      <c r="C46" s="60"/>
      <c r="D46" s="15"/>
      <c r="E46" s="198"/>
      <c r="F46" s="199"/>
      <c r="G46" s="199"/>
      <c r="H46" s="199"/>
      <c r="I46" s="200"/>
      <c r="J46" s="2" t="str">
        <f t="shared" si="0"/>
        <v>Yes</v>
      </c>
      <c r="K46" s="2" t="str">
        <f t="shared" si="1"/>
        <v>Yes</v>
      </c>
      <c r="L46" s="2" t="str">
        <f t="shared" si="2"/>
        <v>Yes</v>
      </c>
      <c r="M46" s="2" t="str">
        <f t="shared" si="3"/>
        <v>YesYesYes</v>
      </c>
      <c r="N46" s="2" t="str">
        <f t="shared" si="4"/>
        <v>Yes</v>
      </c>
    </row>
    <row r="47" spans="1:14" ht="49.95" customHeight="1" x14ac:dyDescent="0.3">
      <c r="A47" s="196"/>
      <c r="B47" s="197"/>
      <c r="C47" s="60"/>
      <c r="D47" s="15"/>
      <c r="E47" s="198"/>
      <c r="F47" s="199"/>
      <c r="G47" s="199"/>
      <c r="H47" s="199"/>
      <c r="I47" s="200"/>
      <c r="J47" s="2" t="str">
        <f t="shared" si="0"/>
        <v>Yes</v>
      </c>
      <c r="K47" s="2" t="str">
        <f t="shared" si="1"/>
        <v>Yes</v>
      </c>
      <c r="L47" s="2" t="str">
        <f t="shared" si="2"/>
        <v>Yes</v>
      </c>
      <c r="M47" s="2" t="str">
        <f t="shared" si="3"/>
        <v>YesYesYes</v>
      </c>
      <c r="N47" s="2" t="str">
        <f t="shared" si="4"/>
        <v>Yes</v>
      </c>
    </row>
    <row r="48" spans="1:14" ht="49.95" customHeight="1" x14ac:dyDescent="0.3">
      <c r="A48" s="196"/>
      <c r="B48" s="197"/>
      <c r="C48" s="60"/>
      <c r="D48" s="15"/>
      <c r="E48" s="198"/>
      <c r="F48" s="199"/>
      <c r="G48" s="199"/>
      <c r="H48" s="199"/>
      <c r="I48" s="200"/>
      <c r="J48" s="2" t="str">
        <f t="shared" si="0"/>
        <v>Yes</v>
      </c>
      <c r="K48" s="2" t="str">
        <f t="shared" si="1"/>
        <v>Yes</v>
      </c>
      <c r="L48" s="2" t="str">
        <f t="shared" si="2"/>
        <v>Yes</v>
      </c>
      <c r="M48" s="2" t="str">
        <f t="shared" si="3"/>
        <v>YesYesYes</v>
      </c>
      <c r="N48" s="2" t="str">
        <f t="shared" si="4"/>
        <v>Yes</v>
      </c>
    </row>
    <row r="49" spans="1:14" ht="49.95" customHeight="1" x14ac:dyDescent="0.3">
      <c r="A49" s="196"/>
      <c r="B49" s="197"/>
      <c r="C49" s="60"/>
      <c r="D49" s="15"/>
      <c r="E49" s="198"/>
      <c r="F49" s="199"/>
      <c r="G49" s="199"/>
      <c r="H49" s="199"/>
      <c r="I49" s="200"/>
      <c r="J49" s="2" t="str">
        <f t="shared" si="0"/>
        <v>Yes</v>
      </c>
      <c r="K49" s="2" t="str">
        <f t="shared" si="1"/>
        <v>Yes</v>
      </c>
      <c r="L49" s="2" t="str">
        <f t="shared" si="2"/>
        <v>Yes</v>
      </c>
      <c r="M49" s="2" t="str">
        <f t="shared" si="3"/>
        <v>YesYesYes</v>
      </c>
      <c r="N49" s="2" t="str">
        <f t="shared" si="4"/>
        <v>Yes</v>
      </c>
    </row>
    <row r="50" spans="1:14" ht="49.95" customHeight="1" x14ac:dyDescent="0.3">
      <c r="A50" s="196"/>
      <c r="B50" s="197"/>
      <c r="C50" s="60"/>
      <c r="D50" s="15"/>
      <c r="E50" s="198"/>
      <c r="F50" s="199"/>
      <c r="G50" s="199"/>
      <c r="H50" s="199"/>
      <c r="I50" s="200"/>
      <c r="J50" s="2" t="str">
        <f t="shared" si="0"/>
        <v>Yes</v>
      </c>
      <c r="K50" s="2" t="str">
        <f t="shared" si="1"/>
        <v>Yes</v>
      </c>
      <c r="L50" s="2" t="str">
        <f t="shared" si="2"/>
        <v>Yes</v>
      </c>
      <c r="M50" s="2" t="str">
        <f t="shared" si="3"/>
        <v>YesYesYes</v>
      </c>
      <c r="N50" s="2" t="str">
        <f t="shared" si="4"/>
        <v>Yes</v>
      </c>
    </row>
    <row r="51" spans="1:14" ht="49.95" customHeight="1" x14ac:dyDescent="0.3">
      <c r="A51" s="196"/>
      <c r="B51" s="197"/>
      <c r="C51" s="60"/>
      <c r="D51" s="15"/>
      <c r="E51" s="198"/>
      <c r="F51" s="199"/>
      <c r="G51" s="199"/>
      <c r="H51" s="199"/>
      <c r="I51" s="200"/>
      <c r="J51" s="2" t="str">
        <f t="shared" si="0"/>
        <v>Yes</v>
      </c>
      <c r="K51" s="2" t="str">
        <f t="shared" si="1"/>
        <v>Yes</v>
      </c>
      <c r="L51" s="2" t="str">
        <f t="shared" si="2"/>
        <v>Yes</v>
      </c>
      <c r="M51" s="2" t="str">
        <f t="shared" si="3"/>
        <v>YesYesYes</v>
      </c>
      <c r="N51" s="2" t="str">
        <f t="shared" si="4"/>
        <v>Yes</v>
      </c>
    </row>
    <row r="52" spans="1:14" ht="49.95" customHeight="1" x14ac:dyDescent="0.3">
      <c r="A52" s="196"/>
      <c r="B52" s="197"/>
      <c r="C52" s="60"/>
      <c r="D52" s="15"/>
      <c r="E52" s="198"/>
      <c r="F52" s="199"/>
      <c r="G52" s="199"/>
      <c r="H52" s="199"/>
      <c r="I52" s="200"/>
      <c r="J52" s="2" t="str">
        <f t="shared" si="0"/>
        <v>Yes</v>
      </c>
      <c r="K52" s="2" t="str">
        <f t="shared" si="1"/>
        <v>Yes</v>
      </c>
      <c r="L52" s="2" t="str">
        <f t="shared" si="2"/>
        <v>Yes</v>
      </c>
      <c r="M52" s="2" t="str">
        <f t="shared" si="3"/>
        <v>YesYesYes</v>
      </c>
      <c r="N52" s="2" t="str">
        <f t="shared" si="4"/>
        <v>Yes</v>
      </c>
    </row>
    <row r="53" spans="1:14" ht="49.95" customHeight="1" x14ac:dyDescent="0.3">
      <c r="A53" s="196"/>
      <c r="B53" s="197"/>
      <c r="C53" s="60"/>
      <c r="D53" s="15"/>
      <c r="E53" s="198"/>
      <c r="F53" s="199"/>
      <c r="G53" s="199"/>
      <c r="H53" s="199"/>
      <c r="I53" s="200"/>
      <c r="J53" s="2" t="str">
        <f t="shared" si="0"/>
        <v>Yes</v>
      </c>
      <c r="K53" s="2" t="str">
        <f t="shared" si="1"/>
        <v>Yes</v>
      </c>
      <c r="L53" s="2" t="str">
        <f t="shared" si="2"/>
        <v>Yes</v>
      </c>
      <c r="M53" s="2" t="str">
        <f t="shared" si="3"/>
        <v>YesYesYes</v>
      </c>
      <c r="N53" s="2" t="str">
        <f t="shared" si="4"/>
        <v>Yes</v>
      </c>
    </row>
    <row r="54" spans="1:14" ht="49.95" customHeight="1" x14ac:dyDescent="0.3">
      <c r="A54" s="196"/>
      <c r="B54" s="197"/>
      <c r="C54" s="60"/>
      <c r="D54" s="15"/>
      <c r="E54" s="198"/>
      <c r="F54" s="199"/>
      <c r="G54" s="199"/>
      <c r="H54" s="199"/>
      <c r="I54" s="200"/>
      <c r="J54" s="2" t="str">
        <f t="shared" si="0"/>
        <v>Yes</v>
      </c>
      <c r="K54" s="2" t="str">
        <f t="shared" si="1"/>
        <v>Yes</v>
      </c>
      <c r="L54" s="2" t="str">
        <f t="shared" si="2"/>
        <v>Yes</v>
      </c>
      <c r="M54" s="2" t="str">
        <f t="shared" si="3"/>
        <v>YesYesYes</v>
      </c>
      <c r="N54" s="2" t="str">
        <f t="shared" si="4"/>
        <v>Yes</v>
      </c>
    </row>
    <row r="55" spans="1:14" ht="49.95" customHeight="1" x14ac:dyDescent="0.3">
      <c r="A55" s="196"/>
      <c r="B55" s="197"/>
      <c r="C55" s="60"/>
      <c r="D55" s="15"/>
      <c r="E55" s="198"/>
      <c r="F55" s="199"/>
      <c r="G55" s="199"/>
      <c r="H55" s="199"/>
      <c r="I55" s="200"/>
      <c r="J55" s="2" t="str">
        <f t="shared" si="0"/>
        <v>Yes</v>
      </c>
      <c r="K55" s="2" t="str">
        <f t="shared" si="1"/>
        <v>Yes</v>
      </c>
      <c r="L55" s="2" t="str">
        <f t="shared" si="2"/>
        <v>Yes</v>
      </c>
      <c r="M55" s="2" t="str">
        <f t="shared" si="3"/>
        <v>YesYesYes</v>
      </c>
      <c r="N55" s="2" t="str">
        <f t="shared" si="4"/>
        <v>Yes</v>
      </c>
    </row>
    <row r="56" spans="1:14" ht="49.95" customHeight="1" x14ac:dyDescent="0.3">
      <c r="A56" s="196"/>
      <c r="B56" s="197"/>
      <c r="C56" s="60"/>
      <c r="D56" s="15"/>
      <c r="E56" s="198"/>
      <c r="F56" s="199"/>
      <c r="G56" s="199"/>
      <c r="H56" s="199"/>
      <c r="I56" s="200"/>
      <c r="J56" s="2" t="str">
        <f t="shared" si="0"/>
        <v>Yes</v>
      </c>
      <c r="K56" s="2" t="str">
        <f t="shared" si="1"/>
        <v>Yes</v>
      </c>
      <c r="L56" s="2" t="str">
        <f t="shared" si="2"/>
        <v>Yes</v>
      </c>
      <c r="M56" s="2" t="str">
        <f t="shared" si="3"/>
        <v>YesYesYes</v>
      </c>
      <c r="N56" s="2" t="str">
        <f t="shared" si="4"/>
        <v>Yes</v>
      </c>
    </row>
    <row r="57" spans="1:14" ht="49.95" customHeight="1" x14ac:dyDescent="0.3">
      <c r="A57" s="196"/>
      <c r="B57" s="197"/>
      <c r="C57" s="60"/>
      <c r="D57" s="15"/>
      <c r="E57" s="198"/>
      <c r="F57" s="199"/>
      <c r="G57" s="199"/>
      <c r="H57" s="199"/>
      <c r="I57" s="200"/>
      <c r="J57" s="2" t="str">
        <f t="shared" si="0"/>
        <v>Yes</v>
      </c>
      <c r="K57" s="2" t="str">
        <f t="shared" si="1"/>
        <v>Yes</v>
      </c>
      <c r="L57" s="2" t="str">
        <f t="shared" si="2"/>
        <v>Yes</v>
      </c>
      <c r="M57" s="2" t="str">
        <f t="shared" si="3"/>
        <v>YesYesYes</v>
      </c>
      <c r="N57" s="2" t="str">
        <f t="shared" si="4"/>
        <v>Yes</v>
      </c>
    </row>
    <row r="58" spans="1:14" ht="49.95" customHeight="1" x14ac:dyDescent="0.3">
      <c r="A58" s="196"/>
      <c r="B58" s="197"/>
      <c r="C58" s="60"/>
      <c r="D58" s="15"/>
      <c r="E58" s="198"/>
      <c r="F58" s="199"/>
      <c r="G58" s="199"/>
      <c r="H58" s="199"/>
      <c r="I58" s="200"/>
      <c r="J58" s="2" t="str">
        <f t="shared" si="0"/>
        <v>Yes</v>
      </c>
      <c r="K58" s="2" t="str">
        <f t="shared" si="1"/>
        <v>Yes</v>
      </c>
      <c r="L58" s="2" t="str">
        <f t="shared" si="2"/>
        <v>Yes</v>
      </c>
      <c r="M58" s="2" t="str">
        <f t="shared" si="3"/>
        <v>YesYesYes</v>
      </c>
      <c r="N58" s="2" t="str">
        <f t="shared" si="4"/>
        <v>Yes</v>
      </c>
    </row>
    <row r="59" spans="1:14" ht="49.95" customHeight="1" x14ac:dyDescent="0.3">
      <c r="A59" s="196"/>
      <c r="B59" s="197"/>
      <c r="C59" s="60"/>
      <c r="D59" s="15"/>
      <c r="E59" s="198"/>
      <c r="F59" s="199"/>
      <c r="G59" s="199"/>
      <c r="H59" s="199"/>
      <c r="I59" s="200"/>
      <c r="J59" s="2" t="str">
        <f t="shared" si="0"/>
        <v>Yes</v>
      </c>
      <c r="K59" s="2" t="str">
        <f t="shared" si="1"/>
        <v>Yes</v>
      </c>
      <c r="L59" s="2" t="str">
        <f t="shared" si="2"/>
        <v>Yes</v>
      </c>
      <c r="M59" s="2" t="str">
        <f t="shared" si="3"/>
        <v>YesYesYes</v>
      </c>
      <c r="N59" s="2" t="str">
        <f t="shared" si="4"/>
        <v>Yes</v>
      </c>
    </row>
    <row r="60" spans="1:14" ht="49.95" customHeight="1" x14ac:dyDescent="0.3">
      <c r="A60" s="196"/>
      <c r="B60" s="197"/>
      <c r="C60" s="60"/>
      <c r="D60" s="15"/>
      <c r="E60" s="198"/>
      <c r="F60" s="199"/>
      <c r="G60" s="199"/>
      <c r="H60" s="199"/>
      <c r="I60" s="200"/>
      <c r="J60" s="2" t="str">
        <f t="shared" si="0"/>
        <v>Yes</v>
      </c>
      <c r="K60" s="2" t="str">
        <f t="shared" si="1"/>
        <v>Yes</v>
      </c>
      <c r="L60" s="2" t="str">
        <f t="shared" si="2"/>
        <v>Yes</v>
      </c>
      <c r="M60" s="2" t="str">
        <f t="shared" si="3"/>
        <v>YesYesYes</v>
      </c>
      <c r="N60" s="2" t="str">
        <f t="shared" si="4"/>
        <v>Yes</v>
      </c>
    </row>
    <row r="61" spans="1:14" ht="49.95" customHeight="1" x14ac:dyDescent="0.3">
      <c r="A61" s="196"/>
      <c r="B61" s="197"/>
      <c r="C61" s="60"/>
      <c r="D61" s="15"/>
      <c r="E61" s="198"/>
      <c r="F61" s="199"/>
      <c r="G61" s="199"/>
      <c r="H61" s="199"/>
      <c r="I61" s="200"/>
      <c r="J61" s="2" t="str">
        <f t="shared" si="0"/>
        <v>Yes</v>
      </c>
      <c r="K61" s="2" t="str">
        <f t="shared" si="1"/>
        <v>Yes</v>
      </c>
      <c r="L61" s="2" t="str">
        <f t="shared" si="2"/>
        <v>Yes</v>
      </c>
      <c r="M61" s="2" t="str">
        <f t="shared" si="3"/>
        <v>YesYesYes</v>
      </c>
      <c r="N61" s="2" t="str">
        <f t="shared" si="4"/>
        <v>Yes</v>
      </c>
    </row>
    <row r="62" spans="1:14" ht="49.95" customHeight="1" x14ac:dyDescent="0.3">
      <c r="A62" s="196"/>
      <c r="B62" s="197"/>
      <c r="C62" s="60"/>
      <c r="D62" s="15"/>
      <c r="E62" s="198"/>
      <c r="F62" s="199"/>
      <c r="G62" s="199"/>
      <c r="H62" s="199"/>
      <c r="I62" s="200"/>
      <c r="J62" s="2" t="str">
        <f t="shared" si="0"/>
        <v>Yes</v>
      </c>
      <c r="K62" s="2" t="str">
        <f t="shared" si="1"/>
        <v>Yes</v>
      </c>
      <c r="L62" s="2" t="str">
        <f t="shared" si="2"/>
        <v>Yes</v>
      </c>
      <c r="M62" s="2" t="str">
        <f t="shared" si="3"/>
        <v>YesYesYes</v>
      </c>
      <c r="N62" s="2" t="str">
        <f t="shared" si="4"/>
        <v>Yes</v>
      </c>
    </row>
    <row r="63" spans="1:14" ht="49.95" customHeight="1" x14ac:dyDescent="0.3">
      <c r="A63" s="196"/>
      <c r="B63" s="197"/>
      <c r="C63" s="60"/>
      <c r="D63" s="15"/>
      <c r="E63" s="198"/>
      <c r="F63" s="199"/>
      <c r="G63" s="199"/>
      <c r="H63" s="199"/>
      <c r="I63" s="200"/>
      <c r="J63" s="2" t="str">
        <f t="shared" si="0"/>
        <v>Yes</v>
      </c>
      <c r="K63" s="2" t="str">
        <f t="shared" si="1"/>
        <v>Yes</v>
      </c>
      <c r="L63" s="2" t="str">
        <f t="shared" si="2"/>
        <v>Yes</v>
      </c>
      <c r="M63" s="2" t="str">
        <f t="shared" si="3"/>
        <v>YesYesYes</v>
      </c>
      <c r="N63" s="2" t="str">
        <f t="shared" si="4"/>
        <v>Yes</v>
      </c>
    </row>
    <row r="64" spans="1:14" ht="49.95" customHeight="1" x14ac:dyDescent="0.3">
      <c r="A64" s="196"/>
      <c r="B64" s="197"/>
      <c r="C64" s="60"/>
      <c r="D64" s="15"/>
      <c r="E64" s="198"/>
      <c r="F64" s="199"/>
      <c r="G64" s="199"/>
      <c r="H64" s="199"/>
      <c r="I64" s="200"/>
      <c r="J64" s="2" t="str">
        <f t="shared" si="0"/>
        <v>Yes</v>
      </c>
      <c r="K64" s="2" t="str">
        <f t="shared" si="1"/>
        <v>Yes</v>
      </c>
      <c r="L64" s="2" t="str">
        <f t="shared" si="2"/>
        <v>Yes</v>
      </c>
      <c r="M64" s="2" t="str">
        <f t="shared" si="3"/>
        <v>YesYesYes</v>
      </c>
      <c r="N64" s="2" t="str">
        <f t="shared" si="4"/>
        <v>Yes</v>
      </c>
    </row>
    <row r="65" spans="1:14" ht="49.95" customHeight="1" x14ac:dyDescent="0.3">
      <c r="A65" s="196"/>
      <c r="B65" s="197"/>
      <c r="C65" s="60"/>
      <c r="D65" s="15"/>
      <c r="E65" s="198"/>
      <c r="F65" s="199"/>
      <c r="G65" s="199"/>
      <c r="H65" s="199"/>
      <c r="I65" s="200"/>
      <c r="J65" s="2" t="str">
        <f t="shared" si="0"/>
        <v>Yes</v>
      </c>
      <c r="K65" s="2" t="str">
        <f t="shared" si="1"/>
        <v>Yes</v>
      </c>
      <c r="L65" s="2" t="str">
        <f t="shared" si="2"/>
        <v>Yes</v>
      </c>
      <c r="M65" s="2" t="str">
        <f t="shared" si="3"/>
        <v>YesYesYes</v>
      </c>
      <c r="N65" s="2" t="str">
        <f t="shared" si="4"/>
        <v>Yes</v>
      </c>
    </row>
    <row r="66" spans="1:14" ht="49.95" customHeight="1" x14ac:dyDescent="0.3">
      <c r="A66" s="196"/>
      <c r="B66" s="197"/>
      <c r="C66" s="60"/>
      <c r="D66" s="15"/>
      <c r="E66" s="198"/>
      <c r="F66" s="199"/>
      <c r="G66" s="199"/>
      <c r="H66" s="199"/>
      <c r="I66" s="200"/>
      <c r="J66" s="2" t="str">
        <f t="shared" si="0"/>
        <v>Yes</v>
      </c>
      <c r="K66" s="2" t="str">
        <f t="shared" si="1"/>
        <v>Yes</v>
      </c>
      <c r="L66" s="2" t="str">
        <f t="shared" si="2"/>
        <v>Yes</v>
      </c>
      <c r="M66" s="2" t="str">
        <f t="shared" si="3"/>
        <v>YesYesYes</v>
      </c>
      <c r="N66" s="2" t="str">
        <f t="shared" si="4"/>
        <v>Yes</v>
      </c>
    </row>
    <row r="67" spans="1:14" ht="49.95" customHeight="1" x14ac:dyDescent="0.3">
      <c r="A67" s="196"/>
      <c r="B67" s="197"/>
      <c r="C67" s="60"/>
      <c r="D67" s="15"/>
      <c r="E67" s="198"/>
      <c r="F67" s="199"/>
      <c r="G67" s="199"/>
      <c r="H67" s="199"/>
      <c r="I67" s="200"/>
      <c r="J67" s="2" t="str">
        <f t="shared" si="0"/>
        <v>Yes</v>
      </c>
      <c r="K67" s="2" t="str">
        <f t="shared" si="1"/>
        <v>Yes</v>
      </c>
      <c r="L67" s="2" t="str">
        <f t="shared" si="2"/>
        <v>Yes</v>
      </c>
      <c r="M67" s="2" t="str">
        <f t="shared" si="3"/>
        <v>YesYesYes</v>
      </c>
      <c r="N67" s="2" t="str">
        <f t="shared" si="4"/>
        <v>Yes</v>
      </c>
    </row>
    <row r="68" spans="1:14" ht="49.95" customHeight="1" x14ac:dyDescent="0.3">
      <c r="A68" s="196"/>
      <c r="B68" s="197"/>
      <c r="C68" s="60"/>
      <c r="D68" s="15"/>
      <c r="E68" s="198"/>
      <c r="F68" s="199"/>
      <c r="G68" s="199"/>
      <c r="H68" s="199"/>
      <c r="I68" s="200"/>
      <c r="J68" s="2" t="str">
        <f t="shared" si="0"/>
        <v>Yes</v>
      </c>
      <c r="K68" s="2" t="str">
        <f t="shared" si="1"/>
        <v>Yes</v>
      </c>
      <c r="L68" s="2" t="str">
        <f t="shared" si="2"/>
        <v>Yes</v>
      </c>
      <c r="M68" s="2" t="str">
        <f t="shared" si="3"/>
        <v>YesYesYes</v>
      </c>
      <c r="N68" s="2" t="str">
        <f t="shared" si="4"/>
        <v>Yes</v>
      </c>
    </row>
    <row r="69" spans="1:14" ht="49.95" customHeight="1" x14ac:dyDescent="0.3">
      <c r="A69" s="196"/>
      <c r="B69" s="197"/>
      <c r="C69" s="60"/>
      <c r="D69" s="15"/>
      <c r="E69" s="198"/>
      <c r="F69" s="199"/>
      <c r="G69" s="199"/>
      <c r="H69" s="199"/>
      <c r="I69" s="200"/>
      <c r="J69" s="2" t="str">
        <f t="shared" si="0"/>
        <v>Yes</v>
      </c>
      <c r="K69" s="2" t="str">
        <f t="shared" si="1"/>
        <v>Yes</v>
      </c>
      <c r="L69" s="2" t="str">
        <f t="shared" si="2"/>
        <v>Yes</v>
      </c>
      <c r="M69" s="2" t="str">
        <f t="shared" si="3"/>
        <v>YesYesYes</v>
      </c>
      <c r="N69" s="2" t="str">
        <f t="shared" si="4"/>
        <v>Yes</v>
      </c>
    </row>
    <row r="70" spans="1:14" ht="49.95" customHeight="1" x14ac:dyDescent="0.3">
      <c r="A70" s="196"/>
      <c r="B70" s="197"/>
      <c r="C70" s="60"/>
      <c r="D70" s="15"/>
      <c r="E70" s="198"/>
      <c r="F70" s="199"/>
      <c r="G70" s="199"/>
      <c r="H70" s="199"/>
      <c r="I70" s="200"/>
      <c r="J70" s="2" t="str">
        <f t="shared" si="0"/>
        <v>Yes</v>
      </c>
      <c r="K70" s="2" t="str">
        <f t="shared" si="1"/>
        <v>Yes</v>
      </c>
      <c r="L70" s="2" t="str">
        <f t="shared" si="2"/>
        <v>Yes</v>
      </c>
      <c r="M70" s="2" t="str">
        <f t="shared" si="3"/>
        <v>YesYesYes</v>
      </c>
      <c r="N70" s="2" t="str">
        <f t="shared" si="4"/>
        <v>Yes</v>
      </c>
    </row>
    <row r="71" spans="1:14" ht="49.95" customHeight="1" x14ac:dyDescent="0.3">
      <c r="A71" s="196"/>
      <c r="B71" s="197"/>
      <c r="C71" s="60"/>
      <c r="D71" s="15"/>
      <c r="E71" s="198"/>
      <c r="F71" s="199"/>
      <c r="G71" s="199"/>
      <c r="H71" s="199"/>
      <c r="I71" s="200"/>
      <c r="J71" s="2" t="str">
        <f t="shared" si="0"/>
        <v>Yes</v>
      </c>
      <c r="K71" s="2" t="str">
        <f t="shared" si="1"/>
        <v>Yes</v>
      </c>
      <c r="L71" s="2" t="str">
        <f t="shared" si="2"/>
        <v>Yes</v>
      </c>
      <c r="M71" s="2" t="str">
        <f t="shared" si="3"/>
        <v>YesYesYes</v>
      </c>
      <c r="N71" s="2" t="str">
        <f t="shared" si="4"/>
        <v>Yes</v>
      </c>
    </row>
    <row r="72" spans="1:14" ht="49.95" customHeight="1" x14ac:dyDescent="0.3">
      <c r="A72" s="196"/>
      <c r="B72" s="197"/>
      <c r="C72" s="60"/>
      <c r="D72" s="15"/>
      <c r="E72" s="198"/>
      <c r="F72" s="199"/>
      <c r="G72" s="199"/>
      <c r="H72" s="199"/>
      <c r="I72" s="200"/>
      <c r="J72" s="2" t="str">
        <f t="shared" si="0"/>
        <v>Yes</v>
      </c>
      <c r="K72" s="2" t="str">
        <f t="shared" si="1"/>
        <v>Yes</v>
      </c>
      <c r="L72" s="2" t="str">
        <f t="shared" si="2"/>
        <v>Yes</v>
      </c>
      <c r="M72" s="2" t="str">
        <f t="shared" si="3"/>
        <v>YesYesYes</v>
      </c>
      <c r="N72" s="2" t="str">
        <f t="shared" si="4"/>
        <v>Yes</v>
      </c>
    </row>
    <row r="73" spans="1:14" ht="49.95" customHeight="1" x14ac:dyDescent="0.3">
      <c r="A73" s="196"/>
      <c r="B73" s="197"/>
      <c r="C73" s="60"/>
      <c r="D73" s="15"/>
      <c r="E73" s="198"/>
      <c r="F73" s="199"/>
      <c r="G73" s="199"/>
      <c r="H73" s="199"/>
      <c r="I73" s="200"/>
      <c r="J73" s="2" t="str">
        <f t="shared" si="0"/>
        <v>Yes</v>
      </c>
      <c r="K73" s="2" t="str">
        <f t="shared" si="1"/>
        <v>Yes</v>
      </c>
      <c r="L73" s="2" t="str">
        <f t="shared" si="2"/>
        <v>Yes</v>
      </c>
      <c r="M73" s="2" t="str">
        <f t="shared" si="3"/>
        <v>YesYesYes</v>
      </c>
      <c r="N73" s="2" t="str">
        <f t="shared" si="4"/>
        <v>Yes</v>
      </c>
    </row>
    <row r="74" spans="1:14" ht="49.95" customHeight="1" x14ac:dyDescent="0.3">
      <c r="A74" s="196"/>
      <c r="B74" s="197"/>
      <c r="C74" s="60"/>
      <c r="D74" s="15"/>
      <c r="E74" s="198"/>
      <c r="F74" s="199"/>
      <c r="G74" s="199"/>
      <c r="H74" s="199"/>
      <c r="I74" s="200"/>
      <c r="J74" s="2" t="str">
        <f t="shared" si="0"/>
        <v>Yes</v>
      </c>
      <c r="K74" s="2" t="str">
        <f t="shared" si="1"/>
        <v>Yes</v>
      </c>
      <c r="L74" s="2" t="str">
        <f t="shared" si="2"/>
        <v>Yes</v>
      </c>
      <c r="M74" s="2" t="str">
        <f t="shared" si="3"/>
        <v>YesYesYes</v>
      </c>
      <c r="N74" s="2" t="str">
        <f t="shared" si="4"/>
        <v>Yes</v>
      </c>
    </row>
    <row r="75" spans="1:14" ht="49.95" customHeight="1" x14ac:dyDescent="0.3">
      <c r="A75" s="196"/>
      <c r="B75" s="197"/>
      <c r="C75" s="60"/>
      <c r="D75" s="15"/>
      <c r="E75" s="198"/>
      <c r="F75" s="199"/>
      <c r="G75" s="199"/>
      <c r="H75" s="199"/>
      <c r="I75" s="200"/>
      <c r="J75" s="2" t="str">
        <f t="shared" si="0"/>
        <v>Yes</v>
      </c>
      <c r="K75" s="2" t="str">
        <f t="shared" si="1"/>
        <v>Yes</v>
      </c>
      <c r="L75" s="2" t="str">
        <f t="shared" si="2"/>
        <v>Yes</v>
      </c>
      <c r="M75" s="2" t="str">
        <f t="shared" si="3"/>
        <v>YesYesYes</v>
      </c>
      <c r="N75" s="2" t="str">
        <f t="shared" si="4"/>
        <v>Yes</v>
      </c>
    </row>
    <row r="76" spans="1:14" ht="49.95" customHeight="1" x14ac:dyDescent="0.3">
      <c r="A76" s="196"/>
      <c r="B76" s="197"/>
      <c r="C76" s="60"/>
      <c r="D76" s="15"/>
      <c r="E76" s="198"/>
      <c r="F76" s="199"/>
      <c r="G76" s="199"/>
      <c r="H76" s="199"/>
      <c r="I76" s="200"/>
      <c r="J76" s="2" t="str">
        <f t="shared" si="0"/>
        <v>Yes</v>
      </c>
      <c r="K76" s="2" t="str">
        <f t="shared" si="1"/>
        <v>Yes</v>
      </c>
      <c r="L76" s="2" t="str">
        <f t="shared" si="2"/>
        <v>Yes</v>
      </c>
      <c r="M76" s="2" t="str">
        <f t="shared" si="3"/>
        <v>YesYesYes</v>
      </c>
      <c r="N76" s="2" t="str">
        <f t="shared" si="4"/>
        <v>Yes</v>
      </c>
    </row>
    <row r="77" spans="1:14" ht="49.95" customHeight="1" x14ac:dyDescent="0.3">
      <c r="A77" s="196"/>
      <c r="B77" s="197"/>
      <c r="C77" s="60"/>
      <c r="D77" s="15"/>
      <c r="E77" s="198"/>
      <c r="F77" s="199"/>
      <c r="G77" s="199"/>
      <c r="H77" s="199"/>
      <c r="I77" s="200"/>
      <c r="J77" s="2" t="str">
        <f t="shared" si="0"/>
        <v>Yes</v>
      </c>
      <c r="K77" s="2" t="str">
        <f t="shared" si="1"/>
        <v>Yes</v>
      </c>
      <c r="L77" s="2" t="str">
        <f t="shared" si="2"/>
        <v>Yes</v>
      </c>
      <c r="M77" s="2" t="str">
        <f t="shared" si="3"/>
        <v>YesYesYes</v>
      </c>
      <c r="N77" s="2" t="str">
        <f t="shared" si="4"/>
        <v>Yes</v>
      </c>
    </row>
    <row r="78" spans="1:14" ht="49.95" customHeight="1" x14ac:dyDescent="0.3">
      <c r="A78" s="196"/>
      <c r="B78" s="197"/>
      <c r="C78" s="60"/>
      <c r="D78" s="15"/>
      <c r="E78" s="198"/>
      <c r="F78" s="199"/>
      <c r="G78" s="199"/>
      <c r="H78" s="199"/>
      <c r="I78" s="200"/>
      <c r="J78" s="2" t="str">
        <f t="shared" si="0"/>
        <v>Yes</v>
      </c>
      <c r="K78" s="2" t="str">
        <f t="shared" si="1"/>
        <v>Yes</v>
      </c>
      <c r="L78" s="2" t="str">
        <f t="shared" si="2"/>
        <v>Yes</v>
      </c>
      <c r="M78" s="2" t="str">
        <f t="shared" si="3"/>
        <v>YesYesYes</v>
      </c>
      <c r="N78" s="2" t="str">
        <f t="shared" si="4"/>
        <v>Yes</v>
      </c>
    </row>
    <row r="79" spans="1:14" ht="49.95" customHeight="1" x14ac:dyDescent="0.3">
      <c r="A79" s="196"/>
      <c r="B79" s="197"/>
      <c r="C79" s="60"/>
      <c r="D79" s="15"/>
      <c r="E79" s="198"/>
      <c r="F79" s="199"/>
      <c r="G79" s="199"/>
      <c r="H79" s="199"/>
      <c r="I79" s="200"/>
      <c r="J79" s="2" t="str">
        <f t="shared" ref="J79:J105" si="5">IF(AND(A79&lt;&gt;"",LEN(C79)&lt;3),"No","Yes")</f>
        <v>Yes</v>
      </c>
      <c r="K79" s="2" t="str">
        <f t="shared" ref="K79:K105" si="6">IF(AND(A79&lt;&gt;"",LEN(D79)&lt;5),"No","Yes")</f>
        <v>Yes</v>
      </c>
      <c r="L79" s="2" t="str">
        <f t="shared" ref="L79:L105" si="7">IF(AND(A79&lt;&gt;"",LEN(E79)&lt;15),"No","Yes")</f>
        <v>Yes</v>
      </c>
      <c r="M79" s="2" t="str">
        <f t="shared" ref="M79:M105" si="8">CONCATENATE(J79,K79,L79)</f>
        <v>YesYesYes</v>
      </c>
      <c r="N79" s="2" t="str">
        <f t="shared" ref="N79:N105" si="9">IF(M79="YesYesYes","Yes","No")</f>
        <v>Yes</v>
      </c>
    </row>
    <row r="80" spans="1:14" ht="49.95" customHeight="1" x14ac:dyDescent="0.3">
      <c r="A80" s="196"/>
      <c r="B80" s="197"/>
      <c r="C80" s="60"/>
      <c r="D80" s="15"/>
      <c r="E80" s="198"/>
      <c r="F80" s="199"/>
      <c r="G80" s="199"/>
      <c r="H80" s="199"/>
      <c r="I80" s="200"/>
      <c r="J80" s="2" t="str">
        <f t="shared" si="5"/>
        <v>Yes</v>
      </c>
      <c r="K80" s="2" t="str">
        <f t="shared" si="6"/>
        <v>Yes</v>
      </c>
      <c r="L80" s="2" t="str">
        <f t="shared" si="7"/>
        <v>Yes</v>
      </c>
      <c r="M80" s="2" t="str">
        <f t="shared" si="8"/>
        <v>YesYesYes</v>
      </c>
      <c r="N80" s="2" t="str">
        <f t="shared" si="9"/>
        <v>Yes</v>
      </c>
    </row>
    <row r="81" spans="1:14" ht="49.95" customHeight="1" x14ac:dyDescent="0.3">
      <c r="A81" s="196"/>
      <c r="B81" s="197"/>
      <c r="C81" s="60"/>
      <c r="D81" s="15"/>
      <c r="E81" s="198"/>
      <c r="F81" s="199"/>
      <c r="G81" s="199"/>
      <c r="H81" s="199"/>
      <c r="I81" s="200"/>
      <c r="J81" s="2" t="str">
        <f t="shared" si="5"/>
        <v>Yes</v>
      </c>
      <c r="K81" s="2" t="str">
        <f t="shared" si="6"/>
        <v>Yes</v>
      </c>
      <c r="L81" s="2" t="str">
        <f t="shared" si="7"/>
        <v>Yes</v>
      </c>
      <c r="M81" s="2" t="str">
        <f t="shared" si="8"/>
        <v>YesYesYes</v>
      </c>
      <c r="N81" s="2" t="str">
        <f t="shared" si="9"/>
        <v>Yes</v>
      </c>
    </row>
    <row r="82" spans="1:14" ht="49.95" customHeight="1" x14ac:dyDescent="0.3">
      <c r="A82" s="196"/>
      <c r="B82" s="197"/>
      <c r="C82" s="60"/>
      <c r="D82" s="15"/>
      <c r="E82" s="198"/>
      <c r="F82" s="199"/>
      <c r="G82" s="199"/>
      <c r="H82" s="199"/>
      <c r="I82" s="200"/>
      <c r="J82" s="2" t="str">
        <f t="shared" si="5"/>
        <v>Yes</v>
      </c>
      <c r="K82" s="2" t="str">
        <f t="shared" si="6"/>
        <v>Yes</v>
      </c>
      <c r="L82" s="2" t="str">
        <f t="shared" si="7"/>
        <v>Yes</v>
      </c>
      <c r="M82" s="2" t="str">
        <f t="shared" si="8"/>
        <v>YesYesYes</v>
      </c>
      <c r="N82" s="2" t="str">
        <f t="shared" si="9"/>
        <v>Yes</v>
      </c>
    </row>
    <row r="83" spans="1:14" ht="49.95" customHeight="1" x14ac:dyDescent="0.3">
      <c r="A83" s="196"/>
      <c r="B83" s="197"/>
      <c r="C83" s="60"/>
      <c r="D83" s="15"/>
      <c r="E83" s="198"/>
      <c r="F83" s="199"/>
      <c r="G83" s="199"/>
      <c r="H83" s="199"/>
      <c r="I83" s="200"/>
      <c r="J83" s="2" t="str">
        <f t="shared" si="5"/>
        <v>Yes</v>
      </c>
      <c r="K83" s="2" t="str">
        <f t="shared" si="6"/>
        <v>Yes</v>
      </c>
      <c r="L83" s="2" t="str">
        <f t="shared" si="7"/>
        <v>Yes</v>
      </c>
      <c r="M83" s="2" t="str">
        <f t="shared" si="8"/>
        <v>YesYesYes</v>
      </c>
      <c r="N83" s="2" t="str">
        <f t="shared" si="9"/>
        <v>Yes</v>
      </c>
    </row>
    <row r="84" spans="1:14" ht="49.95" customHeight="1" x14ac:dyDescent="0.3">
      <c r="A84" s="196"/>
      <c r="B84" s="197"/>
      <c r="C84" s="60"/>
      <c r="D84" s="15"/>
      <c r="E84" s="198"/>
      <c r="F84" s="199"/>
      <c r="G84" s="199"/>
      <c r="H84" s="199"/>
      <c r="I84" s="200"/>
      <c r="J84" s="2" t="str">
        <f t="shared" si="5"/>
        <v>Yes</v>
      </c>
      <c r="K84" s="2" t="str">
        <f t="shared" si="6"/>
        <v>Yes</v>
      </c>
      <c r="L84" s="2" t="str">
        <f t="shared" si="7"/>
        <v>Yes</v>
      </c>
      <c r="M84" s="2" t="str">
        <f t="shared" si="8"/>
        <v>YesYesYes</v>
      </c>
      <c r="N84" s="2" t="str">
        <f t="shared" si="9"/>
        <v>Yes</v>
      </c>
    </row>
    <row r="85" spans="1:14" ht="49.95" customHeight="1" x14ac:dyDescent="0.3">
      <c r="A85" s="196"/>
      <c r="B85" s="197"/>
      <c r="C85" s="60"/>
      <c r="D85" s="15"/>
      <c r="E85" s="198"/>
      <c r="F85" s="199"/>
      <c r="G85" s="199"/>
      <c r="H85" s="199"/>
      <c r="I85" s="200"/>
      <c r="J85" s="2" t="str">
        <f t="shared" si="5"/>
        <v>Yes</v>
      </c>
      <c r="K85" s="2" t="str">
        <f t="shared" si="6"/>
        <v>Yes</v>
      </c>
      <c r="L85" s="2" t="str">
        <f t="shared" si="7"/>
        <v>Yes</v>
      </c>
      <c r="M85" s="2" t="str">
        <f t="shared" si="8"/>
        <v>YesYesYes</v>
      </c>
      <c r="N85" s="2" t="str">
        <f t="shared" si="9"/>
        <v>Yes</v>
      </c>
    </row>
    <row r="86" spans="1:14" ht="49.95" customHeight="1" x14ac:dyDescent="0.3">
      <c r="A86" s="196"/>
      <c r="B86" s="197"/>
      <c r="C86" s="60"/>
      <c r="D86" s="15"/>
      <c r="E86" s="198"/>
      <c r="F86" s="199"/>
      <c r="G86" s="199"/>
      <c r="H86" s="199"/>
      <c r="I86" s="200"/>
      <c r="J86" s="2" t="str">
        <f t="shared" si="5"/>
        <v>Yes</v>
      </c>
      <c r="K86" s="2" t="str">
        <f t="shared" si="6"/>
        <v>Yes</v>
      </c>
      <c r="L86" s="2" t="str">
        <f t="shared" si="7"/>
        <v>Yes</v>
      </c>
      <c r="M86" s="2" t="str">
        <f t="shared" si="8"/>
        <v>YesYesYes</v>
      </c>
      <c r="N86" s="2" t="str">
        <f t="shared" si="9"/>
        <v>Yes</v>
      </c>
    </row>
    <row r="87" spans="1:14" ht="49.95" customHeight="1" x14ac:dyDescent="0.3">
      <c r="A87" s="196"/>
      <c r="B87" s="197"/>
      <c r="C87" s="60"/>
      <c r="D87" s="15"/>
      <c r="E87" s="198"/>
      <c r="F87" s="199"/>
      <c r="G87" s="199"/>
      <c r="H87" s="199"/>
      <c r="I87" s="200"/>
      <c r="J87" s="2" t="str">
        <f t="shared" si="5"/>
        <v>Yes</v>
      </c>
      <c r="K87" s="2" t="str">
        <f t="shared" si="6"/>
        <v>Yes</v>
      </c>
      <c r="L87" s="2" t="str">
        <f t="shared" si="7"/>
        <v>Yes</v>
      </c>
      <c r="M87" s="2" t="str">
        <f t="shared" si="8"/>
        <v>YesYesYes</v>
      </c>
      <c r="N87" s="2" t="str">
        <f t="shared" si="9"/>
        <v>Yes</v>
      </c>
    </row>
    <row r="88" spans="1:14" ht="49.95" customHeight="1" x14ac:dyDescent="0.3">
      <c r="A88" s="196"/>
      <c r="B88" s="197"/>
      <c r="C88" s="60"/>
      <c r="D88" s="15"/>
      <c r="E88" s="198"/>
      <c r="F88" s="199"/>
      <c r="G88" s="199"/>
      <c r="H88" s="199"/>
      <c r="I88" s="200"/>
      <c r="J88" s="2" t="str">
        <f t="shared" si="5"/>
        <v>Yes</v>
      </c>
      <c r="K88" s="2" t="str">
        <f t="shared" si="6"/>
        <v>Yes</v>
      </c>
      <c r="L88" s="2" t="str">
        <f t="shared" si="7"/>
        <v>Yes</v>
      </c>
      <c r="M88" s="2" t="str">
        <f t="shared" si="8"/>
        <v>YesYesYes</v>
      </c>
      <c r="N88" s="2" t="str">
        <f t="shared" si="9"/>
        <v>Yes</v>
      </c>
    </row>
    <row r="89" spans="1:14" ht="49.95" customHeight="1" x14ac:dyDescent="0.3">
      <c r="A89" s="196"/>
      <c r="B89" s="197"/>
      <c r="C89" s="60"/>
      <c r="D89" s="15"/>
      <c r="E89" s="198"/>
      <c r="F89" s="199"/>
      <c r="G89" s="199"/>
      <c r="H89" s="199"/>
      <c r="I89" s="200"/>
      <c r="J89" s="2" t="str">
        <f t="shared" si="5"/>
        <v>Yes</v>
      </c>
      <c r="K89" s="2" t="str">
        <f t="shared" si="6"/>
        <v>Yes</v>
      </c>
      <c r="L89" s="2" t="str">
        <f t="shared" si="7"/>
        <v>Yes</v>
      </c>
      <c r="M89" s="2" t="str">
        <f t="shared" si="8"/>
        <v>YesYesYes</v>
      </c>
      <c r="N89" s="2" t="str">
        <f t="shared" si="9"/>
        <v>Yes</v>
      </c>
    </row>
    <row r="90" spans="1:14" ht="49.95" customHeight="1" x14ac:dyDescent="0.3">
      <c r="A90" s="196"/>
      <c r="B90" s="197"/>
      <c r="C90" s="60"/>
      <c r="D90" s="15"/>
      <c r="E90" s="198"/>
      <c r="F90" s="199"/>
      <c r="G90" s="199"/>
      <c r="H90" s="199"/>
      <c r="I90" s="200"/>
      <c r="J90" s="2" t="str">
        <f t="shared" si="5"/>
        <v>Yes</v>
      </c>
      <c r="K90" s="2" t="str">
        <f t="shared" si="6"/>
        <v>Yes</v>
      </c>
      <c r="L90" s="2" t="str">
        <f t="shared" si="7"/>
        <v>Yes</v>
      </c>
      <c r="M90" s="2" t="str">
        <f t="shared" si="8"/>
        <v>YesYesYes</v>
      </c>
      <c r="N90" s="2" t="str">
        <f t="shared" si="9"/>
        <v>Yes</v>
      </c>
    </row>
    <row r="91" spans="1:14" ht="49.95" customHeight="1" x14ac:dyDescent="0.3">
      <c r="A91" s="196"/>
      <c r="B91" s="197"/>
      <c r="C91" s="60"/>
      <c r="D91" s="15"/>
      <c r="E91" s="198"/>
      <c r="F91" s="199"/>
      <c r="G91" s="199"/>
      <c r="H91" s="199"/>
      <c r="I91" s="200"/>
      <c r="J91" s="2" t="str">
        <f t="shared" si="5"/>
        <v>Yes</v>
      </c>
      <c r="K91" s="2" t="str">
        <f t="shared" si="6"/>
        <v>Yes</v>
      </c>
      <c r="L91" s="2" t="str">
        <f t="shared" si="7"/>
        <v>Yes</v>
      </c>
      <c r="M91" s="2" t="str">
        <f t="shared" si="8"/>
        <v>YesYesYes</v>
      </c>
      <c r="N91" s="2" t="str">
        <f t="shared" si="9"/>
        <v>Yes</v>
      </c>
    </row>
    <row r="92" spans="1:14" ht="49.95" customHeight="1" x14ac:dyDescent="0.3">
      <c r="A92" s="196"/>
      <c r="B92" s="197"/>
      <c r="C92" s="60"/>
      <c r="D92" s="15"/>
      <c r="E92" s="198"/>
      <c r="F92" s="199"/>
      <c r="G92" s="199"/>
      <c r="H92" s="199"/>
      <c r="I92" s="200"/>
      <c r="J92" s="2" t="str">
        <f t="shared" si="5"/>
        <v>Yes</v>
      </c>
      <c r="K92" s="2" t="str">
        <f t="shared" si="6"/>
        <v>Yes</v>
      </c>
      <c r="L92" s="2" t="str">
        <f t="shared" si="7"/>
        <v>Yes</v>
      </c>
      <c r="M92" s="2" t="str">
        <f t="shared" si="8"/>
        <v>YesYesYes</v>
      </c>
      <c r="N92" s="2" t="str">
        <f t="shared" si="9"/>
        <v>Yes</v>
      </c>
    </row>
    <row r="93" spans="1:14" ht="49.95" customHeight="1" x14ac:dyDescent="0.3">
      <c r="A93" s="196"/>
      <c r="B93" s="197"/>
      <c r="C93" s="60"/>
      <c r="D93" s="15"/>
      <c r="E93" s="198"/>
      <c r="F93" s="199"/>
      <c r="G93" s="199"/>
      <c r="H93" s="199"/>
      <c r="I93" s="200"/>
      <c r="J93" s="2" t="str">
        <f t="shared" si="5"/>
        <v>Yes</v>
      </c>
      <c r="K93" s="2" t="str">
        <f t="shared" si="6"/>
        <v>Yes</v>
      </c>
      <c r="L93" s="2" t="str">
        <f t="shared" si="7"/>
        <v>Yes</v>
      </c>
      <c r="M93" s="2" t="str">
        <f t="shared" si="8"/>
        <v>YesYesYes</v>
      </c>
      <c r="N93" s="2" t="str">
        <f t="shared" si="9"/>
        <v>Yes</v>
      </c>
    </row>
    <row r="94" spans="1:14" ht="49.95" customHeight="1" x14ac:dyDescent="0.3">
      <c r="A94" s="196"/>
      <c r="B94" s="197"/>
      <c r="C94" s="60"/>
      <c r="D94" s="15"/>
      <c r="E94" s="198"/>
      <c r="F94" s="199"/>
      <c r="G94" s="199"/>
      <c r="H94" s="199"/>
      <c r="I94" s="200"/>
      <c r="J94" s="2" t="str">
        <f t="shared" si="5"/>
        <v>Yes</v>
      </c>
      <c r="K94" s="2" t="str">
        <f t="shared" si="6"/>
        <v>Yes</v>
      </c>
      <c r="L94" s="2" t="str">
        <f t="shared" si="7"/>
        <v>Yes</v>
      </c>
      <c r="M94" s="2" t="str">
        <f t="shared" si="8"/>
        <v>YesYesYes</v>
      </c>
      <c r="N94" s="2" t="str">
        <f t="shared" si="9"/>
        <v>Yes</v>
      </c>
    </row>
    <row r="95" spans="1:14" ht="49.95" customHeight="1" x14ac:dyDescent="0.3">
      <c r="A95" s="196"/>
      <c r="B95" s="197"/>
      <c r="C95" s="60"/>
      <c r="D95" s="15"/>
      <c r="E95" s="198"/>
      <c r="F95" s="199"/>
      <c r="G95" s="199"/>
      <c r="H95" s="199"/>
      <c r="I95" s="200"/>
      <c r="J95" s="2" t="str">
        <f t="shared" si="5"/>
        <v>Yes</v>
      </c>
      <c r="K95" s="2" t="str">
        <f t="shared" si="6"/>
        <v>Yes</v>
      </c>
      <c r="L95" s="2" t="str">
        <f t="shared" si="7"/>
        <v>Yes</v>
      </c>
      <c r="M95" s="2" t="str">
        <f t="shared" si="8"/>
        <v>YesYesYes</v>
      </c>
      <c r="N95" s="2" t="str">
        <f t="shared" si="9"/>
        <v>Yes</v>
      </c>
    </row>
    <row r="96" spans="1:14" ht="49.95" customHeight="1" x14ac:dyDescent="0.3">
      <c r="A96" s="196"/>
      <c r="B96" s="197"/>
      <c r="C96" s="60"/>
      <c r="D96" s="15"/>
      <c r="E96" s="198"/>
      <c r="F96" s="199"/>
      <c r="G96" s="199"/>
      <c r="H96" s="199"/>
      <c r="I96" s="200"/>
      <c r="J96" s="2" t="str">
        <f t="shared" si="5"/>
        <v>Yes</v>
      </c>
      <c r="K96" s="2" t="str">
        <f t="shared" si="6"/>
        <v>Yes</v>
      </c>
      <c r="L96" s="2" t="str">
        <f t="shared" si="7"/>
        <v>Yes</v>
      </c>
      <c r="M96" s="2" t="str">
        <f t="shared" si="8"/>
        <v>YesYesYes</v>
      </c>
      <c r="N96" s="2" t="str">
        <f t="shared" si="9"/>
        <v>Yes</v>
      </c>
    </row>
    <row r="97" spans="1:14" ht="49.95" customHeight="1" x14ac:dyDescent="0.3">
      <c r="A97" s="196"/>
      <c r="B97" s="197"/>
      <c r="C97" s="60"/>
      <c r="D97" s="15"/>
      <c r="E97" s="198"/>
      <c r="F97" s="199"/>
      <c r="G97" s="199"/>
      <c r="H97" s="199"/>
      <c r="I97" s="200"/>
      <c r="J97" s="2" t="str">
        <f t="shared" si="5"/>
        <v>Yes</v>
      </c>
      <c r="K97" s="2" t="str">
        <f t="shared" si="6"/>
        <v>Yes</v>
      </c>
      <c r="L97" s="2" t="str">
        <f t="shared" si="7"/>
        <v>Yes</v>
      </c>
      <c r="M97" s="2" t="str">
        <f t="shared" si="8"/>
        <v>YesYesYes</v>
      </c>
      <c r="N97" s="2" t="str">
        <f t="shared" si="9"/>
        <v>Yes</v>
      </c>
    </row>
    <row r="98" spans="1:14" ht="49.95" customHeight="1" x14ac:dyDescent="0.3">
      <c r="A98" s="196"/>
      <c r="B98" s="197"/>
      <c r="C98" s="60"/>
      <c r="D98" s="15"/>
      <c r="E98" s="198"/>
      <c r="F98" s="199"/>
      <c r="G98" s="199"/>
      <c r="H98" s="199"/>
      <c r="I98" s="200"/>
      <c r="J98" s="2" t="str">
        <f t="shared" si="5"/>
        <v>Yes</v>
      </c>
      <c r="K98" s="2" t="str">
        <f t="shared" si="6"/>
        <v>Yes</v>
      </c>
      <c r="L98" s="2" t="str">
        <f t="shared" si="7"/>
        <v>Yes</v>
      </c>
      <c r="M98" s="2" t="str">
        <f t="shared" si="8"/>
        <v>YesYesYes</v>
      </c>
      <c r="N98" s="2" t="str">
        <f t="shared" si="9"/>
        <v>Yes</v>
      </c>
    </row>
    <row r="99" spans="1:14" ht="49.95" customHeight="1" x14ac:dyDescent="0.3">
      <c r="A99" s="196"/>
      <c r="B99" s="197"/>
      <c r="C99" s="60"/>
      <c r="D99" s="15"/>
      <c r="E99" s="198"/>
      <c r="F99" s="199"/>
      <c r="G99" s="199"/>
      <c r="H99" s="199"/>
      <c r="I99" s="200"/>
      <c r="J99" s="2" t="str">
        <f t="shared" si="5"/>
        <v>Yes</v>
      </c>
      <c r="K99" s="2" t="str">
        <f t="shared" si="6"/>
        <v>Yes</v>
      </c>
      <c r="L99" s="2" t="str">
        <f t="shared" si="7"/>
        <v>Yes</v>
      </c>
      <c r="M99" s="2" t="str">
        <f t="shared" si="8"/>
        <v>YesYesYes</v>
      </c>
      <c r="N99" s="2" t="str">
        <f t="shared" si="9"/>
        <v>Yes</v>
      </c>
    </row>
    <row r="100" spans="1:14" ht="49.95" customHeight="1" x14ac:dyDescent="0.3">
      <c r="A100" s="196"/>
      <c r="B100" s="197"/>
      <c r="C100" s="60"/>
      <c r="D100" s="15"/>
      <c r="E100" s="198"/>
      <c r="F100" s="199"/>
      <c r="G100" s="199"/>
      <c r="H100" s="199"/>
      <c r="I100" s="200"/>
      <c r="J100" s="2" t="str">
        <f t="shared" si="5"/>
        <v>Yes</v>
      </c>
      <c r="K100" s="2" t="str">
        <f t="shared" si="6"/>
        <v>Yes</v>
      </c>
      <c r="L100" s="2" t="str">
        <f t="shared" si="7"/>
        <v>Yes</v>
      </c>
      <c r="M100" s="2" t="str">
        <f t="shared" si="8"/>
        <v>YesYesYes</v>
      </c>
      <c r="N100" s="2" t="str">
        <f t="shared" si="9"/>
        <v>Yes</v>
      </c>
    </row>
    <row r="101" spans="1:14" ht="49.95" customHeight="1" x14ac:dyDescent="0.3">
      <c r="A101" s="196"/>
      <c r="B101" s="197"/>
      <c r="C101" s="60"/>
      <c r="D101" s="15"/>
      <c r="E101" s="198"/>
      <c r="F101" s="199"/>
      <c r="G101" s="199"/>
      <c r="H101" s="199"/>
      <c r="I101" s="200"/>
      <c r="J101" s="2" t="str">
        <f t="shared" si="5"/>
        <v>Yes</v>
      </c>
      <c r="K101" s="2" t="str">
        <f t="shared" si="6"/>
        <v>Yes</v>
      </c>
      <c r="L101" s="2" t="str">
        <f t="shared" si="7"/>
        <v>Yes</v>
      </c>
      <c r="M101" s="2" t="str">
        <f t="shared" si="8"/>
        <v>YesYesYes</v>
      </c>
      <c r="N101" s="2" t="str">
        <f t="shared" si="9"/>
        <v>Yes</v>
      </c>
    </row>
    <row r="102" spans="1:14" ht="49.95" customHeight="1" x14ac:dyDescent="0.3">
      <c r="A102" s="196"/>
      <c r="B102" s="197"/>
      <c r="C102" s="60"/>
      <c r="D102" s="15"/>
      <c r="E102" s="198"/>
      <c r="F102" s="199"/>
      <c r="G102" s="199"/>
      <c r="H102" s="199"/>
      <c r="I102" s="200"/>
      <c r="J102" s="2" t="str">
        <f t="shared" si="5"/>
        <v>Yes</v>
      </c>
      <c r="K102" s="2" t="str">
        <f t="shared" si="6"/>
        <v>Yes</v>
      </c>
      <c r="L102" s="2" t="str">
        <f t="shared" si="7"/>
        <v>Yes</v>
      </c>
      <c r="M102" s="2" t="str">
        <f t="shared" si="8"/>
        <v>YesYesYes</v>
      </c>
      <c r="N102" s="2" t="str">
        <f t="shared" si="9"/>
        <v>Yes</v>
      </c>
    </row>
    <row r="103" spans="1:14" ht="49.95" customHeight="1" x14ac:dyDescent="0.3">
      <c r="A103" s="196"/>
      <c r="B103" s="197"/>
      <c r="C103" s="60"/>
      <c r="D103" s="15"/>
      <c r="E103" s="198"/>
      <c r="F103" s="199"/>
      <c r="G103" s="199"/>
      <c r="H103" s="199"/>
      <c r="I103" s="200"/>
      <c r="J103" s="2" t="str">
        <f t="shared" si="5"/>
        <v>Yes</v>
      </c>
      <c r="K103" s="2" t="str">
        <f t="shared" si="6"/>
        <v>Yes</v>
      </c>
      <c r="L103" s="2" t="str">
        <f t="shared" si="7"/>
        <v>Yes</v>
      </c>
      <c r="M103" s="2" t="str">
        <f t="shared" si="8"/>
        <v>YesYesYes</v>
      </c>
      <c r="N103" s="2" t="str">
        <f t="shared" si="9"/>
        <v>Yes</v>
      </c>
    </row>
    <row r="104" spans="1:14" ht="49.95" customHeight="1" x14ac:dyDescent="0.3">
      <c r="A104" s="196"/>
      <c r="B104" s="197"/>
      <c r="C104" s="60"/>
      <c r="D104" s="15"/>
      <c r="E104" s="198"/>
      <c r="F104" s="199"/>
      <c r="G104" s="199"/>
      <c r="H104" s="199"/>
      <c r="I104" s="200"/>
      <c r="J104" s="2" t="str">
        <f t="shared" si="5"/>
        <v>Yes</v>
      </c>
      <c r="K104" s="2" t="str">
        <f t="shared" si="6"/>
        <v>Yes</v>
      </c>
      <c r="L104" s="2" t="str">
        <f t="shared" si="7"/>
        <v>Yes</v>
      </c>
      <c r="M104" s="2" t="str">
        <f t="shared" si="8"/>
        <v>YesYesYes</v>
      </c>
      <c r="N104" s="2" t="str">
        <f t="shared" si="9"/>
        <v>Yes</v>
      </c>
    </row>
    <row r="105" spans="1:14" ht="49.95" customHeight="1" x14ac:dyDescent="0.3">
      <c r="A105" s="196"/>
      <c r="B105" s="197"/>
      <c r="C105" s="60"/>
      <c r="D105" s="15"/>
      <c r="E105" s="198"/>
      <c r="F105" s="199"/>
      <c r="G105" s="199"/>
      <c r="H105" s="199"/>
      <c r="I105" s="200"/>
      <c r="J105" s="2" t="str">
        <f t="shared" si="5"/>
        <v>Yes</v>
      </c>
      <c r="K105" s="2" t="str">
        <f t="shared" si="6"/>
        <v>Yes</v>
      </c>
      <c r="L105" s="2" t="str">
        <f t="shared" si="7"/>
        <v>Yes</v>
      </c>
      <c r="M105" s="2" t="str">
        <f t="shared" si="8"/>
        <v>YesYesYes</v>
      </c>
      <c r="N105" s="2" t="str">
        <f t="shared" si="9"/>
        <v>Yes</v>
      </c>
    </row>
    <row r="106" spans="1:14" x14ac:dyDescent="0.3">
      <c r="J106" s="5">
        <f>COUNTIF(J14:J105,"Yes")</f>
        <v>92</v>
      </c>
      <c r="K106" s="5">
        <f>COUNTIF(K14:K105,"Yes")</f>
        <v>92</v>
      </c>
      <c r="L106" s="5">
        <f>COUNTIF(L14:L105,"Yes")</f>
        <v>92</v>
      </c>
      <c r="M106" s="5"/>
      <c r="N106" s="5">
        <f>COUNTIF(N14:N105,"Yes")</f>
        <v>92</v>
      </c>
    </row>
  </sheetData>
  <mergeCells count="190">
    <mergeCell ref="A44:B44"/>
    <mergeCell ref="A45:B45"/>
    <mergeCell ref="A46:B46"/>
    <mergeCell ref="A47:B47"/>
    <mergeCell ref="A48:B48"/>
    <mergeCell ref="A49:B49"/>
    <mergeCell ref="A1:I2"/>
    <mergeCell ref="A3:I4"/>
    <mergeCell ref="A28:B28"/>
    <mergeCell ref="A29:B29"/>
    <mergeCell ref="A17:B17"/>
    <mergeCell ref="A18:B18"/>
    <mergeCell ref="A20:B20"/>
    <mergeCell ref="A21:B21"/>
    <mergeCell ref="A22:B22"/>
    <mergeCell ref="A15:B15"/>
    <mergeCell ref="A16:B16"/>
    <mergeCell ref="A19:B19"/>
    <mergeCell ref="A5:B13"/>
    <mergeCell ref="E19:I19"/>
    <mergeCell ref="E20:I20"/>
    <mergeCell ref="E21:I21"/>
    <mergeCell ref="E24:I24"/>
    <mergeCell ref="E25:I25"/>
    <mergeCell ref="E35:I35"/>
    <mergeCell ref="A42:B42"/>
    <mergeCell ref="A43:B43"/>
    <mergeCell ref="E22:I22"/>
    <mergeCell ref="E23:I23"/>
    <mergeCell ref="E38:I38"/>
    <mergeCell ref="E39:I39"/>
    <mergeCell ref="E27:I27"/>
    <mergeCell ref="A34:B34"/>
    <mergeCell ref="A35:B35"/>
    <mergeCell ref="A40:B40"/>
    <mergeCell ref="A25:B25"/>
    <mergeCell ref="E26:I26"/>
    <mergeCell ref="E40:I40"/>
    <mergeCell ref="E41:I41"/>
    <mergeCell ref="E28:I28"/>
    <mergeCell ref="E29:I29"/>
    <mergeCell ref="E32:I32"/>
    <mergeCell ref="E30:I30"/>
    <mergeCell ref="A32:B32"/>
    <mergeCell ref="A33:B33"/>
    <mergeCell ref="A30:B30"/>
    <mergeCell ref="A31:B31"/>
    <mergeCell ref="A26:B26"/>
    <mergeCell ref="D5:D13"/>
    <mergeCell ref="A14:B14"/>
    <mergeCell ref="E16:I16"/>
    <mergeCell ref="E17:I17"/>
    <mergeCell ref="C5:C13"/>
    <mergeCell ref="E18:I18"/>
    <mergeCell ref="E5:I13"/>
    <mergeCell ref="E14:I14"/>
    <mergeCell ref="E15:I15"/>
    <mergeCell ref="A27:B27"/>
    <mergeCell ref="A23:B23"/>
    <mergeCell ref="E48:I48"/>
    <mergeCell ref="E55:I55"/>
    <mergeCell ref="E53:I53"/>
    <mergeCell ref="A24:B24"/>
    <mergeCell ref="E33:I33"/>
    <mergeCell ref="E31:I31"/>
    <mergeCell ref="E34:I34"/>
    <mergeCell ref="E36:I36"/>
    <mergeCell ref="E37:I37"/>
    <mergeCell ref="E49:I49"/>
    <mergeCell ref="E42:I42"/>
    <mergeCell ref="E43:I43"/>
    <mergeCell ref="E44:I44"/>
    <mergeCell ref="E45:I45"/>
    <mergeCell ref="A41:B41"/>
    <mergeCell ref="A38:B38"/>
    <mergeCell ref="A39:B39"/>
    <mergeCell ref="E54:I54"/>
    <mergeCell ref="A36:B36"/>
    <mergeCell ref="A37:B37"/>
    <mergeCell ref="E46:I46"/>
    <mergeCell ref="E47:I47"/>
    <mergeCell ref="A55:B55"/>
    <mergeCell ref="E51:I51"/>
    <mergeCell ref="E52:I52"/>
    <mergeCell ref="A61:B61"/>
    <mergeCell ref="E50:I50"/>
    <mergeCell ref="E62:I62"/>
    <mergeCell ref="A51:B51"/>
    <mergeCell ref="A56:B56"/>
    <mergeCell ref="A57:B57"/>
    <mergeCell ref="A54:B54"/>
    <mergeCell ref="A52:B52"/>
    <mergeCell ref="A53:B53"/>
    <mergeCell ref="A58:B58"/>
    <mergeCell ref="A59:B59"/>
    <mergeCell ref="A60:B60"/>
    <mergeCell ref="A50:B50"/>
    <mergeCell ref="E58:I58"/>
    <mergeCell ref="A66:B66"/>
    <mergeCell ref="A67:B67"/>
    <mergeCell ref="A63:B63"/>
    <mergeCell ref="E60:I60"/>
    <mergeCell ref="E61:I61"/>
    <mergeCell ref="E63:I63"/>
    <mergeCell ref="A74:B74"/>
    <mergeCell ref="E74:I74"/>
    <mergeCell ref="E56:I56"/>
    <mergeCell ref="E57:I57"/>
    <mergeCell ref="A65:B65"/>
    <mergeCell ref="A62:B62"/>
    <mergeCell ref="A77:B77"/>
    <mergeCell ref="E77:I77"/>
    <mergeCell ref="A73:B73"/>
    <mergeCell ref="E59:I59"/>
    <mergeCell ref="E65:I65"/>
    <mergeCell ref="E66:I66"/>
    <mergeCell ref="E67:I67"/>
    <mergeCell ref="A70:B70"/>
    <mergeCell ref="E73:I73"/>
    <mergeCell ref="E68:I68"/>
    <mergeCell ref="E69:I69"/>
    <mergeCell ref="E72:I72"/>
    <mergeCell ref="E71:I71"/>
    <mergeCell ref="E70:I70"/>
    <mergeCell ref="A72:B72"/>
    <mergeCell ref="A71:B71"/>
    <mergeCell ref="A64:B64"/>
    <mergeCell ref="E64:I64"/>
    <mergeCell ref="A76:B76"/>
    <mergeCell ref="E76:I76"/>
    <mergeCell ref="A75:B75"/>
    <mergeCell ref="E75:I75"/>
    <mergeCell ref="A68:B68"/>
    <mergeCell ref="A69:B69"/>
    <mergeCell ref="A78:B78"/>
    <mergeCell ref="E78:I78"/>
    <mergeCell ref="A80:B80"/>
    <mergeCell ref="E80:I80"/>
    <mergeCell ref="A82:B82"/>
    <mergeCell ref="A86:B86"/>
    <mergeCell ref="E86:I86"/>
    <mergeCell ref="E85:I85"/>
    <mergeCell ref="A81:B81"/>
    <mergeCell ref="E81:I81"/>
    <mergeCell ref="A79:B79"/>
    <mergeCell ref="E79:I79"/>
    <mergeCell ref="A98:B98"/>
    <mergeCell ref="E98:I98"/>
    <mergeCell ref="A87:B87"/>
    <mergeCell ref="E82:I82"/>
    <mergeCell ref="A83:B83"/>
    <mergeCell ref="A96:B96"/>
    <mergeCell ref="E96:I96"/>
    <mergeCell ref="E83:I83"/>
    <mergeCell ref="A84:B84"/>
    <mergeCell ref="E84:I84"/>
    <mergeCell ref="E87:I87"/>
    <mergeCell ref="A85:B85"/>
    <mergeCell ref="A89:B89"/>
    <mergeCell ref="E89:I89"/>
    <mergeCell ref="A88:B88"/>
    <mergeCell ref="E88:I88"/>
    <mergeCell ref="A91:B91"/>
    <mergeCell ref="E91:I91"/>
    <mergeCell ref="A90:B90"/>
    <mergeCell ref="E90:I90"/>
    <mergeCell ref="A99:B99"/>
    <mergeCell ref="E99:I99"/>
    <mergeCell ref="A97:B97"/>
    <mergeCell ref="E97:I97"/>
    <mergeCell ref="A92:B92"/>
    <mergeCell ref="E92:I92"/>
    <mergeCell ref="A93:B93"/>
    <mergeCell ref="E93:I93"/>
    <mergeCell ref="A105:B105"/>
    <mergeCell ref="E105:I105"/>
    <mergeCell ref="A101:B101"/>
    <mergeCell ref="E101:I101"/>
    <mergeCell ref="A102:B102"/>
    <mergeCell ref="E102:I102"/>
    <mergeCell ref="A104:B104"/>
    <mergeCell ref="E104:I104"/>
    <mergeCell ref="A94:B94"/>
    <mergeCell ref="E94:I94"/>
    <mergeCell ref="A95:B95"/>
    <mergeCell ref="E95:I95"/>
    <mergeCell ref="A103:B103"/>
    <mergeCell ref="E103:I103"/>
    <mergeCell ref="A100:B100"/>
    <mergeCell ref="E100:I100"/>
  </mergeCells>
  <phoneticPr fontId="16" type="noConversion"/>
  <dataValidations count="1">
    <dataValidation type="list" allowBlank="1" showInputMessage="1" showErrorMessage="1" sqref="D14:D105">
      <formula1>improvement</formula1>
    </dataValidation>
  </dataValidations>
  <pageMargins left="0.75" right="0.75" top="1" bottom="1" header="0.5" footer="0.5"/>
  <headerFooter alignWithMargins="0">
    <oddHeader>&amp;LTab &amp;A: Page &amp;P of &amp;N</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pageSetUpPr fitToPage="1"/>
  </sheetPr>
  <dimension ref="A1:J199"/>
  <sheetViews>
    <sheetView topLeftCell="A163" workbookViewId="0">
      <selection activeCell="A178" sqref="A178:J199"/>
    </sheetView>
  </sheetViews>
  <sheetFormatPr defaultColWidth="8.77734375" defaultRowHeight="13.8" x14ac:dyDescent="0.3"/>
  <cols>
    <col min="1" max="10" width="15.6640625" style="3" customWidth="1"/>
    <col min="11" max="51" width="4.6640625" style="3" customWidth="1"/>
    <col min="52" max="16384" width="8.77734375" style="3"/>
  </cols>
  <sheetData>
    <row r="1" spans="1:10" ht="15" customHeight="1" x14ac:dyDescent="0.3">
      <c r="A1" s="224" t="s">
        <v>241</v>
      </c>
      <c r="B1" s="224"/>
      <c r="C1" s="224"/>
      <c r="D1" s="224"/>
      <c r="E1" s="224"/>
      <c r="F1" s="224"/>
      <c r="G1" s="224"/>
      <c r="H1" s="224"/>
      <c r="I1" s="224"/>
      <c r="J1" s="224"/>
    </row>
    <row r="2" spans="1:10" ht="15" customHeight="1" x14ac:dyDescent="0.3">
      <c r="A2" s="224"/>
      <c r="B2" s="224"/>
      <c r="C2" s="224"/>
      <c r="D2" s="224"/>
      <c r="E2" s="224"/>
      <c r="F2" s="224"/>
      <c r="G2" s="224"/>
      <c r="H2" s="224"/>
      <c r="I2" s="224"/>
      <c r="J2" s="224"/>
    </row>
    <row r="3" spans="1:10" ht="15" customHeight="1" x14ac:dyDescent="0.3">
      <c r="A3" s="225" t="s">
        <v>229</v>
      </c>
      <c r="B3" s="225"/>
      <c r="C3" s="225"/>
      <c r="D3" s="225"/>
      <c r="E3" s="225"/>
      <c r="F3" s="225"/>
      <c r="G3" s="225"/>
      <c r="H3" s="225"/>
      <c r="I3" s="225"/>
      <c r="J3" s="225"/>
    </row>
    <row r="4" spans="1:10" ht="15" customHeight="1" x14ac:dyDescent="0.3">
      <c r="A4" s="225"/>
      <c r="B4" s="225"/>
      <c r="C4" s="225"/>
      <c r="D4" s="225"/>
      <c r="E4" s="225"/>
      <c r="F4" s="225"/>
      <c r="G4" s="225"/>
      <c r="H4" s="225"/>
      <c r="I4" s="225"/>
      <c r="J4" s="225"/>
    </row>
    <row r="5" spans="1:10" ht="15" customHeight="1" x14ac:dyDescent="0.3">
      <c r="A5" s="225"/>
      <c r="B5" s="225"/>
      <c r="C5" s="225"/>
      <c r="D5" s="225"/>
      <c r="E5" s="225"/>
      <c r="F5" s="225"/>
      <c r="G5" s="225"/>
      <c r="H5" s="225"/>
      <c r="I5" s="225"/>
      <c r="J5" s="225"/>
    </row>
    <row r="6" spans="1:10" ht="15" customHeight="1" x14ac:dyDescent="0.3">
      <c r="A6" s="225"/>
      <c r="B6" s="225"/>
      <c r="C6" s="225"/>
      <c r="D6" s="225"/>
      <c r="E6" s="225"/>
      <c r="F6" s="225"/>
      <c r="G6" s="225"/>
      <c r="H6" s="225"/>
      <c r="I6" s="225"/>
      <c r="J6" s="225"/>
    </row>
    <row r="7" spans="1:10" ht="15" customHeight="1" x14ac:dyDescent="0.3">
      <c r="A7" s="225"/>
      <c r="B7" s="225"/>
      <c r="C7" s="225"/>
      <c r="D7" s="225"/>
      <c r="E7" s="225"/>
      <c r="F7" s="225"/>
      <c r="G7" s="225"/>
      <c r="H7" s="225"/>
      <c r="I7" s="225"/>
      <c r="J7" s="225"/>
    </row>
    <row r="8" spans="1:10" ht="15" customHeight="1" x14ac:dyDescent="0.3">
      <c r="A8" s="241"/>
      <c r="B8" s="242"/>
      <c r="C8" s="242"/>
      <c r="D8" s="242"/>
      <c r="E8" s="242"/>
      <c r="F8" s="242"/>
      <c r="G8" s="242"/>
      <c r="H8" s="242"/>
      <c r="I8" s="242"/>
      <c r="J8" s="243"/>
    </row>
    <row r="9" spans="1:10" ht="15" customHeight="1" x14ac:dyDescent="0.3">
      <c r="A9" s="229" t="s">
        <v>276</v>
      </c>
      <c r="B9" s="230"/>
      <c r="C9" s="230"/>
      <c r="D9" s="230"/>
      <c r="E9" s="230"/>
      <c r="F9" s="230"/>
      <c r="G9" s="230"/>
      <c r="H9" s="230"/>
      <c r="I9" s="230"/>
      <c r="J9" s="231"/>
    </row>
    <row r="10" spans="1:10" ht="15" customHeight="1" x14ac:dyDescent="0.3">
      <c r="A10" s="226" t="s">
        <v>273</v>
      </c>
      <c r="B10" s="227"/>
      <c r="C10" s="227"/>
      <c r="D10" s="227"/>
      <c r="E10" s="227"/>
      <c r="F10" s="227"/>
      <c r="G10" s="227"/>
      <c r="H10" s="227"/>
      <c r="I10" s="227"/>
      <c r="J10" s="228"/>
    </row>
    <row r="11" spans="1:10" ht="15" customHeight="1" x14ac:dyDescent="0.3">
      <c r="A11" s="229"/>
      <c r="B11" s="230"/>
      <c r="C11" s="230"/>
      <c r="D11" s="230"/>
      <c r="E11" s="230"/>
      <c r="F11" s="230"/>
      <c r="G11" s="230"/>
      <c r="H11" s="230"/>
      <c r="I11" s="230"/>
      <c r="J11" s="231"/>
    </row>
    <row r="12" spans="1:10" ht="15" customHeight="1" x14ac:dyDescent="0.3">
      <c r="A12" s="256" t="s">
        <v>158</v>
      </c>
      <c r="B12" s="256"/>
      <c r="C12" s="256"/>
      <c r="D12" s="256"/>
      <c r="E12" s="256"/>
      <c r="F12" s="256"/>
      <c r="G12" s="256"/>
      <c r="H12" s="256"/>
      <c r="I12" s="256"/>
      <c r="J12" s="256"/>
    </row>
    <row r="13" spans="1:10" ht="15" customHeight="1" x14ac:dyDescent="0.3">
      <c r="A13" s="256"/>
      <c r="B13" s="256"/>
      <c r="C13" s="256"/>
      <c r="D13" s="256"/>
      <c r="E13" s="256"/>
      <c r="F13" s="256"/>
      <c r="G13" s="256"/>
      <c r="H13" s="256"/>
      <c r="I13" s="256"/>
      <c r="J13" s="256"/>
    </row>
    <row r="14" spans="1:10" ht="15" customHeight="1" x14ac:dyDescent="0.3">
      <c r="A14" s="256"/>
      <c r="B14" s="256"/>
      <c r="C14" s="256"/>
      <c r="D14" s="256"/>
      <c r="E14" s="256"/>
      <c r="F14" s="256"/>
      <c r="G14" s="256"/>
      <c r="H14" s="256"/>
      <c r="I14" s="256"/>
      <c r="J14" s="256"/>
    </row>
    <row r="15" spans="1:10" ht="15" customHeight="1" x14ac:dyDescent="0.3">
      <c r="A15" s="256"/>
      <c r="B15" s="256"/>
      <c r="C15" s="256"/>
      <c r="D15" s="256"/>
      <c r="E15" s="256"/>
      <c r="F15" s="256"/>
      <c r="G15" s="256"/>
      <c r="H15" s="256"/>
      <c r="I15" s="256"/>
      <c r="J15" s="256"/>
    </row>
    <row r="16" spans="1:10" ht="15" customHeight="1" x14ac:dyDescent="0.3">
      <c r="A16" s="256"/>
      <c r="B16" s="256"/>
      <c r="C16" s="256"/>
      <c r="D16" s="256"/>
      <c r="E16" s="256"/>
      <c r="F16" s="256"/>
      <c r="G16" s="256"/>
      <c r="H16" s="256"/>
      <c r="I16" s="256"/>
      <c r="J16" s="256"/>
    </row>
    <row r="17" spans="1:10" ht="15" customHeight="1" x14ac:dyDescent="0.3">
      <c r="A17" s="256"/>
      <c r="B17" s="256"/>
      <c r="C17" s="256"/>
      <c r="D17" s="256"/>
      <c r="E17" s="256"/>
      <c r="F17" s="256"/>
      <c r="G17" s="256"/>
      <c r="H17" s="256"/>
      <c r="I17" s="256"/>
      <c r="J17" s="256"/>
    </row>
    <row r="18" spans="1:10" ht="15" customHeight="1" x14ac:dyDescent="0.3">
      <c r="A18" s="256"/>
      <c r="B18" s="256"/>
      <c r="C18" s="256"/>
      <c r="D18" s="256"/>
      <c r="E18" s="256"/>
      <c r="F18" s="256"/>
      <c r="G18" s="256"/>
      <c r="H18" s="256"/>
      <c r="I18" s="256"/>
      <c r="J18" s="256"/>
    </row>
    <row r="19" spans="1:10" ht="15" customHeight="1" x14ac:dyDescent="0.3">
      <c r="A19" s="256"/>
      <c r="B19" s="256"/>
      <c r="C19" s="256"/>
      <c r="D19" s="256"/>
      <c r="E19" s="256"/>
      <c r="F19" s="256"/>
      <c r="G19" s="256"/>
      <c r="H19" s="256"/>
      <c r="I19" s="256"/>
      <c r="J19" s="256"/>
    </row>
    <row r="20" spans="1:10" ht="15" customHeight="1" x14ac:dyDescent="0.3">
      <c r="A20" s="256"/>
      <c r="B20" s="256"/>
      <c r="C20" s="256"/>
      <c r="D20" s="256"/>
      <c r="E20" s="256"/>
      <c r="F20" s="256"/>
      <c r="G20" s="256"/>
      <c r="H20" s="256"/>
      <c r="I20" s="256"/>
      <c r="J20" s="256"/>
    </row>
    <row r="21" spans="1:10" ht="15" customHeight="1" x14ac:dyDescent="0.3">
      <c r="A21" s="256"/>
      <c r="B21" s="256"/>
      <c r="C21" s="256"/>
      <c r="D21" s="256"/>
      <c r="E21" s="256"/>
      <c r="F21" s="256"/>
      <c r="G21" s="256"/>
      <c r="H21" s="256"/>
      <c r="I21" s="256"/>
      <c r="J21" s="256"/>
    </row>
    <row r="22" spans="1:10" ht="15" customHeight="1" x14ac:dyDescent="0.3">
      <c r="A22" s="256"/>
      <c r="B22" s="256"/>
      <c r="C22" s="256"/>
      <c r="D22" s="256"/>
      <c r="E22" s="256"/>
      <c r="F22" s="256"/>
      <c r="G22" s="256"/>
      <c r="H22" s="256"/>
      <c r="I22" s="256"/>
      <c r="J22" s="256"/>
    </row>
    <row r="23" spans="1:10" ht="15" customHeight="1" x14ac:dyDescent="0.3">
      <c r="A23" s="256"/>
      <c r="B23" s="256"/>
      <c r="C23" s="256"/>
      <c r="D23" s="256"/>
      <c r="E23" s="256"/>
      <c r="F23" s="256"/>
      <c r="G23" s="256"/>
      <c r="H23" s="256"/>
      <c r="I23" s="256"/>
      <c r="J23" s="256"/>
    </row>
    <row r="24" spans="1:10" ht="15" customHeight="1" x14ac:dyDescent="0.3">
      <c r="A24" s="256"/>
      <c r="B24" s="256"/>
      <c r="C24" s="256"/>
      <c r="D24" s="256"/>
      <c r="E24" s="256"/>
      <c r="F24" s="256"/>
      <c r="G24" s="256"/>
      <c r="H24" s="256"/>
      <c r="I24" s="256"/>
      <c r="J24" s="256"/>
    </row>
    <row r="25" spans="1:10" ht="15" customHeight="1" x14ac:dyDescent="0.3">
      <c r="A25" s="256"/>
      <c r="B25" s="256"/>
      <c r="C25" s="256"/>
      <c r="D25" s="256"/>
      <c r="E25" s="256"/>
      <c r="F25" s="256"/>
      <c r="G25" s="256"/>
      <c r="H25" s="256"/>
      <c r="I25" s="256"/>
      <c r="J25" s="256"/>
    </row>
    <row r="26" spans="1:10" ht="15" customHeight="1" x14ac:dyDescent="0.3">
      <c r="A26" s="256"/>
      <c r="B26" s="256"/>
      <c r="C26" s="256"/>
      <c r="D26" s="256"/>
      <c r="E26" s="256"/>
      <c r="F26" s="256"/>
      <c r="G26" s="256"/>
      <c r="H26" s="256"/>
      <c r="I26" s="256"/>
      <c r="J26" s="256"/>
    </row>
    <row r="27" spans="1:10" ht="15" customHeight="1" x14ac:dyDescent="0.3">
      <c r="A27" s="256"/>
      <c r="B27" s="256"/>
      <c r="C27" s="256"/>
      <c r="D27" s="256"/>
      <c r="E27" s="256"/>
      <c r="F27" s="256"/>
      <c r="G27" s="256"/>
      <c r="H27" s="256"/>
      <c r="I27" s="256"/>
      <c r="J27" s="256"/>
    </row>
    <row r="28" spans="1:10" ht="15" customHeight="1" x14ac:dyDescent="0.3">
      <c r="A28" s="256"/>
      <c r="B28" s="256"/>
      <c r="C28" s="256"/>
      <c r="D28" s="256"/>
      <c r="E28" s="256"/>
      <c r="F28" s="256"/>
      <c r="G28" s="256"/>
      <c r="H28" s="256"/>
      <c r="I28" s="256"/>
      <c r="J28" s="256"/>
    </row>
    <row r="29" spans="1:10" ht="15" customHeight="1" x14ac:dyDescent="0.3">
      <c r="A29" s="256"/>
      <c r="B29" s="256"/>
      <c r="C29" s="256"/>
      <c r="D29" s="256"/>
      <c r="E29" s="256"/>
      <c r="F29" s="256"/>
      <c r="G29" s="256"/>
      <c r="H29" s="256"/>
      <c r="I29" s="256"/>
      <c r="J29" s="256"/>
    </row>
    <row r="30" spans="1:10" ht="15" customHeight="1" x14ac:dyDescent="0.3">
      <c r="A30" s="256"/>
      <c r="B30" s="256"/>
      <c r="C30" s="256"/>
      <c r="D30" s="256"/>
      <c r="E30" s="256"/>
      <c r="F30" s="256"/>
      <c r="G30" s="256"/>
      <c r="H30" s="256"/>
      <c r="I30" s="256"/>
      <c r="J30" s="256"/>
    </row>
    <row r="31" spans="1:10" ht="15" customHeight="1" x14ac:dyDescent="0.3">
      <c r="A31" s="256"/>
      <c r="B31" s="256"/>
      <c r="C31" s="256"/>
      <c r="D31" s="256"/>
      <c r="E31" s="256"/>
      <c r="F31" s="256"/>
      <c r="G31" s="256"/>
      <c r="H31" s="256"/>
      <c r="I31" s="256"/>
      <c r="J31" s="256"/>
    </row>
    <row r="32" spans="1:10" ht="15" customHeight="1" x14ac:dyDescent="0.3">
      <c r="A32" s="256"/>
      <c r="B32" s="256"/>
      <c r="C32" s="256"/>
      <c r="D32" s="256"/>
      <c r="E32" s="256"/>
      <c r="F32" s="256"/>
      <c r="G32" s="256"/>
      <c r="H32" s="256"/>
      <c r="I32" s="256"/>
      <c r="J32" s="256"/>
    </row>
    <row r="33" spans="1:10" ht="15" customHeight="1" x14ac:dyDescent="0.3">
      <c r="A33" s="256"/>
      <c r="B33" s="256"/>
      <c r="C33" s="256"/>
      <c r="D33" s="256"/>
      <c r="E33" s="256"/>
      <c r="F33" s="256"/>
      <c r="G33" s="256"/>
      <c r="H33" s="256"/>
      <c r="I33" s="256"/>
      <c r="J33" s="256"/>
    </row>
    <row r="34" spans="1:10" ht="15" customHeight="1" x14ac:dyDescent="0.3">
      <c r="A34" s="256"/>
      <c r="B34" s="256"/>
      <c r="C34" s="256"/>
      <c r="D34" s="256"/>
      <c r="E34" s="256"/>
      <c r="F34" s="256"/>
      <c r="G34" s="256"/>
      <c r="H34" s="256"/>
      <c r="I34" s="256"/>
      <c r="J34" s="256"/>
    </row>
    <row r="35" spans="1:10" ht="15" customHeight="1" x14ac:dyDescent="0.3">
      <c r="A35" s="256"/>
      <c r="B35" s="256"/>
      <c r="C35" s="256"/>
      <c r="D35" s="256"/>
      <c r="E35" s="256"/>
      <c r="F35" s="256"/>
      <c r="G35" s="256"/>
      <c r="H35" s="256"/>
      <c r="I35" s="256"/>
      <c r="J35" s="256"/>
    </row>
    <row r="36" spans="1:10" ht="15" customHeight="1" x14ac:dyDescent="0.3">
      <c r="A36" s="241"/>
      <c r="B36" s="242"/>
      <c r="C36" s="242"/>
      <c r="D36" s="242"/>
      <c r="E36" s="242"/>
      <c r="F36" s="242"/>
      <c r="G36" s="242"/>
      <c r="H36" s="242"/>
      <c r="I36" s="242"/>
      <c r="J36" s="243"/>
    </row>
    <row r="37" spans="1:10" ht="15" customHeight="1" x14ac:dyDescent="0.3">
      <c r="A37" s="229" t="s">
        <v>277</v>
      </c>
      <c r="B37" s="230"/>
      <c r="C37" s="230"/>
      <c r="D37" s="230"/>
      <c r="E37" s="230"/>
      <c r="F37" s="230"/>
      <c r="G37" s="230"/>
      <c r="H37" s="230"/>
      <c r="I37" s="230"/>
      <c r="J37" s="231"/>
    </row>
    <row r="38" spans="1:10" ht="15" customHeight="1" x14ac:dyDescent="0.3">
      <c r="A38" s="226" t="s">
        <v>190</v>
      </c>
      <c r="B38" s="227"/>
      <c r="C38" s="227"/>
      <c r="D38" s="227"/>
      <c r="E38" s="227"/>
      <c r="F38" s="227"/>
      <c r="G38" s="227"/>
      <c r="H38" s="227"/>
      <c r="I38" s="227"/>
      <c r="J38" s="228"/>
    </row>
    <row r="39" spans="1:10" ht="15" customHeight="1" x14ac:dyDescent="0.3">
      <c r="A39" s="253"/>
      <c r="B39" s="254"/>
      <c r="C39" s="254"/>
      <c r="D39" s="254"/>
      <c r="E39" s="254"/>
      <c r="F39" s="254"/>
      <c r="G39" s="254"/>
      <c r="H39" s="254"/>
      <c r="I39" s="254"/>
      <c r="J39" s="255"/>
    </row>
    <row r="40" spans="1:10" ht="15" customHeight="1" x14ac:dyDescent="0.3">
      <c r="A40" s="253"/>
      <c r="B40" s="254"/>
      <c r="C40" s="254"/>
      <c r="D40" s="254"/>
      <c r="E40" s="254"/>
      <c r="F40" s="254"/>
      <c r="G40" s="254"/>
      <c r="H40" s="254"/>
      <c r="I40" s="254"/>
      <c r="J40" s="255"/>
    </row>
    <row r="41" spans="1:10" ht="15" customHeight="1" x14ac:dyDescent="0.3">
      <c r="A41" s="253"/>
      <c r="B41" s="254"/>
      <c r="C41" s="254"/>
      <c r="D41" s="254"/>
      <c r="E41" s="254"/>
      <c r="F41" s="254"/>
      <c r="G41" s="254"/>
      <c r="H41" s="254"/>
      <c r="I41" s="254"/>
      <c r="J41" s="255"/>
    </row>
    <row r="42" spans="1:10" ht="15" customHeight="1" x14ac:dyDescent="0.3">
      <c r="A42" s="253"/>
      <c r="B42" s="254"/>
      <c r="C42" s="254"/>
      <c r="D42" s="254"/>
      <c r="E42" s="254"/>
      <c r="F42" s="254"/>
      <c r="G42" s="254"/>
      <c r="H42" s="254"/>
      <c r="I42" s="254"/>
      <c r="J42" s="255"/>
    </row>
    <row r="43" spans="1:10" ht="15" customHeight="1" x14ac:dyDescent="0.3">
      <c r="A43" s="229"/>
      <c r="B43" s="230"/>
      <c r="C43" s="230"/>
      <c r="D43" s="230"/>
      <c r="E43" s="230"/>
      <c r="F43" s="230"/>
      <c r="G43" s="230"/>
      <c r="H43" s="230"/>
      <c r="I43" s="230"/>
      <c r="J43" s="231"/>
    </row>
    <row r="44" spans="1:10" ht="4.95" customHeight="1" x14ac:dyDescent="0.3">
      <c r="A44" s="241"/>
      <c r="B44" s="242"/>
      <c r="C44" s="242"/>
      <c r="D44" s="242"/>
      <c r="E44" s="242"/>
      <c r="F44" s="242"/>
      <c r="G44" s="242"/>
      <c r="H44" s="242"/>
      <c r="I44" s="242"/>
      <c r="J44" s="243"/>
    </row>
    <row r="45" spans="1:10" ht="15" customHeight="1" x14ac:dyDescent="0.3">
      <c r="A45" s="257" t="s">
        <v>278</v>
      </c>
      <c r="B45" s="258"/>
      <c r="C45" s="258"/>
      <c r="D45" s="258"/>
      <c r="E45" s="258"/>
      <c r="F45" s="258"/>
      <c r="G45" s="258"/>
      <c r="H45" s="258"/>
      <c r="I45" s="258"/>
      <c r="J45" s="259"/>
    </row>
    <row r="46" spans="1:10" ht="15" customHeight="1" x14ac:dyDescent="0.3">
      <c r="A46" s="244" t="s">
        <v>260</v>
      </c>
      <c r="B46" s="245"/>
      <c r="C46" s="245"/>
      <c r="D46" s="245"/>
      <c r="E46" s="245"/>
      <c r="F46" s="245"/>
      <c r="G46" s="245"/>
      <c r="H46" s="245"/>
      <c r="I46" s="245"/>
      <c r="J46" s="246"/>
    </row>
    <row r="47" spans="1:10" ht="15" customHeight="1" x14ac:dyDescent="0.3">
      <c r="A47" s="247"/>
      <c r="B47" s="248"/>
      <c r="C47" s="248"/>
      <c r="D47" s="248"/>
      <c r="E47" s="248"/>
      <c r="F47" s="248"/>
      <c r="G47" s="248"/>
      <c r="H47" s="248"/>
      <c r="I47" s="248"/>
      <c r="J47" s="249"/>
    </row>
    <row r="48" spans="1:10" ht="15" customHeight="1" x14ac:dyDescent="0.3">
      <c r="A48" s="247"/>
      <c r="B48" s="248"/>
      <c r="C48" s="248"/>
      <c r="D48" s="248"/>
      <c r="E48" s="248"/>
      <c r="F48" s="248"/>
      <c r="G48" s="248"/>
      <c r="H48" s="248"/>
      <c r="I48" s="248"/>
      <c r="J48" s="249"/>
    </row>
    <row r="49" spans="1:10" ht="15" customHeight="1" x14ac:dyDescent="0.3">
      <c r="A49" s="247"/>
      <c r="B49" s="248"/>
      <c r="C49" s="248"/>
      <c r="D49" s="248"/>
      <c r="E49" s="248"/>
      <c r="F49" s="248"/>
      <c r="G49" s="248"/>
      <c r="H49" s="248"/>
      <c r="I49" s="248"/>
      <c r="J49" s="249"/>
    </row>
    <row r="50" spans="1:10" ht="15" customHeight="1" x14ac:dyDescent="0.3">
      <c r="A50" s="250"/>
      <c r="B50" s="251"/>
      <c r="C50" s="251"/>
      <c r="D50" s="251"/>
      <c r="E50" s="251"/>
      <c r="F50" s="251"/>
      <c r="G50" s="251"/>
      <c r="H50" s="251"/>
      <c r="I50" s="251"/>
      <c r="J50" s="252"/>
    </row>
    <row r="51" spans="1:10" ht="15" customHeight="1" x14ac:dyDescent="0.3">
      <c r="A51" s="256" t="s">
        <v>160</v>
      </c>
      <c r="B51" s="256"/>
      <c r="C51" s="256"/>
      <c r="D51" s="256"/>
      <c r="E51" s="256"/>
      <c r="F51" s="256"/>
      <c r="G51" s="256"/>
      <c r="H51" s="256"/>
      <c r="I51" s="256"/>
      <c r="J51" s="256"/>
    </row>
    <row r="52" spans="1:10" ht="15" customHeight="1" x14ac:dyDescent="0.3">
      <c r="A52" s="256"/>
      <c r="B52" s="256"/>
      <c r="C52" s="256"/>
      <c r="D52" s="256"/>
      <c r="E52" s="256"/>
      <c r="F52" s="256"/>
      <c r="G52" s="256"/>
      <c r="H52" s="256"/>
      <c r="I52" s="256"/>
      <c r="J52" s="256"/>
    </row>
    <row r="53" spans="1:10" ht="15" customHeight="1" x14ac:dyDescent="0.3">
      <c r="A53" s="256"/>
      <c r="B53" s="256"/>
      <c r="C53" s="256"/>
      <c r="D53" s="256"/>
      <c r="E53" s="256"/>
      <c r="F53" s="256"/>
      <c r="G53" s="256"/>
      <c r="H53" s="256"/>
      <c r="I53" s="256"/>
      <c r="J53" s="256"/>
    </row>
    <row r="54" spans="1:10" ht="15" customHeight="1" x14ac:dyDescent="0.3">
      <c r="A54" s="256"/>
      <c r="B54" s="256"/>
      <c r="C54" s="256"/>
      <c r="D54" s="256"/>
      <c r="E54" s="256"/>
      <c r="F54" s="256"/>
      <c r="G54" s="256"/>
      <c r="H54" s="256"/>
      <c r="I54" s="256"/>
      <c r="J54" s="256"/>
    </row>
    <row r="55" spans="1:10" ht="15" customHeight="1" x14ac:dyDescent="0.3">
      <c r="A55" s="256"/>
      <c r="B55" s="256"/>
      <c r="C55" s="256"/>
      <c r="D55" s="256"/>
      <c r="E55" s="256"/>
      <c r="F55" s="256"/>
      <c r="G55" s="256"/>
      <c r="H55" s="256"/>
      <c r="I55" s="256"/>
      <c r="J55" s="256"/>
    </row>
    <row r="56" spans="1:10" ht="15" customHeight="1" x14ac:dyDescent="0.3">
      <c r="A56" s="256"/>
      <c r="B56" s="256"/>
      <c r="C56" s="256"/>
      <c r="D56" s="256"/>
      <c r="E56" s="256"/>
      <c r="F56" s="256"/>
      <c r="G56" s="256"/>
      <c r="H56" s="256"/>
      <c r="I56" s="256"/>
      <c r="J56" s="256"/>
    </row>
    <row r="57" spans="1:10" ht="15" customHeight="1" x14ac:dyDescent="0.3">
      <c r="A57" s="256"/>
      <c r="B57" s="256"/>
      <c r="C57" s="256"/>
      <c r="D57" s="256"/>
      <c r="E57" s="256"/>
      <c r="F57" s="256"/>
      <c r="G57" s="256"/>
      <c r="H57" s="256"/>
      <c r="I57" s="256"/>
      <c r="J57" s="256"/>
    </row>
    <row r="58" spans="1:10" ht="15" customHeight="1" x14ac:dyDescent="0.3">
      <c r="A58" s="256"/>
      <c r="B58" s="256"/>
      <c r="C58" s="256"/>
      <c r="D58" s="256"/>
      <c r="E58" s="256"/>
      <c r="F58" s="256"/>
      <c r="G58" s="256"/>
      <c r="H58" s="256"/>
      <c r="I58" s="256"/>
      <c r="J58" s="256"/>
    </row>
    <row r="59" spans="1:10" ht="15" customHeight="1" x14ac:dyDescent="0.3">
      <c r="A59" s="256"/>
      <c r="B59" s="256"/>
      <c r="C59" s="256"/>
      <c r="D59" s="256"/>
      <c r="E59" s="256"/>
      <c r="F59" s="256"/>
      <c r="G59" s="256"/>
      <c r="H59" s="256"/>
      <c r="I59" s="256"/>
      <c r="J59" s="256"/>
    </row>
    <row r="60" spans="1:10" ht="15" customHeight="1" x14ac:dyDescent="0.3">
      <c r="A60" s="256"/>
      <c r="B60" s="256"/>
      <c r="C60" s="256"/>
      <c r="D60" s="256"/>
      <c r="E60" s="256"/>
      <c r="F60" s="256"/>
      <c r="G60" s="256"/>
      <c r="H60" s="256"/>
      <c r="I60" s="256"/>
      <c r="J60" s="256"/>
    </row>
    <row r="61" spans="1:10" ht="15" customHeight="1" x14ac:dyDescent="0.3">
      <c r="A61" s="256"/>
      <c r="B61" s="256"/>
      <c r="C61" s="256"/>
      <c r="D61" s="256"/>
      <c r="E61" s="256"/>
      <c r="F61" s="256"/>
      <c r="G61" s="256"/>
      <c r="H61" s="256"/>
      <c r="I61" s="256"/>
      <c r="J61" s="256"/>
    </row>
    <row r="62" spans="1:10" ht="15" customHeight="1" x14ac:dyDescent="0.3">
      <c r="A62" s="256"/>
      <c r="B62" s="256"/>
      <c r="C62" s="256"/>
      <c r="D62" s="256"/>
      <c r="E62" s="256"/>
      <c r="F62" s="256"/>
      <c r="G62" s="256"/>
      <c r="H62" s="256"/>
      <c r="I62" s="256"/>
      <c r="J62" s="256"/>
    </row>
    <row r="63" spans="1:10" ht="15" customHeight="1" x14ac:dyDescent="0.3">
      <c r="A63" s="256"/>
      <c r="B63" s="256"/>
      <c r="C63" s="256"/>
      <c r="D63" s="256"/>
      <c r="E63" s="256"/>
      <c r="F63" s="256"/>
      <c r="G63" s="256"/>
      <c r="H63" s="256"/>
      <c r="I63" s="256"/>
      <c r="J63" s="256"/>
    </row>
    <row r="64" spans="1:10" ht="15" customHeight="1" x14ac:dyDescent="0.3">
      <c r="A64" s="256"/>
      <c r="B64" s="256"/>
      <c r="C64" s="256"/>
      <c r="D64" s="256"/>
      <c r="E64" s="256"/>
      <c r="F64" s="256"/>
      <c r="G64" s="256"/>
      <c r="H64" s="256"/>
      <c r="I64" s="256"/>
      <c r="J64" s="256"/>
    </row>
    <row r="65" spans="1:10" ht="15" customHeight="1" x14ac:dyDescent="0.3">
      <c r="A65" s="256"/>
      <c r="B65" s="256"/>
      <c r="C65" s="256"/>
      <c r="D65" s="256"/>
      <c r="E65" s="256"/>
      <c r="F65" s="256"/>
      <c r="G65" s="256"/>
      <c r="H65" s="256"/>
      <c r="I65" s="256"/>
      <c r="J65" s="256"/>
    </row>
    <row r="66" spans="1:10" ht="15" customHeight="1" x14ac:dyDescent="0.3">
      <c r="A66" s="244" t="s">
        <v>261</v>
      </c>
      <c r="B66" s="245"/>
      <c r="C66" s="245"/>
      <c r="D66" s="245"/>
      <c r="E66" s="245"/>
      <c r="F66" s="245"/>
      <c r="G66" s="245"/>
      <c r="H66" s="245"/>
      <c r="I66" s="245"/>
      <c r="J66" s="246"/>
    </row>
    <row r="67" spans="1:10" ht="15" customHeight="1" x14ac:dyDescent="0.3">
      <c r="A67" s="247"/>
      <c r="B67" s="248"/>
      <c r="C67" s="248"/>
      <c r="D67" s="248"/>
      <c r="E67" s="248"/>
      <c r="F67" s="248"/>
      <c r="G67" s="248"/>
      <c r="H67" s="248"/>
      <c r="I67" s="248"/>
      <c r="J67" s="249"/>
    </row>
    <row r="68" spans="1:10" ht="15" customHeight="1" x14ac:dyDescent="0.3">
      <c r="A68" s="247"/>
      <c r="B68" s="248"/>
      <c r="C68" s="248"/>
      <c r="D68" s="248"/>
      <c r="E68" s="248"/>
      <c r="F68" s="248"/>
      <c r="G68" s="248"/>
      <c r="H68" s="248"/>
      <c r="I68" s="248"/>
      <c r="J68" s="249"/>
    </row>
    <row r="69" spans="1:10" ht="15" customHeight="1" x14ac:dyDescent="0.3">
      <c r="A69" s="250"/>
      <c r="B69" s="251"/>
      <c r="C69" s="251"/>
      <c r="D69" s="251"/>
      <c r="E69" s="251"/>
      <c r="F69" s="251"/>
      <c r="G69" s="251"/>
      <c r="H69" s="251"/>
      <c r="I69" s="251"/>
      <c r="J69" s="252"/>
    </row>
    <row r="70" spans="1:10" ht="15" customHeight="1" x14ac:dyDescent="0.3">
      <c r="A70" s="256" t="s">
        <v>142</v>
      </c>
      <c r="B70" s="256"/>
      <c r="C70" s="256"/>
      <c r="D70" s="256"/>
      <c r="E70" s="256"/>
      <c r="F70" s="256"/>
      <c r="G70" s="256"/>
      <c r="H70" s="256"/>
      <c r="I70" s="256"/>
      <c r="J70" s="256"/>
    </row>
    <row r="71" spans="1:10" ht="15" customHeight="1" x14ac:dyDescent="0.3">
      <c r="A71" s="256"/>
      <c r="B71" s="256"/>
      <c r="C71" s="256"/>
      <c r="D71" s="256"/>
      <c r="E71" s="256"/>
      <c r="F71" s="256"/>
      <c r="G71" s="256"/>
      <c r="H71" s="256"/>
      <c r="I71" s="256"/>
      <c r="J71" s="256"/>
    </row>
    <row r="72" spans="1:10" ht="15" customHeight="1" x14ac:dyDescent="0.3">
      <c r="A72" s="256"/>
      <c r="B72" s="256"/>
      <c r="C72" s="256"/>
      <c r="D72" s="256"/>
      <c r="E72" s="256"/>
      <c r="F72" s="256"/>
      <c r="G72" s="256"/>
      <c r="H72" s="256"/>
      <c r="I72" s="256"/>
      <c r="J72" s="256"/>
    </row>
    <row r="73" spans="1:10" ht="15" customHeight="1" x14ac:dyDescent="0.3">
      <c r="A73" s="256"/>
      <c r="B73" s="256"/>
      <c r="C73" s="256"/>
      <c r="D73" s="256"/>
      <c r="E73" s="256"/>
      <c r="F73" s="256"/>
      <c r="G73" s="256"/>
      <c r="H73" s="256"/>
      <c r="I73" s="256"/>
      <c r="J73" s="256"/>
    </row>
    <row r="74" spans="1:10" ht="15" customHeight="1" x14ac:dyDescent="0.3">
      <c r="A74" s="256"/>
      <c r="B74" s="256"/>
      <c r="C74" s="256"/>
      <c r="D74" s="256"/>
      <c r="E74" s="256"/>
      <c r="F74" s="256"/>
      <c r="G74" s="256"/>
      <c r="H74" s="256"/>
      <c r="I74" s="256"/>
      <c r="J74" s="256"/>
    </row>
    <row r="75" spans="1:10" ht="15" customHeight="1" x14ac:dyDescent="0.3">
      <c r="A75" s="256"/>
      <c r="B75" s="256"/>
      <c r="C75" s="256"/>
      <c r="D75" s="256"/>
      <c r="E75" s="256"/>
      <c r="F75" s="256"/>
      <c r="G75" s="256"/>
      <c r="H75" s="256"/>
      <c r="I75" s="256"/>
      <c r="J75" s="256"/>
    </row>
    <row r="76" spans="1:10" ht="15" customHeight="1" x14ac:dyDescent="0.3">
      <c r="A76" s="256"/>
      <c r="B76" s="256"/>
      <c r="C76" s="256"/>
      <c r="D76" s="256"/>
      <c r="E76" s="256"/>
      <c r="F76" s="256"/>
      <c r="G76" s="256"/>
      <c r="H76" s="256"/>
      <c r="I76" s="256"/>
      <c r="J76" s="256"/>
    </row>
    <row r="77" spans="1:10" ht="15" customHeight="1" x14ac:dyDescent="0.3">
      <c r="A77" s="256"/>
      <c r="B77" s="256"/>
      <c r="C77" s="256"/>
      <c r="D77" s="256"/>
      <c r="E77" s="256"/>
      <c r="F77" s="256"/>
      <c r="G77" s="256"/>
      <c r="H77" s="256"/>
      <c r="I77" s="256"/>
      <c r="J77" s="256"/>
    </row>
    <row r="78" spans="1:10" ht="15" customHeight="1" x14ac:dyDescent="0.3">
      <c r="A78" s="256"/>
      <c r="B78" s="256"/>
      <c r="C78" s="256"/>
      <c r="D78" s="256"/>
      <c r="E78" s="256"/>
      <c r="F78" s="256"/>
      <c r="G78" s="256"/>
      <c r="H78" s="256"/>
      <c r="I78" s="256"/>
      <c r="J78" s="256"/>
    </row>
    <row r="79" spans="1:10" ht="15" customHeight="1" x14ac:dyDescent="0.3">
      <c r="A79" s="256"/>
      <c r="B79" s="256"/>
      <c r="C79" s="256"/>
      <c r="D79" s="256"/>
      <c r="E79" s="256"/>
      <c r="F79" s="256"/>
      <c r="G79" s="256"/>
      <c r="H79" s="256"/>
      <c r="I79" s="256"/>
      <c r="J79" s="256"/>
    </row>
    <row r="80" spans="1:10" ht="15" customHeight="1" x14ac:dyDescent="0.3">
      <c r="A80" s="256"/>
      <c r="B80" s="256"/>
      <c r="C80" s="256"/>
      <c r="D80" s="256"/>
      <c r="E80" s="256"/>
      <c r="F80" s="256"/>
      <c r="G80" s="256"/>
      <c r="H80" s="256"/>
      <c r="I80" s="256"/>
      <c r="J80" s="256"/>
    </row>
    <row r="81" spans="1:10" ht="15" customHeight="1" x14ac:dyDescent="0.3">
      <c r="A81" s="256"/>
      <c r="B81" s="256"/>
      <c r="C81" s="256"/>
      <c r="D81" s="256"/>
      <c r="E81" s="256"/>
      <c r="F81" s="256"/>
      <c r="G81" s="256"/>
      <c r="H81" s="256"/>
      <c r="I81" s="256"/>
      <c r="J81" s="256"/>
    </row>
    <row r="82" spans="1:10" ht="15" customHeight="1" x14ac:dyDescent="0.3">
      <c r="A82" s="256"/>
      <c r="B82" s="256"/>
      <c r="C82" s="256"/>
      <c r="D82" s="256"/>
      <c r="E82" s="256"/>
      <c r="F82" s="256"/>
      <c r="G82" s="256"/>
      <c r="H82" s="256"/>
      <c r="I82" s="256"/>
      <c r="J82" s="256"/>
    </row>
    <row r="83" spans="1:10" ht="15" customHeight="1" x14ac:dyDescent="0.3">
      <c r="A83" s="256"/>
      <c r="B83" s="256"/>
      <c r="C83" s="256"/>
      <c r="D83" s="256"/>
      <c r="E83" s="256"/>
      <c r="F83" s="256"/>
      <c r="G83" s="256"/>
      <c r="H83" s="256"/>
      <c r="I83" s="256"/>
      <c r="J83" s="256"/>
    </row>
    <row r="84" spans="1:10" ht="15" customHeight="1" x14ac:dyDescent="0.3">
      <c r="A84" s="244" t="s">
        <v>265</v>
      </c>
      <c r="B84" s="245"/>
      <c r="C84" s="245"/>
      <c r="D84" s="245"/>
      <c r="E84" s="245"/>
      <c r="F84" s="245"/>
      <c r="G84" s="245"/>
      <c r="H84" s="245"/>
      <c r="I84" s="245"/>
      <c r="J84" s="246"/>
    </row>
    <row r="85" spans="1:10" ht="15" customHeight="1" x14ac:dyDescent="0.3">
      <c r="A85" s="247"/>
      <c r="B85" s="248"/>
      <c r="C85" s="248"/>
      <c r="D85" s="248"/>
      <c r="E85" s="248"/>
      <c r="F85" s="248"/>
      <c r="G85" s="248"/>
      <c r="H85" s="248"/>
      <c r="I85" s="248"/>
      <c r="J85" s="249"/>
    </row>
    <row r="86" spans="1:10" ht="15" customHeight="1" x14ac:dyDescent="0.3">
      <c r="A86" s="250"/>
      <c r="B86" s="251"/>
      <c r="C86" s="251"/>
      <c r="D86" s="251"/>
      <c r="E86" s="251"/>
      <c r="F86" s="251"/>
      <c r="G86" s="251"/>
      <c r="H86" s="251"/>
      <c r="I86" s="251"/>
      <c r="J86" s="252"/>
    </row>
    <row r="87" spans="1:10" ht="15" customHeight="1" x14ac:dyDescent="0.3">
      <c r="A87" s="256" t="s">
        <v>142</v>
      </c>
      <c r="B87" s="256"/>
      <c r="C87" s="256"/>
      <c r="D87" s="256"/>
      <c r="E87" s="256"/>
      <c r="F87" s="256"/>
      <c r="G87" s="256"/>
      <c r="H87" s="256"/>
      <c r="I87" s="256"/>
      <c r="J87" s="256"/>
    </row>
    <row r="88" spans="1:10" ht="15" customHeight="1" x14ac:dyDescent="0.3">
      <c r="A88" s="256"/>
      <c r="B88" s="256"/>
      <c r="C88" s="256"/>
      <c r="D88" s="256"/>
      <c r="E88" s="256"/>
      <c r="F88" s="256"/>
      <c r="G88" s="256"/>
      <c r="H88" s="256"/>
      <c r="I88" s="256"/>
      <c r="J88" s="256"/>
    </row>
    <row r="89" spans="1:10" ht="15" customHeight="1" x14ac:dyDescent="0.3">
      <c r="A89" s="256"/>
      <c r="B89" s="256"/>
      <c r="C89" s="256"/>
      <c r="D89" s="256"/>
      <c r="E89" s="256"/>
      <c r="F89" s="256"/>
      <c r="G89" s="256"/>
      <c r="H89" s="256"/>
      <c r="I89" s="256"/>
      <c r="J89" s="256"/>
    </row>
    <row r="90" spans="1:10" ht="15" customHeight="1" x14ac:dyDescent="0.3">
      <c r="A90" s="256"/>
      <c r="B90" s="256"/>
      <c r="C90" s="256"/>
      <c r="D90" s="256"/>
      <c r="E90" s="256"/>
      <c r="F90" s="256"/>
      <c r="G90" s="256"/>
      <c r="H90" s="256"/>
      <c r="I90" s="256"/>
      <c r="J90" s="256"/>
    </row>
    <row r="91" spans="1:10" ht="15" customHeight="1" x14ac:dyDescent="0.3">
      <c r="A91" s="256"/>
      <c r="B91" s="256"/>
      <c r="C91" s="256"/>
      <c r="D91" s="256"/>
      <c r="E91" s="256"/>
      <c r="F91" s="256"/>
      <c r="G91" s="256"/>
      <c r="H91" s="256"/>
      <c r="I91" s="256"/>
      <c r="J91" s="256"/>
    </row>
    <row r="92" spans="1:10" ht="15" customHeight="1" x14ac:dyDescent="0.3">
      <c r="A92" s="256"/>
      <c r="B92" s="256"/>
      <c r="C92" s="256"/>
      <c r="D92" s="256"/>
      <c r="E92" s="256"/>
      <c r="F92" s="256"/>
      <c r="G92" s="256"/>
      <c r="H92" s="256"/>
      <c r="I92" s="256"/>
      <c r="J92" s="256"/>
    </row>
    <row r="93" spans="1:10" ht="15" customHeight="1" x14ac:dyDescent="0.3">
      <c r="A93" s="256"/>
      <c r="B93" s="256"/>
      <c r="C93" s="256"/>
      <c r="D93" s="256"/>
      <c r="E93" s="256"/>
      <c r="F93" s="256"/>
      <c r="G93" s="256"/>
      <c r="H93" s="256"/>
      <c r="I93" s="256"/>
      <c r="J93" s="256"/>
    </row>
    <row r="94" spans="1:10" ht="15" customHeight="1" x14ac:dyDescent="0.3">
      <c r="A94" s="256"/>
      <c r="B94" s="256"/>
      <c r="C94" s="256"/>
      <c r="D94" s="256"/>
      <c r="E94" s="256"/>
      <c r="F94" s="256"/>
      <c r="G94" s="256"/>
      <c r="H94" s="256"/>
      <c r="I94" s="256"/>
      <c r="J94" s="256"/>
    </row>
    <row r="95" spans="1:10" ht="15" customHeight="1" x14ac:dyDescent="0.3">
      <c r="A95" s="256"/>
      <c r="B95" s="256"/>
      <c r="C95" s="256"/>
      <c r="D95" s="256"/>
      <c r="E95" s="256"/>
      <c r="F95" s="256"/>
      <c r="G95" s="256"/>
      <c r="H95" s="256"/>
      <c r="I95" s="256"/>
      <c r="J95" s="256"/>
    </row>
    <row r="96" spans="1:10" ht="15" customHeight="1" x14ac:dyDescent="0.3">
      <c r="A96" s="256"/>
      <c r="B96" s="256"/>
      <c r="C96" s="256"/>
      <c r="D96" s="256"/>
      <c r="E96" s="256"/>
      <c r="F96" s="256"/>
      <c r="G96" s="256"/>
      <c r="H96" s="256"/>
      <c r="I96" s="256"/>
      <c r="J96" s="256"/>
    </row>
    <row r="97" spans="1:10" ht="15" customHeight="1" x14ac:dyDescent="0.3">
      <c r="A97" s="256"/>
      <c r="B97" s="256"/>
      <c r="C97" s="256"/>
      <c r="D97" s="256"/>
      <c r="E97" s="256"/>
      <c r="F97" s="256"/>
      <c r="G97" s="256"/>
      <c r="H97" s="256"/>
      <c r="I97" s="256"/>
      <c r="J97" s="256"/>
    </row>
    <row r="98" spans="1:10" ht="15" customHeight="1" x14ac:dyDescent="0.3">
      <c r="A98" s="256"/>
      <c r="B98" s="256"/>
      <c r="C98" s="256"/>
      <c r="D98" s="256"/>
      <c r="E98" s="256"/>
      <c r="F98" s="256"/>
      <c r="G98" s="256"/>
      <c r="H98" s="256"/>
      <c r="I98" s="256"/>
      <c r="J98" s="256"/>
    </row>
    <row r="99" spans="1:10" ht="15" customHeight="1" x14ac:dyDescent="0.3">
      <c r="A99" s="256"/>
      <c r="B99" s="256"/>
      <c r="C99" s="256"/>
      <c r="D99" s="256"/>
      <c r="E99" s="256"/>
      <c r="F99" s="256"/>
      <c r="G99" s="256"/>
      <c r="H99" s="256"/>
      <c r="I99" s="256"/>
      <c r="J99" s="256"/>
    </row>
    <row r="100" spans="1:10" ht="15" customHeight="1" x14ac:dyDescent="0.3">
      <c r="A100" s="256"/>
      <c r="B100" s="256"/>
      <c r="C100" s="256"/>
      <c r="D100" s="256"/>
      <c r="E100" s="256"/>
      <c r="F100" s="256"/>
      <c r="G100" s="256"/>
      <c r="H100" s="256"/>
      <c r="I100" s="256"/>
      <c r="J100" s="256"/>
    </row>
    <row r="101" spans="1:10" ht="15" customHeight="1" x14ac:dyDescent="0.3">
      <c r="A101" s="244" t="s">
        <v>266</v>
      </c>
      <c r="B101" s="245"/>
      <c r="C101" s="245"/>
      <c r="D101" s="245"/>
      <c r="E101" s="245"/>
      <c r="F101" s="245"/>
      <c r="G101" s="245"/>
      <c r="H101" s="245"/>
      <c r="I101" s="245"/>
      <c r="J101" s="246"/>
    </row>
    <row r="102" spans="1:10" ht="15" customHeight="1" x14ac:dyDescent="0.3">
      <c r="A102" s="247"/>
      <c r="B102" s="248"/>
      <c r="C102" s="248"/>
      <c r="D102" s="248"/>
      <c r="E102" s="248"/>
      <c r="F102" s="248"/>
      <c r="G102" s="248"/>
      <c r="H102" s="248"/>
      <c r="I102" s="248"/>
      <c r="J102" s="249"/>
    </row>
    <row r="103" spans="1:10" ht="15" customHeight="1" x14ac:dyDescent="0.3">
      <c r="A103" s="250"/>
      <c r="B103" s="251"/>
      <c r="C103" s="251"/>
      <c r="D103" s="251"/>
      <c r="E103" s="251"/>
      <c r="F103" s="251"/>
      <c r="G103" s="251"/>
      <c r="H103" s="251"/>
      <c r="I103" s="251"/>
      <c r="J103" s="252"/>
    </row>
    <row r="104" spans="1:10" ht="15" customHeight="1" x14ac:dyDescent="0.3">
      <c r="A104" s="256" t="s">
        <v>142</v>
      </c>
      <c r="B104" s="256"/>
      <c r="C104" s="256"/>
      <c r="D104" s="256"/>
      <c r="E104" s="256"/>
      <c r="F104" s="256"/>
      <c r="G104" s="256"/>
      <c r="H104" s="256"/>
      <c r="I104" s="256"/>
      <c r="J104" s="256"/>
    </row>
    <row r="105" spans="1:10" ht="15" customHeight="1" x14ac:dyDescent="0.3">
      <c r="A105" s="256"/>
      <c r="B105" s="256"/>
      <c r="C105" s="256"/>
      <c r="D105" s="256"/>
      <c r="E105" s="256"/>
      <c r="F105" s="256"/>
      <c r="G105" s="256"/>
      <c r="H105" s="256"/>
      <c r="I105" s="256"/>
      <c r="J105" s="256"/>
    </row>
    <row r="106" spans="1:10" ht="15" customHeight="1" x14ac:dyDescent="0.3">
      <c r="A106" s="256"/>
      <c r="B106" s="256"/>
      <c r="C106" s="256"/>
      <c r="D106" s="256"/>
      <c r="E106" s="256"/>
      <c r="F106" s="256"/>
      <c r="G106" s="256"/>
      <c r="H106" s="256"/>
      <c r="I106" s="256"/>
      <c r="J106" s="256"/>
    </row>
    <row r="107" spans="1:10" ht="15" customHeight="1" x14ac:dyDescent="0.3">
      <c r="A107" s="256"/>
      <c r="B107" s="256"/>
      <c r="C107" s="256"/>
      <c r="D107" s="256"/>
      <c r="E107" s="256"/>
      <c r="F107" s="256"/>
      <c r="G107" s="256"/>
      <c r="H107" s="256"/>
      <c r="I107" s="256"/>
      <c r="J107" s="256"/>
    </row>
    <row r="108" spans="1:10" ht="15" customHeight="1" x14ac:dyDescent="0.3">
      <c r="A108" s="256"/>
      <c r="B108" s="256"/>
      <c r="C108" s="256"/>
      <c r="D108" s="256"/>
      <c r="E108" s="256"/>
      <c r="F108" s="256"/>
      <c r="G108" s="256"/>
      <c r="H108" s="256"/>
      <c r="I108" s="256"/>
      <c r="J108" s="256"/>
    </row>
    <row r="109" spans="1:10" ht="15" customHeight="1" x14ac:dyDescent="0.3">
      <c r="A109" s="256"/>
      <c r="B109" s="256"/>
      <c r="C109" s="256"/>
      <c r="D109" s="256"/>
      <c r="E109" s="256"/>
      <c r="F109" s="256"/>
      <c r="G109" s="256"/>
      <c r="H109" s="256"/>
      <c r="I109" s="256"/>
      <c r="J109" s="256"/>
    </row>
    <row r="110" spans="1:10" ht="15" customHeight="1" x14ac:dyDescent="0.3">
      <c r="A110" s="256"/>
      <c r="B110" s="256"/>
      <c r="C110" s="256"/>
      <c r="D110" s="256"/>
      <c r="E110" s="256"/>
      <c r="F110" s="256"/>
      <c r="G110" s="256"/>
      <c r="H110" s="256"/>
      <c r="I110" s="256"/>
      <c r="J110" s="256"/>
    </row>
    <row r="111" spans="1:10" ht="15" customHeight="1" x14ac:dyDescent="0.3">
      <c r="A111" s="256"/>
      <c r="B111" s="256"/>
      <c r="C111" s="256"/>
      <c r="D111" s="256"/>
      <c r="E111" s="256"/>
      <c r="F111" s="256"/>
      <c r="G111" s="256"/>
      <c r="H111" s="256"/>
      <c r="I111" s="256"/>
      <c r="J111" s="256"/>
    </row>
    <row r="112" spans="1:10" ht="15" customHeight="1" x14ac:dyDescent="0.3">
      <c r="A112" s="256"/>
      <c r="B112" s="256"/>
      <c r="C112" s="256"/>
      <c r="D112" s="256"/>
      <c r="E112" s="256"/>
      <c r="F112" s="256"/>
      <c r="G112" s="256"/>
      <c r="H112" s="256"/>
      <c r="I112" s="256"/>
      <c r="J112" s="256"/>
    </row>
    <row r="113" spans="1:10" ht="15" customHeight="1" x14ac:dyDescent="0.3">
      <c r="A113" s="256"/>
      <c r="B113" s="256"/>
      <c r="C113" s="256"/>
      <c r="D113" s="256"/>
      <c r="E113" s="256"/>
      <c r="F113" s="256"/>
      <c r="G113" s="256"/>
      <c r="H113" s="256"/>
      <c r="I113" s="256"/>
      <c r="J113" s="256"/>
    </row>
    <row r="114" spans="1:10" ht="15" customHeight="1" x14ac:dyDescent="0.3">
      <c r="A114" s="256"/>
      <c r="B114" s="256"/>
      <c r="C114" s="256"/>
      <c r="D114" s="256"/>
      <c r="E114" s="256"/>
      <c r="F114" s="256"/>
      <c r="G114" s="256"/>
      <c r="H114" s="256"/>
      <c r="I114" s="256"/>
      <c r="J114" s="256"/>
    </row>
    <row r="115" spans="1:10" ht="15" customHeight="1" x14ac:dyDescent="0.3">
      <c r="A115" s="256"/>
      <c r="B115" s="256"/>
      <c r="C115" s="256"/>
      <c r="D115" s="256"/>
      <c r="E115" s="256"/>
      <c r="F115" s="256"/>
      <c r="G115" s="256"/>
      <c r="H115" s="256"/>
      <c r="I115" s="256"/>
      <c r="J115" s="256"/>
    </row>
    <row r="116" spans="1:10" ht="15" customHeight="1" x14ac:dyDescent="0.3">
      <c r="A116" s="256"/>
      <c r="B116" s="256"/>
      <c r="C116" s="256"/>
      <c r="D116" s="256"/>
      <c r="E116" s="256"/>
      <c r="F116" s="256"/>
      <c r="G116" s="256"/>
      <c r="H116" s="256"/>
      <c r="I116" s="256"/>
      <c r="J116" s="256"/>
    </row>
    <row r="117" spans="1:10" ht="15" customHeight="1" x14ac:dyDescent="0.3">
      <c r="A117" s="256"/>
      <c r="B117" s="256"/>
      <c r="C117" s="256"/>
      <c r="D117" s="256"/>
      <c r="E117" s="256"/>
      <c r="F117" s="256"/>
      <c r="G117" s="256"/>
      <c r="H117" s="256"/>
      <c r="I117" s="256"/>
      <c r="J117" s="256"/>
    </row>
    <row r="118" spans="1:10" ht="15" customHeight="1" x14ac:dyDescent="0.3">
      <c r="A118" s="244" t="s">
        <v>252</v>
      </c>
      <c r="B118" s="245"/>
      <c r="C118" s="245"/>
      <c r="D118" s="245"/>
      <c r="E118" s="245"/>
      <c r="F118" s="245"/>
      <c r="G118" s="245"/>
      <c r="H118" s="245"/>
      <c r="I118" s="245"/>
      <c r="J118" s="246"/>
    </row>
    <row r="119" spans="1:10" ht="15" customHeight="1" x14ac:dyDescent="0.3">
      <c r="A119" s="247"/>
      <c r="B119" s="248"/>
      <c r="C119" s="248"/>
      <c r="D119" s="248"/>
      <c r="E119" s="248"/>
      <c r="F119" s="248"/>
      <c r="G119" s="248"/>
      <c r="H119" s="248"/>
      <c r="I119" s="248"/>
      <c r="J119" s="249"/>
    </row>
    <row r="120" spans="1:10" ht="15" customHeight="1" x14ac:dyDescent="0.3">
      <c r="A120" s="247"/>
      <c r="B120" s="248"/>
      <c r="C120" s="248"/>
      <c r="D120" s="248"/>
      <c r="E120" s="248"/>
      <c r="F120" s="248"/>
      <c r="G120" s="248"/>
      <c r="H120" s="248"/>
      <c r="I120" s="248"/>
      <c r="J120" s="249"/>
    </row>
    <row r="121" spans="1:10" ht="15" customHeight="1" x14ac:dyDescent="0.3">
      <c r="A121" s="250"/>
      <c r="B121" s="251"/>
      <c r="C121" s="251"/>
      <c r="D121" s="251"/>
      <c r="E121" s="251"/>
      <c r="F121" s="251"/>
      <c r="G121" s="251"/>
      <c r="H121" s="251"/>
      <c r="I121" s="251"/>
      <c r="J121" s="252"/>
    </row>
    <row r="122" spans="1:10" ht="15" customHeight="1" x14ac:dyDescent="0.3">
      <c r="A122" s="256" t="s">
        <v>142</v>
      </c>
      <c r="B122" s="256"/>
      <c r="C122" s="256"/>
      <c r="D122" s="256"/>
      <c r="E122" s="256"/>
      <c r="F122" s="256"/>
      <c r="G122" s="256"/>
      <c r="H122" s="256"/>
      <c r="I122" s="256"/>
      <c r="J122" s="256"/>
    </row>
    <row r="123" spans="1:10" ht="15" customHeight="1" x14ac:dyDescent="0.3">
      <c r="A123" s="256"/>
      <c r="B123" s="256"/>
      <c r="C123" s="256"/>
      <c r="D123" s="256"/>
      <c r="E123" s="256"/>
      <c r="F123" s="256"/>
      <c r="G123" s="256"/>
      <c r="H123" s="256"/>
      <c r="I123" s="256"/>
      <c r="J123" s="256"/>
    </row>
    <row r="124" spans="1:10" ht="15" customHeight="1" x14ac:dyDescent="0.3">
      <c r="A124" s="256"/>
      <c r="B124" s="256"/>
      <c r="C124" s="256"/>
      <c r="D124" s="256"/>
      <c r="E124" s="256"/>
      <c r="F124" s="256"/>
      <c r="G124" s="256"/>
      <c r="H124" s="256"/>
      <c r="I124" s="256"/>
      <c r="J124" s="256"/>
    </row>
    <row r="125" spans="1:10" ht="15" customHeight="1" x14ac:dyDescent="0.3">
      <c r="A125" s="256"/>
      <c r="B125" s="256"/>
      <c r="C125" s="256"/>
      <c r="D125" s="256"/>
      <c r="E125" s="256"/>
      <c r="F125" s="256"/>
      <c r="G125" s="256"/>
      <c r="H125" s="256"/>
      <c r="I125" s="256"/>
      <c r="J125" s="256"/>
    </row>
    <row r="126" spans="1:10" ht="15" customHeight="1" x14ac:dyDescent="0.3">
      <c r="A126" s="256"/>
      <c r="B126" s="256"/>
      <c r="C126" s="256"/>
      <c r="D126" s="256"/>
      <c r="E126" s="256"/>
      <c r="F126" s="256"/>
      <c r="G126" s="256"/>
      <c r="H126" s="256"/>
      <c r="I126" s="256"/>
      <c r="J126" s="256"/>
    </row>
    <row r="127" spans="1:10" ht="15" customHeight="1" x14ac:dyDescent="0.3">
      <c r="A127" s="256"/>
      <c r="B127" s="256"/>
      <c r="C127" s="256"/>
      <c r="D127" s="256"/>
      <c r="E127" s="256"/>
      <c r="F127" s="256"/>
      <c r="G127" s="256"/>
      <c r="H127" s="256"/>
      <c r="I127" s="256"/>
      <c r="J127" s="256"/>
    </row>
    <row r="128" spans="1:10" ht="15" customHeight="1" x14ac:dyDescent="0.3">
      <c r="A128" s="256"/>
      <c r="B128" s="256"/>
      <c r="C128" s="256"/>
      <c r="D128" s="256"/>
      <c r="E128" s="256"/>
      <c r="F128" s="256"/>
      <c r="G128" s="256"/>
      <c r="H128" s="256"/>
      <c r="I128" s="256"/>
      <c r="J128" s="256"/>
    </row>
    <row r="129" spans="1:10" ht="15" customHeight="1" x14ac:dyDescent="0.3">
      <c r="A129" s="256"/>
      <c r="B129" s="256"/>
      <c r="C129" s="256"/>
      <c r="D129" s="256"/>
      <c r="E129" s="256"/>
      <c r="F129" s="256"/>
      <c r="G129" s="256"/>
      <c r="H129" s="256"/>
      <c r="I129" s="256"/>
      <c r="J129" s="256"/>
    </row>
    <row r="130" spans="1:10" ht="15" customHeight="1" x14ac:dyDescent="0.3">
      <c r="A130" s="256"/>
      <c r="B130" s="256"/>
      <c r="C130" s="256"/>
      <c r="D130" s="256"/>
      <c r="E130" s="256"/>
      <c r="F130" s="256"/>
      <c r="G130" s="256"/>
      <c r="H130" s="256"/>
      <c r="I130" s="256"/>
      <c r="J130" s="256"/>
    </row>
    <row r="131" spans="1:10" ht="15" customHeight="1" x14ac:dyDescent="0.3">
      <c r="A131" s="256"/>
      <c r="B131" s="256"/>
      <c r="C131" s="256"/>
      <c r="D131" s="256"/>
      <c r="E131" s="256"/>
      <c r="F131" s="256"/>
      <c r="G131" s="256"/>
      <c r="H131" s="256"/>
      <c r="I131" s="256"/>
      <c r="J131" s="256"/>
    </row>
    <row r="132" spans="1:10" ht="15" customHeight="1" x14ac:dyDescent="0.3">
      <c r="A132" s="256"/>
      <c r="B132" s="256"/>
      <c r="C132" s="256"/>
      <c r="D132" s="256"/>
      <c r="E132" s="256"/>
      <c r="F132" s="256"/>
      <c r="G132" s="256"/>
      <c r="H132" s="256"/>
      <c r="I132" s="256"/>
      <c r="J132" s="256"/>
    </row>
    <row r="133" spans="1:10" ht="15" customHeight="1" x14ac:dyDescent="0.3">
      <c r="A133" s="256"/>
      <c r="B133" s="256"/>
      <c r="C133" s="256"/>
      <c r="D133" s="256"/>
      <c r="E133" s="256"/>
      <c r="F133" s="256"/>
      <c r="G133" s="256"/>
      <c r="H133" s="256"/>
      <c r="I133" s="256"/>
      <c r="J133" s="256"/>
    </row>
    <row r="134" spans="1:10" ht="15" customHeight="1" x14ac:dyDescent="0.3">
      <c r="A134" s="256"/>
      <c r="B134" s="256"/>
      <c r="C134" s="256"/>
      <c r="D134" s="256"/>
      <c r="E134" s="256"/>
      <c r="F134" s="256"/>
      <c r="G134" s="256"/>
      <c r="H134" s="256"/>
      <c r="I134" s="256"/>
      <c r="J134" s="256"/>
    </row>
    <row r="135" spans="1:10" ht="15" customHeight="1" x14ac:dyDescent="0.3">
      <c r="A135" s="256"/>
      <c r="B135" s="256"/>
      <c r="C135" s="256"/>
      <c r="D135" s="256"/>
      <c r="E135" s="256"/>
      <c r="F135" s="256"/>
      <c r="G135" s="256"/>
      <c r="H135" s="256"/>
      <c r="I135" s="256"/>
      <c r="J135" s="256"/>
    </row>
    <row r="136" spans="1:10" ht="15" customHeight="1" x14ac:dyDescent="0.3">
      <c r="A136" s="241"/>
      <c r="B136" s="242"/>
      <c r="C136" s="242"/>
      <c r="D136" s="242"/>
      <c r="E136" s="242"/>
      <c r="F136" s="242"/>
      <c r="G136" s="242"/>
      <c r="H136" s="242"/>
      <c r="I136" s="242"/>
      <c r="J136" s="243"/>
    </row>
    <row r="137" spans="1:10" ht="15" customHeight="1" x14ac:dyDescent="0.3">
      <c r="A137" s="229" t="s">
        <v>279</v>
      </c>
      <c r="B137" s="230"/>
      <c r="C137" s="230"/>
      <c r="D137" s="230"/>
      <c r="E137" s="230"/>
      <c r="F137" s="230"/>
      <c r="G137" s="230"/>
      <c r="H137" s="230"/>
      <c r="I137" s="230"/>
      <c r="J137" s="231"/>
    </row>
    <row r="138" spans="1:10" ht="15" customHeight="1" x14ac:dyDescent="0.3">
      <c r="A138" s="232" t="s">
        <v>253</v>
      </c>
      <c r="B138" s="233"/>
      <c r="C138" s="233"/>
      <c r="D138" s="233"/>
      <c r="E138" s="233"/>
      <c r="F138" s="233"/>
      <c r="G138" s="233"/>
      <c r="H138" s="233"/>
      <c r="I138" s="233"/>
      <c r="J138" s="234"/>
    </row>
    <row r="139" spans="1:10" ht="15" customHeight="1" x14ac:dyDescent="0.3">
      <c r="A139" s="235"/>
      <c r="B139" s="236"/>
      <c r="C139" s="236"/>
      <c r="D139" s="236"/>
      <c r="E139" s="236"/>
      <c r="F139" s="236"/>
      <c r="G139" s="236"/>
      <c r="H139" s="236"/>
      <c r="I139" s="236"/>
      <c r="J139" s="237"/>
    </row>
    <row r="140" spans="1:10" ht="15" customHeight="1" x14ac:dyDescent="0.3">
      <c r="A140" s="238"/>
      <c r="B140" s="239"/>
      <c r="C140" s="239"/>
      <c r="D140" s="239"/>
      <c r="E140" s="239"/>
      <c r="F140" s="239"/>
      <c r="G140" s="239"/>
      <c r="H140" s="239"/>
      <c r="I140" s="239"/>
      <c r="J140" s="240"/>
    </row>
    <row r="141" spans="1:10" ht="15" customHeight="1" x14ac:dyDescent="0.3">
      <c r="A141" s="260" t="s">
        <v>356</v>
      </c>
      <c r="B141" s="260"/>
      <c r="C141" s="260"/>
      <c r="D141" s="260"/>
      <c r="E141" s="260"/>
      <c r="F141" s="260"/>
      <c r="G141" s="260"/>
      <c r="H141" s="260"/>
      <c r="I141" s="260"/>
      <c r="J141" s="260"/>
    </row>
    <row r="142" spans="1:10" ht="15" customHeight="1" x14ac:dyDescent="0.3">
      <c r="A142" s="260"/>
      <c r="B142" s="260"/>
      <c r="C142" s="260"/>
      <c r="D142" s="260"/>
      <c r="E142" s="260"/>
      <c r="F142" s="260"/>
      <c r="G142" s="260"/>
      <c r="H142" s="260"/>
      <c r="I142" s="260"/>
      <c r="J142" s="260"/>
    </row>
    <row r="143" spans="1:10" ht="15" customHeight="1" x14ac:dyDescent="0.3">
      <c r="A143" s="260" t="s">
        <v>357</v>
      </c>
      <c r="B143" s="260"/>
      <c r="C143" s="260"/>
      <c r="D143" s="260"/>
      <c r="E143" s="260"/>
      <c r="F143" s="260"/>
      <c r="G143" s="260"/>
      <c r="H143" s="260"/>
      <c r="I143" s="260"/>
      <c r="J143" s="260"/>
    </row>
    <row r="144" spans="1:10" ht="15" customHeight="1" x14ac:dyDescent="0.3">
      <c r="A144" s="260" t="s">
        <v>283</v>
      </c>
      <c r="B144" s="260"/>
      <c r="C144" s="260"/>
      <c r="D144" s="260"/>
      <c r="E144" s="260"/>
      <c r="F144" s="260"/>
      <c r="G144" s="260"/>
      <c r="H144" s="260"/>
      <c r="I144" s="260"/>
      <c r="J144" s="260"/>
    </row>
    <row r="145" spans="1:10" ht="15" customHeight="1" x14ac:dyDescent="0.3">
      <c r="A145" s="256" t="s">
        <v>150</v>
      </c>
      <c r="B145" s="256"/>
      <c r="C145" s="256"/>
      <c r="D145" s="256"/>
      <c r="E145" s="256"/>
      <c r="F145" s="256"/>
      <c r="G145" s="256"/>
      <c r="H145" s="256"/>
      <c r="I145" s="256"/>
      <c r="J145" s="256"/>
    </row>
    <row r="146" spans="1:10" ht="15" customHeight="1" x14ac:dyDescent="0.3">
      <c r="A146" s="256"/>
      <c r="B146" s="256"/>
      <c r="C146" s="256"/>
      <c r="D146" s="256"/>
      <c r="E146" s="256"/>
      <c r="F146" s="256"/>
      <c r="G146" s="256"/>
      <c r="H146" s="256"/>
      <c r="I146" s="256"/>
      <c r="J146" s="256"/>
    </row>
    <row r="147" spans="1:10" ht="15" customHeight="1" x14ac:dyDescent="0.3">
      <c r="A147" s="256"/>
      <c r="B147" s="256"/>
      <c r="C147" s="256"/>
      <c r="D147" s="256"/>
      <c r="E147" s="256"/>
      <c r="F147" s="256"/>
      <c r="G147" s="256"/>
      <c r="H147" s="256"/>
      <c r="I147" s="256"/>
      <c r="J147" s="256"/>
    </row>
    <row r="148" spans="1:10" ht="15" customHeight="1" x14ac:dyDescent="0.3">
      <c r="A148" s="256"/>
      <c r="B148" s="256"/>
      <c r="C148" s="256"/>
      <c r="D148" s="256"/>
      <c r="E148" s="256"/>
      <c r="F148" s="256"/>
      <c r="G148" s="256"/>
      <c r="H148" s="256"/>
      <c r="I148" s="256"/>
      <c r="J148" s="256"/>
    </row>
    <row r="149" spans="1:10" ht="15" customHeight="1" x14ac:dyDescent="0.3">
      <c r="A149" s="256"/>
      <c r="B149" s="256"/>
      <c r="C149" s="256"/>
      <c r="D149" s="256"/>
      <c r="E149" s="256"/>
      <c r="F149" s="256"/>
      <c r="G149" s="256"/>
      <c r="H149" s="256"/>
      <c r="I149" s="256"/>
      <c r="J149" s="256"/>
    </row>
    <row r="150" spans="1:10" ht="15" customHeight="1" x14ac:dyDescent="0.3">
      <c r="A150" s="256"/>
      <c r="B150" s="256"/>
      <c r="C150" s="256"/>
      <c r="D150" s="256"/>
      <c r="E150" s="256"/>
      <c r="F150" s="256"/>
      <c r="G150" s="256"/>
      <c r="H150" s="256"/>
      <c r="I150" s="256"/>
      <c r="J150" s="256"/>
    </row>
    <row r="151" spans="1:10" ht="15" customHeight="1" x14ac:dyDescent="0.3">
      <c r="A151" s="256"/>
      <c r="B151" s="256"/>
      <c r="C151" s="256"/>
      <c r="D151" s="256"/>
      <c r="E151" s="256"/>
      <c r="F151" s="256"/>
      <c r="G151" s="256"/>
      <c r="H151" s="256"/>
      <c r="I151" s="256"/>
      <c r="J151" s="256"/>
    </row>
    <row r="152" spans="1:10" ht="15" customHeight="1" x14ac:dyDescent="0.3">
      <c r="A152" s="256"/>
      <c r="B152" s="256"/>
      <c r="C152" s="256"/>
      <c r="D152" s="256"/>
      <c r="E152" s="256"/>
      <c r="F152" s="256"/>
      <c r="G152" s="256"/>
      <c r="H152" s="256"/>
      <c r="I152" s="256"/>
      <c r="J152" s="256"/>
    </row>
    <row r="153" spans="1:10" ht="15" customHeight="1" x14ac:dyDescent="0.3">
      <c r="A153" s="256"/>
      <c r="B153" s="256"/>
      <c r="C153" s="256"/>
      <c r="D153" s="256"/>
      <c r="E153" s="256"/>
      <c r="F153" s="256"/>
      <c r="G153" s="256"/>
      <c r="H153" s="256"/>
      <c r="I153" s="256"/>
      <c r="J153" s="256"/>
    </row>
    <row r="154" spans="1:10" ht="15" customHeight="1" x14ac:dyDescent="0.3">
      <c r="A154" s="256"/>
      <c r="B154" s="256"/>
      <c r="C154" s="256"/>
      <c r="D154" s="256"/>
      <c r="E154" s="256"/>
      <c r="F154" s="256"/>
      <c r="G154" s="256"/>
      <c r="H154" s="256"/>
      <c r="I154" s="256"/>
      <c r="J154" s="256"/>
    </row>
    <row r="155" spans="1:10" ht="15" customHeight="1" x14ac:dyDescent="0.3">
      <c r="A155" s="256"/>
      <c r="B155" s="256"/>
      <c r="C155" s="256"/>
      <c r="D155" s="256"/>
      <c r="E155" s="256"/>
      <c r="F155" s="256"/>
      <c r="G155" s="256"/>
      <c r="H155" s="256"/>
      <c r="I155" s="256"/>
      <c r="J155" s="256"/>
    </row>
    <row r="156" spans="1:10" ht="15" customHeight="1" x14ac:dyDescent="0.3">
      <c r="A156" s="256"/>
      <c r="B156" s="256"/>
      <c r="C156" s="256"/>
      <c r="D156" s="256"/>
      <c r="E156" s="256"/>
      <c r="F156" s="256"/>
      <c r="G156" s="256"/>
      <c r="H156" s="256"/>
      <c r="I156" s="256"/>
      <c r="J156" s="256"/>
    </row>
    <row r="157" spans="1:10" ht="15" customHeight="1" x14ac:dyDescent="0.3">
      <c r="A157" s="256"/>
      <c r="B157" s="256"/>
      <c r="C157" s="256"/>
      <c r="D157" s="256"/>
      <c r="E157" s="256"/>
      <c r="F157" s="256"/>
      <c r="G157" s="256"/>
      <c r="H157" s="256"/>
      <c r="I157" s="256"/>
      <c r="J157" s="256"/>
    </row>
    <row r="158" spans="1:10" ht="15" customHeight="1" x14ac:dyDescent="0.3">
      <c r="A158" s="256"/>
      <c r="B158" s="256"/>
      <c r="C158" s="256"/>
      <c r="D158" s="256"/>
      <c r="E158" s="256"/>
      <c r="F158" s="256"/>
      <c r="G158" s="256"/>
      <c r="H158" s="256"/>
      <c r="I158" s="256"/>
      <c r="J158" s="256"/>
    </row>
    <row r="159" spans="1:10" ht="15" customHeight="1" x14ac:dyDescent="0.3">
      <c r="A159" s="256"/>
      <c r="B159" s="256"/>
      <c r="C159" s="256"/>
      <c r="D159" s="256"/>
      <c r="E159" s="256"/>
      <c r="F159" s="256"/>
      <c r="G159" s="256"/>
      <c r="H159" s="256"/>
      <c r="I159" s="256"/>
      <c r="J159" s="256"/>
    </row>
    <row r="160" spans="1:10" ht="15" customHeight="1" x14ac:dyDescent="0.3">
      <c r="A160" s="256"/>
      <c r="B160" s="256"/>
      <c r="C160" s="256"/>
      <c r="D160" s="256"/>
      <c r="E160" s="256"/>
      <c r="F160" s="256"/>
      <c r="G160" s="256"/>
      <c r="H160" s="256"/>
      <c r="I160" s="256"/>
      <c r="J160" s="256"/>
    </row>
    <row r="161" spans="1:10" ht="15" customHeight="1" x14ac:dyDescent="0.3">
      <c r="A161" s="256"/>
      <c r="B161" s="256"/>
      <c r="C161" s="256"/>
      <c r="D161" s="256"/>
      <c r="E161" s="256"/>
      <c r="F161" s="256"/>
      <c r="G161" s="256"/>
      <c r="H161" s="256"/>
      <c r="I161" s="256"/>
      <c r="J161" s="256"/>
    </row>
    <row r="162" spans="1:10" ht="15" customHeight="1" x14ac:dyDescent="0.3">
      <c r="A162" s="256"/>
      <c r="B162" s="256"/>
      <c r="C162" s="256"/>
      <c r="D162" s="256"/>
      <c r="E162" s="256"/>
      <c r="F162" s="256"/>
      <c r="G162" s="256"/>
      <c r="H162" s="256"/>
      <c r="I162" s="256"/>
      <c r="J162" s="256"/>
    </row>
    <row r="163" spans="1:10" ht="15" customHeight="1" x14ac:dyDescent="0.3">
      <c r="A163" s="256"/>
      <c r="B163" s="256"/>
      <c r="C163" s="256"/>
      <c r="D163" s="256"/>
      <c r="E163" s="256"/>
      <c r="F163" s="256"/>
      <c r="G163" s="256"/>
      <c r="H163" s="256"/>
      <c r="I163" s="256"/>
      <c r="J163" s="256"/>
    </row>
    <row r="164" spans="1:10" ht="15" customHeight="1" x14ac:dyDescent="0.3">
      <c r="A164" s="256"/>
      <c r="B164" s="256"/>
      <c r="C164" s="256"/>
      <c r="D164" s="256"/>
      <c r="E164" s="256"/>
      <c r="F164" s="256"/>
      <c r="G164" s="256"/>
      <c r="H164" s="256"/>
      <c r="I164" s="256"/>
      <c r="J164" s="256"/>
    </row>
    <row r="165" spans="1:10" ht="15" customHeight="1" x14ac:dyDescent="0.3">
      <c r="A165" s="256"/>
      <c r="B165" s="256"/>
      <c r="C165" s="256"/>
      <c r="D165" s="256"/>
      <c r="E165" s="256"/>
      <c r="F165" s="256"/>
      <c r="G165" s="256"/>
      <c r="H165" s="256"/>
      <c r="I165" s="256"/>
      <c r="J165" s="256"/>
    </row>
    <row r="166" spans="1:10" ht="15" customHeight="1" x14ac:dyDescent="0.3">
      <c r="A166" s="256"/>
      <c r="B166" s="256"/>
      <c r="C166" s="256"/>
      <c r="D166" s="256"/>
      <c r="E166" s="256"/>
      <c r="F166" s="256"/>
      <c r="G166" s="256"/>
      <c r="H166" s="256"/>
      <c r="I166" s="256"/>
      <c r="J166" s="256"/>
    </row>
    <row r="167" spans="1:10" ht="15" customHeight="1" x14ac:dyDescent="0.3">
      <c r="A167" s="256"/>
      <c r="B167" s="256"/>
      <c r="C167" s="256"/>
      <c r="D167" s="256"/>
      <c r="E167" s="256"/>
      <c r="F167" s="256"/>
      <c r="G167" s="256"/>
      <c r="H167" s="256"/>
      <c r="I167" s="256"/>
      <c r="J167" s="256"/>
    </row>
    <row r="168" spans="1:10" ht="15" customHeight="1" x14ac:dyDescent="0.3">
      <c r="A168" s="256"/>
      <c r="B168" s="256"/>
      <c r="C168" s="256"/>
      <c r="D168" s="256"/>
      <c r="E168" s="256"/>
      <c r="F168" s="256"/>
      <c r="G168" s="256"/>
      <c r="H168" s="256"/>
      <c r="I168" s="256"/>
      <c r="J168" s="256"/>
    </row>
    <row r="169" spans="1:10" ht="15" customHeight="1" x14ac:dyDescent="0.3">
      <c r="A169" s="256"/>
      <c r="B169" s="256"/>
      <c r="C169" s="256"/>
      <c r="D169" s="256"/>
      <c r="E169" s="256"/>
      <c r="F169" s="256"/>
      <c r="G169" s="256"/>
      <c r="H169" s="256"/>
      <c r="I169" s="256"/>
      <c r="J169" s="256"/>
    </row>
    <row r="170" spans="1:10" ht="15" customHeight="1" x14ac:dyDescent="0.3">
      <c r="A170" s="256"/>
      <c r="B170" s="256"/>
      <c r="C170" s="256"/>
      <c r="D170" s="256"/>
      <c r="E170" s="256"/>
      <c r="F170" s="256"/>
      <c r="G170" s="256"/>
      <c r="H170" s="256"/>
      <c r="I170" s="256"/>
      <c r="J170" s="256"/>
    </row>
    <row r="171" spans="1:10" ht="15" customHeight="1" x14ac:dyDescent="0.3">
      <c r="A171" s="241"/>
      <c r="B171" s="242"/>
      <c r="C171" s="242"/>
      <c r="D171" s="242"/>
      <c r="E171" s="242"/>
      <c r="F171" s="242"/>
      <c r="G171" s="242"/>
      <c r="H171" s="242"/>
      <c r="I171" s="242"/>
      <c r="J171" s="243"/>
    </row>
    <row r="172" spans="1:10" ht="15" customHeight="1" x14ac:dyDescent="0.3">
      <c r="A172" s="229" t="s">
        <v>161</v>
      </c>
      <c r="B172" s="230"/>
      <c r="C172" s="230"/>
      <c r="D172" s="230"/>
      <c r="E172" s="230"/>
      <c r="F172" s="230"/>
      <c r="G172" s="230"/>
      <c r="H172" s="230"/>
      <c r="I172" s="230"/>
      <c r="J172" s="231"/>
    </row>
    <row r="173" spans="1:10" ht="15" customHeight="1" x14ac:dyDescent="0.3">
      <c r="A173" s="232" t="s">
        <v>243</v>
      </c>
      <c r="B173" s="233"/>
      <c r="C173" s="233"/>
      <c r="D173" s="233"/>
      <c r="E173" s="233"/>
      <c r="F173" s="233"/>
      <c r="G173" s="233"/>
      <c r="H173" s="233"/>
      <c r="I173" s="233"/>
      <c r="J173" s="234"/>
    </row>
    <row r="174" spans="1:10" ht="15" customHeight="1" x14ac:dyDescent="0.3">
      <c r="A174" s="235"/>
      <c r="B174" s="236"/>
      <c r="C174" s="236"/>
      <c r="D174" s="236"/>
      <c r="E174" s="236"/>
      <c r="F174" s="236"/>
      <c r="G174" s="236"/>
      <c r="H174" s="236"/>
      <c r="I174" s="236"/>
      <c r="J174" s="237"/>
    </row>
    <row r="175" spans="1:10" ht="15" customHeight="1" x14ac:dyDescent="0.3">
      <c r="A175" s="235"/>
      <c r="B175" s="236"/>
      <c r="C175" s="236"/>
      <c r="D175" s="236"/>
      <c r="E175" s="236"/>
      <c r="F175" s="236"/>
      <c r="G175" s="236"/>
      <c r="H175" s="236"/>
      <c r="I175" s="236"/>
      <c r="J175" s="237"/>
    </row>
    <row r="176" spans="1:10" ht="15" customHeight="1" x14ac:dyDescent="0.3">
      <c r="A176" s="235"/>
      <c r="B176" s="236"/>
      <c r="C176" s="236"/>
      <c r="D176" s="236"/>
      <c r="E176" s="236"/>
      <c r="F176" s="236"/>
      <c r="G176" s="236"/>
      <c r="H176" s="236"/>
      <c r="I176" s="236"/>
      <c r="J176" s="237"/>
    </row>
    <row r="177" spans="1:10" ht="15" customHeight="1" x14ac:dyDescent="0.3">
      <c r="A177" s="238"/>
      <c r="B177" s="239"/>
      <c r="C177" s="239"/>
      <c r="D177" s="239"/>
      <c r="E177" s="239"/>
      <c r="F177" s="239"/>
      <c r="G177" s="239"/>
      <c r="H177" s="239"/>
      <c r="I177" s="239"/>
      <c r="J177" s="240"/>
    </row>
    <row r="178" spans="1:10" ht="15" customHeight="1" x14ac:dyDescent="0.3">
      <c r="A178" s="256" t="s">
        <v>151</v>
      </c>
      <c r="B178" s="256"/>
      <c r="C178" s="256"/>
      <c r="D178" s="256"/>
      <c r="E178" s="256"/>
      <c r="F178" s="256"/>
      <c r="G178" s="256"/>
      <c r="H178" s="256"/>
      <c r="I178" s="256"/>
      <c r="J178" s="256"/>
    </row>
    <row r="179" spans="1:10" ht="15" customHeight="1" x14ac:dyDescent="0.3">
      <c r="A179" s="256"/>
      <c r="B179" s="256"/>
      <c r="C179" s="256"/>
      <c r="D179" s="256"/>
      <c r="E179" s="256"/>
      <c r="F179" s="256"/>
      <c r="G179" s="256"/>
      <c r="H179" s="256"/>
      <c r="I179" s="256"/>
      <c r="J179" s="256"/>
    </row>
    <row r="180" spans="1:10" ht="15" customHeight="1" x14ac:dyDescent="0.3">
      <c r="A180" s="256"/>
      <c r="B180" s="256"/>
      <c r="C180" s="256"/>
      <c r="D180" s="256"/>
      <c r="E180" s="256"/>
      <c r="F180" s="256"/>
      <c r="G180" s="256"/>
      <c r="H180" s="256"/>
      <c r="I180" s="256"/>
      <c r="J180" s="256"/>
    </row>
    <row r="181" spans="1:10" ht="15" customHeight="1" x14ac:dyDescent="0.3">
      <c r="A181" s="256"/>
      <c r="B181" s="256"/>
      <c r="C181" s="256"/>
      <c r="D181" s="256"/>
      <c r="E181" s="256"/>
      <c r="F181" s="256"/>
      <c r="G181" s="256"/>
      <c r="H181" s="256"/>
      <c r="I181" s="256"/>
      <c r="J181" s="256"/>
    </row>
    <row r="182" spans="1:10" ht="15" customHeight="1" x14ac:dyDescent="0.3">
      <c r="A182" s="256"/>
      <c r="B182" s="256"/>
      <c r="C182" s="256"/>
      <c r="D182" s="256"/>
      <c r="E182" s="256"/>
      <c r="F182" s="256"/>
      <c r="G182" s="256"/>
      <c r="H182" s="256"/>
      <c r="I182" s="256"/>
      <c r="J182" s="256"/>
    </row>
    <row r="183" spans="1:10" ht="15" customHeight="1" x14ac:dyDescent="0.3">
      <c r="A183" s="256"/>
      <c r="B183" s="256"/>
      <c r="C183" s="256"/>
      <c r="D183" s="256"/>
      <c r="E183" s="256"/>
      <c r="F183" s="256"/>
      <c r="G183" s="256"/>
      <c r="H183" s="256"/>
      <c r="I183" s="256"/>
      <c r="J183" s="256"/>
    </row>
    <row r="184" spans="1:10" ht="15" customHeight="1" x14ac:dyDescent="0.3">
      <c r="A184" s="256"/>
      <c r="B184" s="256"/>
      <c r="C184" s="256"/>
      <c r="D184" s="256"/>
      <c r="E184" s="256"/>
      <c r="F184" s="256"/>
      <c r="G184" s="256"/>
      <c r="H184" s="256"/>
      <c r="I184" s="256"/>
      <c r="J184" s="256"/>
    </row>
    <row r="185" spans="1:10" ht="15" customHeight="1" x14ac:dyDescent="0.3">
      <c r="A185" s="256"/>
      <c r="B185" s="256"/>
      <c r="C185" s="256"/>
      <c r="D185" s="256"/>
      <c r="E185" s="256"/>
      <c r="F185" s="256"/>
      <c r="G185" s="256"/>
      <c r="H185" s="256"/>
      <c r="I185" s="256"/>
      <c r="J185" s="256"/>
    </row>
    <row r="186" spans="1:10" ht="15" customHeight="1" x14ac:dyDescent="0.3">
      <c r="A186" s="256"/>
      <c r="B186" s="256"/>
      <c r="C186" s="256"/>
      <c r="D186" s="256"/>
      <c r="E186" s="256"/>
      <c r="F186" s="256"/>
      <c r="G186" s="256"/>
      <c r="H186" s="256"/>
      <c r="I186" s="256"/>
      <c r="J186" s="256"/>
    </row>
    <row r="187" spans="1:10" ht="15" customHeight="1" x14ac:dyDescent="0.3">
      <c r="A187" s="256"/>
      <c r="B187" s="256"/>
      <c r="C187" s="256"/>
      <c r="D187" s="256"/>
      <c r="E187" s="256"/>
      <c r="F187" s="256"/>
      <c r="G187" s="256"/>
      <c r="H187" s="256"/>
      <c r="I187" s="256"/>
      <c r="J187" s="256"/>
    </row>
    <row r="188" spans="1:10" ht="15" customHeight="1" x14ac:dyDescent="0.3">
      <c r="A188" s="256"/>
      <c r="B188" s="256"/>
      <c r="C188" s="256"/>
      <c r="D188" s="256"/>
      <c r="E188" s="256"/>
      <c r="F188" s="256"/>
      <c r="G188" s="256"/>
      <c r="H188" s="256"/>
      <c r="I188" s="256"/>
      <c r="J188" s="256"/>
    </row>
    <row r="189" spans="1:10" ht="15" customHeight="1" x14ac:dyDescent="0.3">
      <c r="A189" s="256"/>
      <c r="B189" s="256"/>
      <c r="C189" s="256"/>
      <c r="D189" s="256"/>
      <c r="E189" s="256"/>
      <c r="F189" s="256"/>
      <c r="G189" s="256"/>
      <c r="H189" s="256"/>
      <c r="I189" s="256"/>
      <c r="J189" s="256"/>
    </row>
    <row r="190" spans="1:10" ht="15" customHeight="1" x14ac:dyDescent="0.3">
      <c r="A190" s="256"/>
      <c r="B190" s="256"/>
      <c r="C190" s="256"/>
      <c r="D190" s="256"/>
      <c r="E190" s="256"/>
      <c r="F190" s="256"/>
      <c r="G190" s="256"/>
      <c r="H190" s="256"/>
      <c r="I190" s="256"/>
      <c r="J190" s="256"/>
    </row>
    <row r="191" spans="1:10" ht="15" customHeight="1" x14ac:dyDescent="0.3">
      <c r="A191" s="256"/>
      <c r="B191" s="256"/>
      <c r="C191" s="256"/>
      <c r="D191" s="256"/>
      <c r="E191" s="256"/>
      <c r="F191" s="256"/>
      <c r="G191" s="256"/>
      <c r="H191" s="256"/>
      <c r="I191" s="256"/>
      <c r="J191" s="256"/>
    </row>
    <row r="192" spans="1:10" ht="15" customHeight="1" x14ac:dyDescent="0.3">
      <c r="A192" s="256"/>
      <c r="B192" s="256"/>
      <c r="C192" s="256"/>
      <c r="D192" s="256"/>
      <c r="E192" s="256"/>
      <c r="F192" s="256"/>
      <c r="G192" s="256"/>
      <c r="H192" s="256"/>
      <c r="I192" s="256"/>
      <c r="J192" s="256"/>
    </row>
    <row r="193" spans="1:10" ht="15" customHeight="1" x14ac:dyDescent="0.3">
      <c r="A193" s="256"/>
      <c r="B193" s="256"/>
      <c r="C193" s="256"/>
      <c r="D193" s="256"/>
      <c r="E193" s="256"/>
      <c r="F193" s="256"/>
      <c r="G193" s="256"/>
      <c r="H193" s="256"/>
      <c r="I193" s="256"/>
      <c r="J193" s="256"/>
    </row>
    <row r="194" spans="1:10" ht="15" customHeight="1" x14ac:dyDescent="0.3">
      <c r="A194" s="256"/>
      <c r="B194" s="256"/>
      <c r="C194" s="256"/>
      <c r="D194" s="256"/>
      <c r="E194" s="256"/>
      <c r="F194" s="256"/>
      <c r="G194" s="256"/>
      <c r="H194" s="256"/>
      <c r="I194" s="256"/>
      <c r="J194" s="256"/>
    </row>
    <row r="195" spans="1:10" ht="15" customHeight="1" x14ac:dyDescent="0.3">
      <c r="A195" s="256"/>
      <c r="B195" s="256"/>
      <c r="C195" s="256"/>
      <c r="D195" s="256"/>
      <c r="E195" s="256"/>
      <c r="F195" s="256"/>
      <c r="G195" s="256"/>
      <c r="H195" s="256"/>
      <c r="I195" s="256"/>
      <c r="J195" s="256"/>
    </row>
    <row r="196" spans="1:10" ht="15" customHeight="1" x14ac:dyDescent="0.3">
      <c r="A196" s="256"/>
      <c r="B196" s="256"/>
      <c r="C196" s="256"/>
      <c r="D196" s="256"/>
      <c r="E196" s="256"/>
      <c r="F196" s="256"/>
      <c r="G196" s="256"/>
      <c r="H196" s="256"/>
      <c r="I196" s="256"/>
      <c r="J196" s="256"/>
    </row>
    <row r="197" spans="1:10" ht="15" customHeight="1" x14ac:dyDescent="0.3">
      <c r="A197" s="256"/>
      <c r="B197" s="256"/>
      <c r="C197" s="256"/>
      <c r="D197" s="256"/>
      <c r="E197" s="256"/>
      <c r="F197" s="256"/>
      <c r="G197" s="256"/>
      <c r="H197" s="256"/>
      <c r="I197" s="256"/>
      <c r="J197" s="256"/>
    </row>
    <row r="198" spans="1:10" ht="15" customHeight="1" x14ac:dyDescent="0.3">
      <c r="A198" s="256"/>
      <c r="B198" s="256"/>
      <c r="C198" s="256"/>
      <c r="D198" s="256"/>
      <c r="E198" s="256"/>
      <c r="F198" s="256"/>
      <c r="G198" s="256"/>
      <c r="H198" s="256"/>
      <c r="I198" s="256"/>
      <c r="J198" s="256"/>
    </row>
    <row r="199" spans="1:10" ht="15" customHeight="1" x14ac:dyDescent="0.3">
      <c r="A199" s="256"/>
      <c r="B199" s="256"/>
      <c r="C199" s="256"/>
      <c r="D199" s="256"/>
      <c r="E199" s="256"/>
      <c r="F199" s="256"/>
      <c r="G199" s="256"/>
      <c r="H199" s="256"/>
      <c r="I199" s="256"/>
      <c r="J199" s="256"/>
    </row>
  </sheetData>
  <mergeCells count="32">
    <mergeCell ref="A178:J199"/>
    <mergeCell ref="A172:J172"/>
    <mergeCell ref="A173:J177"/>
    <mergeCell ref="A51:J65"/>
    <mergeCell ref="A66:J69"/>
    <mergeCell ref="A87:J100"/>
    <mergeCell ref="A101:J103"/>
    <mergeCell ref="A136:J136"/>
    <mergeCell ref="A171:J171"/>
    <mergeCell ref="A84:J86"/>
    <mergeCell ref="A144:J144"/>
    <mergeCell ref="A145:J170"/>
    <mergeCell ref="A104:J117"/>
    <mergeCell ref="A141:J142"/>
    <mergeCell ref="A122:J135"/>
    <mergeCell ref="A143:J143"/>
    <mergeCell ref="A1:J2"/>
    <mergeCell ref="A3:J7"/>
    <mergeCell ref="A10:J11"/>
    <mergeCell ref="A138:J140"/>
    <mergeCell ref="A9:J9"/>
    <mergeCell ref="A8:J8"/>
    <mergeCell ref="A36:J36"/>
    <mergeCell ref="A44:J44"/>
    <mergeCell ref="A118:J121"/>
    <mergeCell ref="A37:J37"/>
    <mergeCell ref="A38:J43"/>
    <mergeCell ref="A12:J35"/>
    <mergeCell ref="A45:J45"/>
    <mergeCell ref="A137:J137"/>
    <mergeCell ref="A46:J50"/>
    <mergeCell ref="A70:J83"/>
  </mergeCells>
  <phoneticPr fontId="16" type="noConversion"/>
  <pageMargins left="0.75" right="0.75" top="1" bottom="1" header="0.5" footer="0.5"/>
  <headerFooter alignWithMargins="0">
    <oddHeader>&amp;LTab &amp;A: Page &amp;P of &amp;N</oddHeader>
  </headerFooter>
  <rowBreaks count="1" manualBreakCount="1">
    <brk id="65"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AY41"/>
  <sheetViews>
    <sheetView topLeftCell="A10" workbookViewId="0">
      <selection activeCell="A9" sqref="A9:E9"/>
    </sheetView>
  </sheetViews>
  <sheetFormatPr defaultColWidth="0" defaultRowHeight="13.8" zeroHeight="1" x14ac:dyDescent="0.3"/>
  <cols>
    <col min="1" max="10" width="15.6640625" style="115" customWidth="1"/>
    <col min="11" max="51" width="4.6640625" style="115" hidden="1" customWidth="1"/>
    <col min="52" max="16384" width="9.109375" style="115" hidden="1"/>
  </cols>
  <sheetData>
    <row r="1" spans="1:10" ht="69" customHeight="1" thickBot="1" x14ac:dyDescent="0.35">
      <c r="A1" s="264"/>
      <c r="B1" s="264"/>
      <c r="C1" s="264"/>
      <c r="D1" s="264"/>
      <c r="E1" s="264"/>
      <c r="F1" s="264"/>
      <c r="G1" s="264"/>
      <c r="H1" s="264"/>
      <c r="I1" s="264"/>
      <c r="J1" s="264"/>
    </row>
    <row r="2" spans="1:10" ht="14.4" thickBot="1" x14ac:dyDescent="0.35">
      <c r="A2" s="265"/>
      <c r="B2" s="265"/>
      <c r="C2" s="265"/>
      <c r="D2" s="265"/>
      <c r="E2" s="265"/>
      <c r="F2" s="265"/>
      <c r="G2" s="265"/>
      <c r="H2" s="265"/>
      <c r="I2" s="265"/>
      <c r="J2" s="265"/>
    </row>
    <row r="3" spans="1:10" ht="14.4" thickTop="1" x14ac:dyDescent="0.3">
      <c r="A3" s="266" t="s">
        <v>63</v>
      </c>
      <c r="B3" s="267"/>
      <c r="C3" s="267"/>
      <c r="D3" s="267"/>
      <c r="E3" s="267"/>
      <c r="F3" s="267"/>
      <c r="G3" s="267"/>
      <c r="H3" s="267"/>
      <c r="I3" s="267"/>
      <c r="J3" s="268"/>
    </row>
    <row r="4" spans="1:10" ht="14.4" thickBot="1" x14ac:dyDescent="0.35">
      <c r="A4" s="269"/>
      <c r="B4" s="270"/>
      <c r="C4" s="270"/>
      <c r="D4" s="270"/>
      <c r="E4" s="270"/>
      <c r="F4" s="270"/>
      <c r="G4" s="270"/>
      <c r="H4" s="270"/>
      <c r="I4" s="270"/>
      <c r="J4" s="271"/>
    </row>
    <row r="5" spans="1:10" ht="14.4" thickTop="1" x14ac:dyDescent="0.3">
      <c r="A5" s="272" t="s">
        <v>64</v>
      </c>
      <c r="B5" s="273"/>
      <c r="C5" s="273"/>
      <c r="D5" s="273"/>
      <c r="E5" s="274"/>
      <c r="F5" s="272" t="s">
        <v>90</v>
      </c>
      <c r="G5" s="273"/>
      <c r="H5" s="273"/>
      <c r="I5" s="273"/>
      <c r="J5" s="274"/>
    </row>
    <row r="6" spans="1:10" ht="25.5" customHeight="1" x14ac:dyDescent="0.3">
      <c r="A6" s="261" t="s">
        <v>13</v>
      </c>
      <c r="B6" s="262"/>
      <c r="C6" s="262"/>
      <c r="D6" s="262"/>
      <c r="E6" s="263"/>
      <c r="F6" s="261" t="s">
        <v>14</v>
      </c>
      <c r="G6" s="262"/>
      <c r="H6" s="262"/>
      <c r="I6" s="262"/>
      <c r="J6" s="263"/>
    </row>
    <row r="7" spans="1:10" x14ac:dyDescent="0.3">
      <c r="A7" s="275" t="s">
        <v>91</v>
      </c>
      <c r="B7" s="276"/>
      <c r="C7" s="276"/>
      <c r="D7" s="276"/>
      <c r="E7" s="277"/>
      <c r="F7" s="275" t="s">
        <v>92</v>
      </c>
      <c r="G7" s="276"/>
      <c r="H7" s="276"/>
      <c r="I7" s="276"/>
      <c r="J7" s="277"/>
    </row>
    <row r="8" spans="1:10" ht="24.75" customHeight="1" x14ac:dyDescent="0.3">
      <c r="A8" s="261" t="s">
        <v>406</v>
      </c>
      <c r="B8" s="262"/>
      <c r="C8" s="262"/>
      <c r="D8" s="262"/>
      <c r="E8" s="263"/>
      <c r="F8" s="278" t="s">
        <v>7</v>
      </c>
      <c r="G8" s="262"/>
      <c r="H8" s="262"/>
      <c r="I8" s="262"/>
      <c r="J8" s="263"/>
    </row>
    <row r="9" spans="1:10" x14ac:dyDescent="0.3">
      <c r="A9" s="275" t="s">
        <v>373</v>
      </c>
      <c r="B9" s="276"/>
      <c r="C9" s="276"/>
      <c r="D9" s="276"/>
      <c r="E9" s="277"/>
      <c r="F9" s="275" t="s">
        <v>93</v>
      </c>
      <c r="G9" s="276"/>
      <c r="H9" s="276"/>
      <c r="I9" s="276"/>
      <c r="J9" s="277"/>
    </row>
    <row r="10" spans="1:10" ht="24.75" customHeight="1" thickBot="1" x14ac:dyDescent="0.35">
      <c r="A10" s="279" t="s">
        <v>8</v>
      </c>
      <c r="B10" s="280"/>
      <c r="C10" s="280"/>
      <c r="D10" s="280"/>
      <c r="E10" s="281"/>
      <c r="F10" s="282" t="s">
        <v>8</v>
      </c>
      <c r="G10" s="283"/>
      <c r="H10" s="283"/>
      <c r="I10" s="283"/>
      <c r="J10" s="284"/>
    </row>
    <row r="11" spans="1:10" ht="14.4" thickTop="1" x14ac:dyDescent="0.3">
      <c r="A11" s="272" t="s">
        <v>31</v>
      </c>
      <c r="B11" s="273"/>
      <c r="C11" s="273"/>
      <c r="D11" s="273"/>
      <c r="E11" s="274"/>
      <c r="F11" s="285" t="s">
        <v>35</v>
      </c>
      <c r="G11" s="273"/>
      <c r="H11" s="273"/>
      <c r="I11" s="273"/>
      <c r="J11" s="274"/>
    </row>
    <row r="12" spans="1:10" ht="25.5" customHeight="1" x14ac:dyDescent="0.3">
      <c r="A12" s="261" t="s">
        <v>15</v>
      </c>
      <c r="B12" s="262"/>
      <c r="C12" s="262"/>
      <c r="D12" s="262"/>
      <c r="E12" s="263"/>
      <c r="F12" s="286" t="s">
        <v>16</v>
      </c>
      <c r="G12" s="262"/>
      <c r="H12" s="262"/>
      <c r="I12" s="262"/>
      <c r="J12" s="263"/>
    </row>
    <row r="13" spans="1:10" x14ac:dyDescent="0.3">
      <c r="A13" s="275" t="s">
        <v>32</v>
      </c>
      <c r="B13" s="276"/>
      <c r="C13" s="276"/>
      <c r="D13" s="276"/>
      <c r="E13" s="277"/>
      <c r="F13" s="287" t="s">
        <v>36</v>
      </c>
      <c r="G13" s="276"/>
      <c r="H13" s="276"/>
      <c r="I13" s="276"/>
      <c r="J13" s="277"/>
    </row>
    <row r="14" spans="1:10" ht="24.75" customHeight="1" x14ac:dyDescent="0.3">
      <c r="A14" s="261" t="s">
        <v>17</v>
      </c>
      <c r="B14" s="262"/>
      <c r="C14" s="262"/>
      <c r="D14" s="262"/>
      <c r="E14" s="263"/>
      <c r="F14" s="286" t="s">
        <v>18</v>
      </c>
      <c r="G14" s="262"/>
      <c r="H14" s="262"/>
      <c r="I14" s="262"/>
      <c r="J14" s="263"/>
    </row>
    <row r="15" spans="1:10" x14ac:dyDescent="0.3">
      <c r="A15" s="275" t="s">
        <v>33</v>
      </c>
      <c r="B15" s="276"/>
      <c r="C15" s="276"/>
      <c r="D15" s="276"/>
      <c r="E15" s="277"/>
      <c r="F15" s="287" t="s">
        <v>37</v>
      </c>
      <c r="G15" s="276"/>
      <c r="H15" s="276"/>
      <c r="I15" s="276"/>
      <c r="J15" s="277"/>
    </row>
    <row r="16" spans="1:10" ht="24" customHeight="1" x14ac:dyDescent="0.3">
      <c r="A16" s="278" t="s">
        <v>9</v>
      </c>
      <c r="B16" s="262"/>
      <c r="C16" s="262"/>
      <c r="D16" s="262"/>
      <c r="E16" s="263"/>
      <c r="F16" s="288" t="s">
        <v>10</v>
      </c>
      <c r="G16" s="262"/>
      <c r="H16" s="262"/>
      <c r="I16" s="262"/>
      <c r="J16" s="263"/>
    </row>
    <row r="17" spans="1:10" x14ac:dyDescent="0.3">
      <c r="A17" s="289" t="s">
        <v>34</v>
      </c>
      <c r="B17" s="290"/>
      <c r="C17" s="290"/>
      <c r="D17" s="290"/>
      <c r="E17" s="291"/>
      <c r="F17" s="292" t="s">
        <v>38</v>
      </c>
      <c r="G17" s="290"/>
      <c r="H17" s="290"/>
      <c r="I17" s="290"/>
      <c r="J17" s="291"/>
    </row>
    <row r="18" spans="1:10" ht="27" customHeight="1" thickBot="1" x14ac:dyDescent="0.35">
      <c r="A18" s="282" t="s">
        <v>8</v>
      </c>
      <c r="B18" s="283"/>
      <c r="C18" s="283"/>
      <c r="D18" s="283"/>
      <c r="E18" s="284"/>
      <c r="F18" s="293" t="s">
        <v>11</v>
      </c>
      <c r="G18" s="283"/>
      <c r="H18" s="283"/>
      <c r="I18" s="283"/>
      <c r="J18" s="284"/>
    </row>
    <row r="19" spans="1:10" ht="14.4" thickTop="1" x14ac:dyDescent="0.3">
      <c r="A19" s="303" t="s">
        <v>97</v>
      </c>
      <c r="B19" s="304"/>
      <c r="C19" s="304"/>
      <c r="D19" s="304"/>
      <c r="E19" s="304"/>
      <c r="F19" s="304"/>
      <c r="G19" s="304"/>
      <c r="H19" s="304"/>
      <c r="I19" s="304"/>
      <c r="J19" s="305"/>
    </row>
    <row r="20" spans="1:10" x14ac:dyDescent="0.3">
      <c r="A20" s="306"/>
      <c r="B20" s="307"/>
      <c r="C20" s="307"/>
      <c r="D20" s="307"/>
      <c r="E20" s="307"/>
      <c r="F20" s="307"/>
      <c r="G20" s="307"/>
      <c r="H20" s="307"/>
      <c r="I20" s="307"/>
      <c r="J20" s="308"/>
    </row>
    <row r="21" spans="1:10" x14ac:dyDescent="0.3">
      <c r="A21" s="294" t="s">
        <v>67</v>
      </c>
      <c r="B21" s="295"/>
      <c r="C21" s="295"/>
      <c r="D21" s="295"/>
      <c r="E21" s="295"/>
      <c r="F21" s="295"/>
      <c r="G21" s="295"/>
      <c r="H21" s="295"/>
      <c r="I21" s="295"/>
      <c r="J21" s="296"/>
    </row>
    <row r="22" spans="1:10" x14ac:dyDescent="0.3">
      <c r="A22" s="297"/>
      <c r="B22" s="298"/>
      <c r="C22" s="298"/>
      <c r="D22" s="298"/>
      <c r="E22" s="298"/>
      <c r="F22" s="298"/>
      <c r="G22" s="298"/>
      <c r="H22" s="298"/>
      <c r="I22" s="298"/>
      <c r="J22" s="299"/>
    </row>
    <row r="23" spans="1:10" x14ac:dyDescent="0.3">
      <c r="A23" s="297"/>
      <c r="B23" s="298"/>
      <c r="C23" s="298"/>
      <c r="D23" s="298"/>
      <c r="E23" s="298"/>
      <c r="F23" s="298"/>
      <c r="G23" s="298"/>
      <c r="H23" s="298"/>
      <c r="I23" s="298"/>
      <c r="J23" s="299"/>
    </row>
    <row r="24" spans="1:10" x14ac:dyDescent="0.3">
      <c r="A24" s="300"/>
      <c r="B24" s="301"/>
      <c r="C24" s="301"/>
      <c r="D24" s="301"/>
      <c r="E24" s="301"/>
      <c r="F24" s="301"/>
      <c r="G24" s="301"/>
      <c r="H24" s="301"/>
      <c r="I24" s="301"/>
      <c r="J24" s="302"/>
    </row>
    <row r="25" spans="1:10" x14ac:dyDescent="0.3">
      <c r="A25" s="289" t="s">
        <v>40</v>
      </c>
      <c r="B25" s="290"/>
      <c r="C25" s="290"/>
      <c r="D25" s="290"/>
      <c r="E25" s="290"/>
      <c r="F25" s="309" t="s">
        <v>42</v>
      </c>
      <c r="G25" s="290"/>
      <c r="H25" s="290"/>
      <c r="I25" s="290"/>
      <c r="J25" s="291"/>
    </row>
    <row r="26" spans="1:10" ht="25.5" customHeight="1" x14ac:dyDescent="0.3">
      <c r="A26" s="261" t="s">
        <v>19</v>
      </c>
      <c r="B26" s="262"/>
      <c r="C26" s="262"/>
      <c r="D26" s="262"/>
      <c r="E26" s="262"/>
      <c r="F26" s="310"/>
      <c r="G26" s="311"/>
      <c r="H26" s="311"/>
      <c r="I26" s="311"/>
      <c r="J26" s="312"/>
    </row>
    <row r="27" spans="1:10" x14ac:dyDescent="0.3">
      <c r="A27" s="275" t="s">
        <v>41</v>
      </c>
      <c r="B27" s="276"/>
      <c r="C27" s="276"/>
      <c r="D27" s="276"/>
      <c r="E27" s="276"/>
      <c r="F27" s="309" t="s">
        <v>94</v>
      </c>
      <c r="G27" s="290"/>
      <c r="H27" s="290"/>
      <c r="I27" s="290"/>
      <c r="J27" s="291"/>
    </row>
    <row r="28" spans="1:10" ht="27.75" customHeight="1" thickBot="1" x14ac:dyDescent="0.35">
      <c r="A28" s="282" t="s">
        <v>20</v>
      </c>
      <c r="B28" s="283"/>
      <c r="C28" s="283"/>
      <c r="D28" s="283"/>
      <c r="E28" s="283"/>
      <c r="F28" s="315"/>
      <c r="G28" s="316"/>
      <c r="H28" s="316"/>
      <c r="I28" s="316"/>
      <c r="J28" s="317"/>
    </row>
    <row r="29" spans="1:10" ht="14.4" thickTop="1" x14ac:dyDescent="0.3">
      <c r="A29" s="303"/>
      <c r="B29" s="304"/>
      <c r="C29" s="304"/>
      <c r="D29" s="304"/>
      <c r="E29" s="304"/>
      <c r="F29" s="304"/>
      <c r="G29" s="304"/>
      <c r="H29" s="304"/>
      <c r="I29" s="304"/>
      <c r="J29" s="305"/>
    </row>
    <row r="30" spans="1:10" ht="14.4" thickBot="1" x14ac:dyDescent="0.35">
      <c r="A30" s="306"/>
      <c r="B30" s="307"/>
      <c r="C30" s="307"/>
      <c r="D30" s="307"/>
      <c r="E30" s="307"/>
      <c r="F30" s="307"/>
      <c r="G30" s="307"/>
      <c r="H30" s="307"/>
      <c r="I30" s="307"/>
      <c r="J30" s="308"/>
    </row>
    <row r="31" spans="1:10" ht="14.4" thickTop="1" x14ac:dyDescent="0.3">
      <c r="A31" s="318" t="s">
        <v>95</v>
      </c>
      <c r="B31" s="319"/>
      <c r="C31" s="319"/>
      <c r="D31" s="319"/>
      <c r="E31" s="319"/>
      <c r="F31" s="319"/>
      <c r="G31" s="319"/>
      <c r="H31" s="319"/>
      <c r="I31" s="319"/>
      <c r="J31" s="320"/>
    </row>
    <row r="32" spans="1:10" x14ac:dyDescent="0.3">
      <c r="A32" s="321"/>
      <c r="B32" s="322"/>
      <c r="C32" s="322"/>
      <c r="D32" s="322"/>
      <c r="E32" s="322"/>
      <c r="F32" s="322"/>
      <c r="G32" s="322"/>
      <c r="H32" s="322"/>
      <c r="I32" s="322"/>
      <c r="J32" s="323"/>
    </row>
    <row r="33" spans="1:10" ht="14.4" thickBot="1" x14ac:dyDescent="0.35">
      <c r="A33" s="324"/>
      <c r="B33" s="325"/>
      <c r="C33" s="325"/>
      <c r="D33" s="325"/>
      <c r="E33" s="325"/>
      <c r="F33" s="325"/>
      <c r="G33" s="325"/>
      <c r="H33" s="325"/>
      <c r="I33" s="325"/>
      <c r="J33" s="326"/>
    </row>
    <row r="34" spans="1:10" ht="15" thickTop="1" thickBot="1" x14ac:dyDescent="0.35">
      <c r="A34" s="135"/>
      <c r="B34" s="136"/>
      <c r="C34" s="136"/>
      <c r="D34" s="136"/>
      <c r="E34" s="136"/>
      <c r="F34" s="136"/>
      <c r="G34" s="136"/>
      <c r="H34" s="136"/>
      <c r="I34" s="136"/>
      <c r="J34" s="137"/>
    </row>
    <row r="35" spans="1:10" ht="14.4" thickTop="1" x14ac:dyDescent="0.3">
      <c r="A35" s="303" t="s">
        <v>96</v>
      </c>
      <c r="B35" s="304"/>
      <c r="C35" s="304"/>
      <c r="D35" s="304"/>
      <c r="E35" s="304"/>
      <c r="F35" s="304"/>
      <c r="G35" s="304"/>
      <c r="H35" s="304"/>
      <c r="I35" s="304"/>
      <c r="J35" s="305"/>
    </row>
    <row r="36" spans="1:10" ht="14.4" thickBot="1" x14ac:dyDescent="0.35">
      <c r="A36" s="306"/>
      <c r="B36" s="307"/>
      <c r="C36" s="307"/>
      <c r="D36" s="307"/>
      <c r="E36" s="307"/>
      <c r="F36" s="307"/>
      <c r="G36" s="307"/>
      <c r="H36" s="307"/>
      <c r="I36" s="307"/>
      <c r="J36" s="308"/>
    </row>
    <row r="37" spans="1:10" s="138" customFormat="1" x14ac:dyDescent="0.3">
      <c r="A37" s="327" t="s">
        <v>30</v>
      </c>
      <c r="B37" s="328"/>
      <c r="C37" s="328"/>
      <c r="D37" s="328"/>
      <c r="E37" s="328"/>
      <c r="F37" s="329"/>
      <c r="G37" s="329"/>
      <c r="H37" s="329"/>
      <c r="I37" s="329"/>
      <c r="J37" s="330"/>
    </row>
    <row r="38" spans="1:10" ht="14.4" x14ac:dyDescent="0.3">
      <c r="A38" s="139"/>
      <c r="B38" s="139"/>
      <c r="C38" s="139"/>
      <c r="D38" s="139"/>
      <c r="E38" s="139"/>
      <c r="F38" s="139"/>
      <c r="G38" s="139"/>
      <c r="H38" s="139"/>
      <c r="I38" s="139"/>
      <c r="J38" s="139"/>
    </row>
    <row r="39" spans="1:10" x14ac:dyDescent="0.3">
      <c r="A39" s="313" t="s">
        <v>66</v>
      </c>
      <c r="B39" s="314"/>
      <c r="C39" s="314"/>
      <c r="D39" s="314"/>
      <c r="E39" s="314"/>
      <c r="F39" s="314"/>
      <c r="G39" s="314"/>
      <c r="H39" s="314"/>
      <c r="I39" s="314"/>
      <c r="J39" s="314"/>
    </row>
    <row r="40" spans="1:10" s="141" customFormat="1" x14ac:dyDescent="0.3"/>
    <row r="41" spans="1:10" hidden="1" x14ac:dyDescent="0.3">
      <c r="A41" s="115" t="s">
        <v>395</v>
      </c>
    </row>
  </sheetData>
  <sheetProtection password="CAF7" sheet="1" objects="1" scenarios="1"/>
  <mergeCells count="47">
    <mergeCell ref="A27:E27"/>
    <mergeCell ref="F27:J27"/>
    <mergeCell ref="A39:J39"/>
    <mergeCell ref="A28:E28"/>
    <mergeCell ref="F28:J28"/>
    <mergeCell ref="A29:J30"/>
    <mergeCell ref="A31:J33"/>
    <mergeCell ref="A35:J36"/>
    <mergeCell ref="A37:E37"/>
    <mergeCell ref="F37:J37"/>
    <mergeCell ref="A21:J24"/>
    <mergeCell ref="A19:J20"/>
    <mergeCell ref="A25:E25"/>
    <mergeCell ref="F25:J25"/>
    <mergeCell ref="A26:E26"/>
    <mergeCell ref="F26:J26"/>
    <mergeCell ref="A16:E16"/>
    <mergeCell ref="F16:J16"/>
    <mergeCell ref="A17:E17"/>
    <mergeCell ref="F17:J17"/>
    <mergeCell ref="A18:E18"/>
    <mergeCell ref="F18:J18"/>
    <mergeCell ref="A13:E13"/>
    <mergeCell ref="F13:J13"/>
    <mergeCell ref="A14:E14"/>
    <mergeCell ref="F14:J14"/>
    <mergeCell ref="A15:E15"/>
    <mergeCell ref="F15:J15"/>
    <mergeCell ref="A10:E10"/>
    <mergeCell ref="F10:J10"/>
    <mergeCell ref="A11:E11"/>
    <mergeCell ref="F11:J11"/>
    <mergeCell ref="A12:E12"/>
    <mergeCell ref="F12:J12"/>
    <mergeCell ref="A7:E7"/>
    <mergeCell ref="F7:J7"/>
    <mergeCell ref="A8:E8"/>
    <mergeCell ref="F8:J8"/>
    <mergeCell ref="A9:E9"/>
    <mergeCell ref="F9:J9"/>
    <mergeCell ref="A6:E6"/>
    <mergeCell ref="F6:J6"/>
    <mergeCell ref="A1:J1"/>
    <mergeCell ref="A2:J2"/>
    <mergeCell ref="A3:J4"/>
    <mergeCell ref="A5:E5"/>
    <mergeCell ref="F5:J5"/>
  </mergeCells>
  <phoneticPr fontId="31" type="noConversion"/>
  <dataValidations xWindow="301" yWindow="225" count="5">
    <dataValidation allowBlank="1" showInputMessage="1" showErrorMessage="1" promptTitle="Name" prompt="Input the name of a secondary contact within the LEA for Consolidated Application programs." sqref="F12:J12"/>
    <dataValidation allowBlank="1" showInputMessage="1" showErrorMessage="1" promptTitle="Name" prompt="Input the full name of the Executive Director (or equivalent position) of the Local Educational Agency." sqref="A6:J6"/>
    <dataValidation allowBlank="1" showInputMessage="1" showErrorMessage="1" promptTitle="Name" prompt="Input the name of the person who will be the main point of contact within the LEA for Consolidated Application programs." sqref="A12:E12"/>
    <dataValidation allowBlank="1" showInputMessage="1" showErrorMessage="1" promptTitle="Name" prompt="Input the name of the person who certifies the Phase II application on behalf of the LEA.  This must be the Chairperson of the Board of Directors for public charter school LEAs and the Chancellor for the District of Columbia Public Schools." sqref="A26:E26"/>
    <dataValidation type="list" allowBlank="1" showInputMessage="1" showErrorMessage="1" promptTitle="Title" prompt="Select the title of the person who certifies the Phase II application on behalf of the LEA.  This must be the Chairperson of the Board of Directors for public charter school LEAs and the Chancellor for the District of Columbia Public Schools." sqref="A28:E28">
      <formula1>sdfgsdfgsfdg</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AG75"/>
  <sheetViews>
    <sheetView topLeftCell="A42" workbookViewId="0">
      <selection activeCell="B62" sqref="B62"/>
    </sheetView>
  </sheetViews>
  <sheetFormatPr defaultColWidth="8.77734375" defaultRowHeight="13.8" x14ac:dyDescent="0.3"/>
  <cols>
    <col min="1" max="1" width="17.44140625" style="13" customWidth="1"/>
    <col min="2" max="2" width="15.6640625" style="13" customWidth="1"/>
    <col min="3" max="3" width="13.77734375" style="13" customWidth="1"/>
    <col min="4" max="10" width="15.6640625" style="13" customWidth="1"/>
    <col min="11" max="32" width="4.6640625" style="13" customWidth="1"/>
    <col min="33" max="33" width="4.6640625" style="13" hidden="1" customWidth="1"/>
    <col min="34" max="51" width="4.6640625" style="13" customWidth="1"/>
    <col min="52" max="16384" width="8.77734375" style="13"/>
  </cols>
  <sheetData>
    <row r="1" spans="1:33" x14ac:dyDescent="0.3">
      <c r="A1" s="152" t="s">
        <v>130</v>
      </c>
      <c r="B1" s="153"/>
      <c r="C1" s="153"/>
      <c r="D1" s="153"/>
      <c r="E1" s="153"/>
      <c r="F1" s="153"/>
      <c r="G1" s="153"/>
      <c r="H1" s="153"/>
      <c r="I1" s="153"/>
      <c r="J1" s="154"/>
    </row>
    <row r="2" spans="1:33" x14ac:dyDescent="0.3">
      <c r="A2" s="155"/>
      <c r="B2" s="156"/>
      <c r="C2" s="156"/>
      <c r="D2" s="156"/>
      <c r="E2" s="156"/>
      <c r="F2" s="156"/>
      <c r="G2" s="156"/>
      <c r="H2" s="156"/>
      <c r="I2" s="156"/>
      <c r="J2" s="157"/>
    </row>
    <row r="3" spans="1:33" x14ac:dyDescent="0.3">
      <c r="A3" s="331" t="s">
        <v>303</v>
      </c>
      <c r="B3" s="332"/>
      <c r="C3" s="332"/>
      <c r="D3" s="332"/>
      <c r="E3" s="332"/>
      <c r="F3" s="332"/>
      <c r="G3" s="332"/>
      <c r="H3" s="332"/>
      <c r="I3" s="332"/>
      <c r="J3" s="333"/>
    </row>
    <row r="4" spans="1:33" x14ac:dyDescent="0.3">
      <c r="A4" s="334"/>
      <c r="B4" s="335"/>
      <c r="C4" s="335"/>
      <c r="D4" s="335"/>
      <c r="E4" s="335"/>
      <c r="F4" s="335"/>
      <c r="G4" s="335"/>
      <c r="H4" s="335"/>
      <c r="I4" s="335"/>
      <c r="J4" s="336"/>
    </row>
    <row r="5" spans="1:33" x14ac:dyDescent="0.3">
      <c r="A5" s="104"/>
      <c r="B5" s="103"/>
      <c r="C5" s="103"/>
      <c r="D5" s="103"/>
      <c r="E5" s="103"/>
      <c r="F5" s="103"/>
      <c r="G5" s="103"/>
      <c r="H5" s="103"/>
      <c r="I5" s="103"/>
      <c r="J5" s="102"/>
    </row>
    <row r="6" spans="1:33" ht="18.75" customHeight="1" x14ac:dyDescent="0.3">
      <c r="A6" s="85"/>
      <c r="B6" s="101"/>
      <c r="C6" s="83"/>
      <c r="D6" s="147" t="s">
        <v>145</v>
      </c>
      <c r="E6" s="147"/>
      <c r="F6" s="147"/>
      <c r="G6" s="147"/>
      <c r="H6" s="147"/>
      <c r="I6" s="147"/>
      <c r="J6" s="148"/>
    </row>
    <row r="7" spans="1:33" ht="12.75" customHeight="1" x14ac:dyDescent="0.3">
      <c r="A7" s="85"/>
      <c r="B7" s="83"/>
      <c r="C7" s="83"/>
      <c r="D7" s="147"/>
      <c r="E7" s="147"/>
      <c r="F7" s="147"/>
      <c r="G7" s="147"/>
      <c r="H7" s="147"/>
      <c r="I7" s="147"/>
      <c r="J7" s="148"/>
    </row>
    <row r="8" spans="1:33" ht="12.75" customHeight="1" x14ac:dyDescent="0.3">
      <c r="A8" s="85"/>
      <c r="B8" s="107"/>
      <c r="C8" s="107"/>
      <c r="D8" s="107"/>
      <c r="E8" s="107"/>
      <c r="F8" s="107"/>
      <c r="G8" s="107"/>
      <c r="H8" s="107"/>
      <c r="I8" s="107"/>
      <c r="J8" s="108"/>
    </row>
    <row r="9" spans="1:33" ht="14.4" thickBot="1" x14ac:dyDescent="0.35">
      <c r="A9" s="85"/>
      <c r="B9" s="22"/>
      <c r="C9" s="22"/>
      <c r="D9" s="22"/>
      <c r="E9" s="22"/>
      <c r="F9" s="22"/>
      <c r="G9" s="22"/>
      <c r="H9" s="22"/>
      <c r="I9" s="22"/>
      <c r="J9" s="23"/>
      <c r="AG9" s="1" t="s">
        <v>395</v>
      </c>
    </row>
    <row r="10" spans="1:33" ht="13.5" customHeight="1" thickBot="1" x14ac:dyDescent="0.35">
      <c r="A10" s="110" t="s">
        <v>304</v>
      </c>
      <c r="B10" s="63" t="s">
        <v>395</v>
      </c>
      <c r="C10" s="109"/>
      <c r="D10" s="346" t="s">
        <v>146</v>
      </c>
      <c r="E10" s="144"/>
      <c r="F10" s="144"/>
      <c r="G10" s="144"/>
      <c r="H10" s="144"/>
      <c r="I10" s="144"/>
      <c r="J10" s="151"/>
      <c r="AG10" s="1"/>
    </row>
    <row r="11" spans="1:33" x14ac:dyDescent="0.3">
      <c r="A11" s="110"/>
      <c r="B11" s="88"/>
      <c r="C11" s="109"/>
      <c r="D11" s="144"/>
      <c r="E11" s="144"/>
      <c r="F11" s="144"/>
      <c r="G11" s="144"/>
      <c r="H11" s="144"/>
      <c r="I11" s="144"/>
      <c r="J11" s="151"/>
    </row>
    <row r="12" spans="1:33" ht="14.4" thickBot="1" x14ac:dyDescent="0.35">
      <c r="A12" s="110"/>
      <c r="B12" s="88"/>
      <c r="C12" s="109"/>
      <c r="D12" s="105"/>
      <c r="E12" s="105"/>
      <c r="F12" s="105"/>
      <c r="G12" s="105"/>
      <c r="H12" s="105"/>
      <c r="I12" s="105"/>
      <c r="J12" s="106"/>
    </row>
    <row r="13" spans="1:33" ht="12.75" customHeight="1" thickBot="1" x14ac:dyDescent="0.35">
      <c r="A13" s="110" t="s">
        <v>305</v>
      </c>
      <c r="B13" s="62" t="s">
        <v>395</v>
      </c>
      <c r="C13" s="84"/>
      <c r="D13" s="339" t="s">
        <v>147</v>
      </c>
      <c r="E13" s="185"/>
      <c r="F13" s="185"/>
      <c r="G13" s="185"/>
      <c r="H13" s="185"/>
      <c r="I13" s="185"/>
      <c r="J13" s="340"/>
    </row>
    <row r="14" spans="1:33" ht="12.75" customHeight="1" x14ac:dyDescent="0.3">
      <c r="A14" s="110"/>
      <c r="B14" s="29"/>
      <c r="C14" s="84"/>
      <c r="D14" s="185"/>
      <c r="E14" s="185"/>
      <c r="F14" s="185"/>
      <c r="G14" s="185"/>
      <c r="H14" s="185"/>
      <c r="I14" s="185"/>
      <c r="J14" s="340"/>
    </row>
    <row r="15" spans="1:33" ht="14.4" thickBot="1" x14ac:dyDescent="0.35">
      <c r="A15" s="110"/>
      <c r="B15" s="88"/>
      <c r="C15" s="84"/>
      <c r="D15" s="84"/>
      <c r="E15" s="84"/>
      <c r="F15" s="84"/>
      <c r="G15" s="84"/>
      <c r="H15" s="84"/>
      <c r="I15" s="84"/>
      <c r="J15" s="89"/>
    </row>
    <row r="16" spans="1:33" ht="14.4" thickBot="1" x14ac:dyDescent="0.35">
      <c r="A16" s="110" t="s">
        <v>307</v>
      </c>
      <c r="B16" s="62" t="s">
        <v>395</v>
      </c>
      <c r="C16" s="84"/>
      <c r="D16" s="337" t="s">
        <v>159</v>
      </c>
      <c r="E16" s="337"/>
      <c r="F16" s="337"/>
      <c r="G16" s="337"/>
      <c r="H16" s="337"/>
      <c r="I16" s="337"/>
      <c r="J16" s="341"/>
    </row>
    <row r="17" spans="1:10" ht="12.75" hidden="1" customHeight="1" x14ac:dyDescent="0.3">
      <c r="A17" s="110"/>
      <c r="B17" s="29"/>
      <c r="C17" s="84"/>
      <c r="D17" s="337"/>
      <c r="E17" s="337"/>
      <c r="F17" s="337"/>
      <c r="G17" s="337"/>
      <c r="H17" s="337"/>
      <c r="I17" s="337"/>
      <c r="J17" s="341"/>
    </row>
    <row r="18" spans="1:10" ht="12.75" customHeight="1" x14ac:dyDescent="0.3">
      <c r="A18" s="110"/>
      <c r="B18" s="29"/>
      <c r="C18" s="113"/>
      <c r="D18" s="337"/>
      <c r="E18" s="337"/>
      <c r="F18" s="337"/>
      <c r="G18" s="337"/>
      <c r="H18" s="337"/>
      <c r="I18" s="337"/>
      <c r="J18" s="341"/>
    </row>
    <row r="19" spans="1:10" ht="12.75" customHeight="1" x14ac:dyDescent="0.3">
      <c r="A19" s="110"/>
      <c r="B19" s="29"/>
      <c r="C19" s="113"/>
      <c r="D19" s="337"/>
      <c r="E19" s="337"/>
      <c r="F19" s="337"/>
      <c r="G19" s="337"/>
      <c r="H19" s="337"/>
      <c r="I19" s="337"/>
      <c r="J19" s="341"/>
    </row>
    <row r="20" spans="1:10" ht="12.75" customHeight="1" thickBot="1" x14ac:dyDescent="0.35">
      <c r="A20" s="110"/>
      <c r="B20" s="88"/>
      <c r="C20" s="84"/>
      <c r="D20" s="84"/>
      <c r="E20" s="84"/>
      <c r="F20" s="84"/>
      <c r="G20" s="84"/>
      <c r="H20" s="84"/>
      <c r="I20" s="84"/>
      <c r="J20" s="89"/>
    </row>
    <row r="21" spans="1:10" ht="12.75" customHeight="1" thickBot="1" x14ac:dyDescent="0.35">
      <c r="A21" s="110" t="s">
        <v>306</v>
      </c>
      <c r="B21" s="62" t="s">
        <v>395</v>
      </c>
      <c r="C21" s="84"/>
      <c r="D21" s="339" t="s">
        <v>149</v>
      </c>
      <c r="E21" s="185"/>
      <c r="F21" s="185"/>
      <c r="G21" s="185"/>
      <c r="H21" s="185"/>
      <c r="I21" s="185"/>
      <c r="J21" s="340"/>
    </row>
    <row r="22" spans="1:10" x14ac:dyDescent="0.3">
      <c r="A22" s="110"/>
      <c r="B22" s="49"/>
      <c r="C22" s="84"/>
      <c r="D22" s="185"/>
      <c r="E22" s="185"/>
      <c r="F22" s="185"/>
      <c r="G22" s="185"/>
      <c r="H22" s="185"/>
      <c r="I22" s="185"/>
      <c r="J22" s="340"/>
    </row>
    <row r="23" spans="1:10" ht="14.4" thickBot="1" x14ac:dyDescent="0.35">
      <c r="A23" s="110"/>
      <c r="B23" s="86"/>
      <c r="C23" s="84"/>
      <c r="D23" s="100"/>
      <c r="E23" s="100"/>
      <c r="F23" s="100"/>
      <c r="G23" s="100"/>
      <c r="H23" s="100"/>
      <c r="I23" s="100"/>
      <c r="J23" s="87"/>
    </row>
    <row r="24" spans="1:10" ht="14.4" thickBot="1" x14ac:dyDescent="0.35">
      <c r="A24" s="110" t="s">
        <v>312</v>
      </c>
      <c r="B24" s="63" t="s">
        <v>395</v>
      </c>
      <c r="C24" s="84"/>
      <c r="D24" s="339" t="s">
        <v>148</v>
      </c>
      <c r="E24" s="185"/>
      <c r="F24" s="185"/>
      <c r="G24" s="185"/>
      <c r="H24" s="185"/>
      <c r="I24" s="185"/>
      <c r="J24" s="340"/>
    </row>
    <row r="25" spans="1:10" ht="35.25" customHeight="1" thickBot="1" x14ac:dyDescent="0.35">
      <c r="A25" s="110"/>
      <c r="B25" s="88"/>
      <c r="C25" s="84"/>
      <c r="D25" s="185"/>
      <c r="E25" s="185"/>
      <c r="F25" s="185"/>
      <c r="G25" s="185"/>
      <c r="H25" s="185"/>
      <c r="I25" s="185"/>
      <c r="J25" s="340"/>
    </row>
    <row r="26" spans="1:10" ht="14.4" hidden="1" thickBot="1" x14ac:dyDescent="0.35">
      <c r="A26" s="110"/>
      <c r="B26" s="88"/>
      <c r="C26" s="84"/>
      <c r="D26" s="33"/>
      <c r="E26" s="84"/>
      <c r="F26" s="84"/>
      <c r="G26" s="84"/>
      <c r="H26" s="84"/>
      <c r="I26" s="84"/>
      <c r="J26" s="89"/>
    </row>
    <row r="27" spans="1:10" ht="13.5" customHeight="1" thickBot="1" x14ac:dyDescent="0.35">
      <c r="A27" s="110" t="s">
        <v>313</v>
      </c>
      <c r="B27" s="63" t="s">
        <v>395</v>
      </c>
      <c r="C27" s="84"/>
      <c r="D27" s="337" t="s">
        <v>132</v>
      </c>
      <c r="E27" s="337"/>
      <c r="F27" s="337"/>
      <c r="G27" s="337"/>
      <c r="H27" s="337"/>
      <c r="I27" s="337"/>
      <c r="J27" s="341"/>
    </row>
    <row r="28" spans="1:10" x14ac:dyDescent="0.3">
      <c r="A28" s="110"/>
      <c r="B28" s="88"/>
      <c r="C28" s="84"/>
      <c r="D28" s="337"/>
      <c r="E28" s="337"/>
      <c r="F28" s="337"/>
      <c r="G28" s="337"/>
      <c r="H28" s="337"/>
      <c r="I28" s="337"/>
      <c r="J28" s="341"/>
    </row>
    <row r="29" spans="1:10" x14ac:dyDescent="0.3">
      <c r="A29" s="110"/>
      <c r="B29" s="88"/>
      <c r="C29" s="113"/>
      <c r="D29" s="337"/>
      <c r="E29" s="337"/>
      <c r="F29" s="337"/>
      <c r="G29" s="337"/>
      <c r="H29" s="337"/>
      <c r="I29" s="337"/>
      <c r="J29" s="341"/>
    </row>
    <row r="30" spans="1:10" ht="14.4" thickBot="1" x14ac:dyDescent="0.35">
      <c r="A30" s="110"/>
      <c r="B30" s="88"/>
      <c r="C30" s="84"/>
      <c r="D30" s="99"/>
      <c r="E30" s="99"/>
      <c r="F30" s="99"/>
      <c r="G30" s="99"/>
      <c r="H30" s="99"/>
      <c r="I30" s="99"/>
      <c r="J30" s="90"/>
    </row>
    <row r="31" spans="1:10" ht="14.4" thickBot="1" x14ac:dyDescent="0.35">
      <c r="A31" s="110" t="s">
        <v>314</v>
      </c>
      <c r="B31" s="63" t="s">
        <v>395</v>
      </c>
      <c r="C31" s="84"/>
      <c r="D31" s="337" t="s">
        <v>133</v>
      </c>
      <c r="E31" s="144"/>
      <c r="F31" s="144"/>
      <c r="G31" s="144"/>
      <c r="H31" s="144"/>
      <c r="I31" s="144"/>
      <c r="J31" s="151"/>
    </row>
    <row r="32" spans="1:10" x14ac:dyDescent="0.3">
      <c r="A32" s="110"/>
      <c r="B32" s="29"/>
      <c r="C32" s="84"/>
      <c r="D32" s="144"/>
      <c r="E32" s="144"/>
      <c r="F32" s="144"/>
      <c r="G32" s="144"/>
      <c r="H32" s="144"/>
      <c r="I32" s="144"/>
      <c r="J32" s="151"/>
    </row>
    <row r="33" spans="1:10" hidden="1" x14ac:dyDescent="0.3">
      <c r="A33" s="110"/>
      <c r="B33" s="88"/>
      <c r="C33" s="84"/>
      <c r="D33" s="84"/>
      <c r="E33" s="84"/>
      <c r="F33" s="84"/>
      <c r="G33" s="84"/>
      <c r="H33" s="84"/>
      <c r="I33" s="84"/>
      <c r="J33" s="89"/>
    </row>
    <row r="34" spans="1:10" ht="14.4" hidden="1" thickBot="1" x14ac:dyDescent="0.35">
      <c r="A34" s="110" t="s">
        <v>315</v>
      </c>
      <c r="B34" s="63"/>
      <c r="C34" s="84"/>
      <c r="D34" s="164" t="s">
        <v>144</v>
      </c>
      <c r="E34" s="164"/>
      <c r="F34" s="164"/>
      <c r="G34" s="164"/>
      <c r="H34" s="164"/>
      <c r="I34" s="164"/>
      <c r="J34" s="338"/>
    </row>
    <row r="35" spans="1:10" hidden="1" x14ac:dyDescent="0.3">
      <c r="A35" s="110"/>
      <c r="B35" s="29"/>
      <c r="C35" s="84"/>
      <c r="D35" s="164"/>
      <c r="E35" s="164"/>
      <c r="F35" s="164"/>
      <c r="G35" s="164"/>
      <c r="H35" s="164"/>
      <c r="I35" s="164"/>
      <c r="J35" s="338"/>
    </row>
    <row r="36" spans="1:10" ht="14.4" thickBot="1" x14ac:dyDescent="0.35">
      <c r="A36" s="110"/>
      <c r="B36" s="88"/>
      <c r="C36" s="84"/>
      <c r="D36" s="81"/>
      <c r="E36" s="81"/>
      <c r="F36" s="81"/>
      <c r="G36" s="81"/>
      <c r="H36" s="81"/>
      <c r="I36" s="81"/>
      <c r="J36" s="82"/>
    </row>
    <row r="37" spans="1:10" ht="14.4" thickBot="1" x14ac:dyDescent="0.35">
      <c r="A37" s="110" t="s">
        <v>315</v>
      </c>
      <c r="B37" s="63" t="s">
        <v>395</v>
      </c>
      <c r="C37" s="84"/>
      <c r="D37" s="337" t="s">
        <v>134</v>
      </c>
      <c r="E37" s="144"/>
      <c r="F37" s="144"/>
      <c r="G37" s="144"/>
      <c r="H37" s="144"/>
      <c r="I37" s="144"/>
      <c r="J37" s="151"/>
    </row>
    <row r="38" spans="1:10" x14ac:dyDescent="0.3">
      <c r="A38" s="110"/>
      <c r="B38" s="29"/>
      <c r="C38" s="84"/>
      <c r="D38" s="144"/>
      <c r="E38" s="144"/>
      <c r="F38" s="144"/>
      <c r="G38" s="144"/>
      <c r="H38" s="144"/>
      <c r="I38" s="144"/>
      <c r="J38" s="151"/>
    </row>
    <row r="39" spans="1:10" ht="14.4" thickBot="1" x14ac:dyDescent="0.35">
      <c r="A39" s="110"/>
      <c r="B39" s="88"/>
      <c r="C39" s="84"/>
      <c r="D39" s="81"/>
      <c r="E39" s="81"/>
      <c r="F39" s="81"/>
      <c r="G39" s="81"/>
      <c r="H39" s="81"/>
      <c r="I39" s="81"/>
      <c r="J39" s="82"/>
    </row>
    <row r="40" spans="1:10" ht="13.5" customHeight="1" thickBot="1" x14ac:dyDescent="0.35">
      <c r="A40" s="110" t="s">
        <v>316</v>
      </c>
      <c r="B40" s="63" t="s">
        <v>395</v>
      </c>
      <c r="C40" s="84"/>
      <c r="D40" s="347" t="s">
        <v>135</v>
      </c>
      <c r="E40" s="347"/>
      <c r="F40" s="347"/>
      <c r="G40" s="347"/>
      <c r="H40" s="347"/>
      <c r="I40" s="347"/>
      <c r="J40" s="348"/>
    </row>
    <row r="41" spans="1:10" ht="12.75" hidden="1" customHeight="1" x14ac:dyDescent="0.3">
      <c r="A41" s="110"/>
      <c r="B41" s="81"/>
      <c r="C41" s="84"/>
      <c r="D41" s="347"/>
      <c r="E41" s="347"/>
      <c r="F41" s="347"/>
      <c r="G41" s="347"/>
      <c r="H41" s="347"/>
      <c r="I41" s="347"/>
      <c r="J41" s="348"/>
    </row>
    <row r="42" spans="1:10" x14ac:dyDescent="0.3">
      <c r="A42" s="110"/>
      <c r="B42" s="112"/>
      <c r="C42" s="113"/>
      <c r="D42" s="347"/>
      <c r="E42" s="347"/>
      <c r="F42" s="347"/>
      <c r="G42" s="347"/>
      <c r="H42" s="347"/>
      <c r="I42" s="347"/>
      <c r="J42" s="348"/>
    </row>
    <row r="43" spans="1:10" ht="14.4" thickBot="1" x14ac:dyDescent="0.35">
      <c r="A43" s="110"/>
      <c r="B43" s="112"/>
      <c r="C43" s="113"/>
      <c r="D43" s="347"/>
      <c r="E43" s="347"/>
      <c r="F43" s="347"/>
      <c r="G43" s="347"/>
      <c r="H43" s="347"/>
      <c r="I43" s="347"/>
      <c r="J43" s="348"/>
    </row>
    <row r="44" spans="1:10" ht="14.4" thickBot="1" x14ac:dyDescent="0.35">
      <c r="A44" s="110" t="s">
        <v>385</v>
      </c>
      <c r="B44" s="63" t="s">
        <v>395</v>
      </c>
      <c r="C44" s="84"/>
      <c r="D44" s="339" t="s">
        <v>140</v>
      </c>
      <c r="E44" s="185"/>
      <c r="F44" s="185"/>
      <c r="G44" s="185"/>
      <c r="H44" s="185"/>
      <c r="I44" s="185"/>
      <c r="J44" s="340"/>
    </row>
    <row r="45" spans="1:10" ht="42" customHeight="1" x14ac:dyDescent="0.3">
      <c r="A45" s="110"/>
      <c r="B45" s="29"/>
      <c r="C45" s="84"/>
      <c r="D45" s="185"/>
      <c r="E45" s="185"/>
      <c r="F45" s="185"/>
      <c r="G45" s="185"/>
      <c r="H45" s="185"/>
      <c r="I45" s="185"/>
      <c r="J45" s="340"/>
    </row>
    <row r="46" spans="1:10" ht="14.4" thickBot="1" x14ac:dyDescent="0.35">
      <c r="A46" s="110"/>
      <c r="B46" s="29"/>
      <c r="C46" s="84"/>
      <c r="D46" s="81"/>
      <c r="E46" s="81"/>
      <c r="F46" s="81"/>
      <c r="G46" s="81"/>
      <c r="H46" s="81"/>
      <c r="I46" s="81"/>
      <c r="J46" s="82"/>
    </row>
    <row r="47" spans="1:10" ht="14.4" thickBot="1" x14ac:dyDescent="0.35">
      <c r="A47" s="111" t="s">
        <v>386</v>
      </c>
      <c r="B47" s="64" t="s">
        <v>395</v>
      </c>
      <c r="C47" s="91"/>
      <c r="D47" s="342" t="s">
        <v>141</v>
      </c>
      <c r="E47" s="142"/>
      <c r="F47" s="142"/>
      <c r="G47" s="142"/>
      <c r="H47" s="142"/>
      <c r="I47" s="142"/>
      <c r="J47" s="143"/>
    </row>
    <row r="48" spans="1:10" x14ac:dyDescent="0.3">
      <c r="A48" s="111"/>
      <c r="B48" s="29"/>
      <c r="C48" s="91"/>
      <c r="D48" s="142"/>
      <c r="E48" s="142"/>
      <c r="F48" s="142"/>
      <c r="G48" s="142"/>
      <c r="H48" s="142"/>
      <c r="I48" s="142"/>
      <c r="J48" s="143"/>
    </row>
    <row r="49" spans="1:10" x14ac:dyDescent="0.3">
      <c r="A49" s="111"/>
      <c r="B49" s="91"/>
      <c r="C49" s="91"/>
      <c r="D49" s="142"/>
      <c r="E49" s="142"/>
      <c r="F49" s="142"/>
      <c r="G49" s="142"/>
      <c r="H49" s="142"/>
      <c r="I49" s="142"/>
      <c r="J49" s="143"/>
    </row>
    <row r="50" spans="1:10" ht="14.4" thickBot="1" x14ac:dyDescent="0.35">
      <c r="A50" s="111"/>
      <c r="B50" s="92"/>
      <c r="C50" s="91"/>
      <c r="D50" s="91"/>
      <c r="E50" s="91"/>
      <c r="F50" s="91"/>
      <c r="G50" s="91"/>
      <c r="H50" s="91"/>
      <c r="I50" s="91"/>
      <c r="J50" s="93"/>
    </row>
    <row r="51" spans="1:10" ht="13.5" customHeight="1" thickBot="1" x14ac:dyDescent="0.35">
      <c r="A51" s="111" t="s">
        <v>344</v>
      </c>
      <c r="B51" s="64" t="s">
        <v>395</v>
      </c>
      <c r="C51" s="91"/>
      <c r="D51" s="343" t="s">
        <v>126</v>
      </c>
      <c r="E51" s="344"/>
      <c r="F51" s="344"/>
      <c r="G51" s="344"/>
      <c r="H51" s="344"/>
      <c r="I51" s="344"/>
      <c r="J51" s="345"/>
    </row>
    <row r="52" spans="1:10" x14ac:dyDescent="0.3">
      <c r="A52" s="111"/>
      <c r="B52" s="94"/>
      <c r="C52" s="91"/>
      <c r="D52" s="344"/>
      <c r="E52" s="344"/>
      <c r="F52" s="344"/>
      <c r="G52" s="344"/>
      <c r="H52" s="344"/>
      <c r="I52" s="344"/>
      <c r="J52" s="345"/>
    </row>
    <row r="53" spans="1:10" ht="27" customHeight="1" x14ac:dyDescent="0.3">
      <c r="A53" s="111"/>
      <c r="B53" s="94"/>
      <c r="C53" s="91"/>
      <c r="D53" s="344"/>
      <c r="E53" s="344"/>
      <c r="F53" s="344"/>
      <c r="G53" s="344"/>
      <c r="H53" s="344"/>
      <c r="I53" s="344"/>
      <c r="J53" s="345"/>
    </row>
    <row r="54" spans="1:10" ht="14.4" thickBot="1" x14ac:dyDescent="0.35">
      <c r="A54" s="111"/>
      <c r="B54" s="92"/>
      <c r="C54" s="91"/>
      <c r="D54" s="91"/>
      <c r="E54" s="91"/>
      <c r="F54" s="91"/>
      <c r="G54" s="91"/>
      <c r="H54" s="91"/>
      <c r="I54" s="91"/>
      <c r="J54" s="93"/>
    </row>
    <row r="55" spans="1:10" ht="12.75" customHeight="1" thickBot="1" x14ac:dyDescent="0.35">
      <c r="A55" s="111" t="s">
        <v>345</v>
      </c>
      <c r="B55" s="64" t="s">
        <v>395</v>
      </c>
      <c r="C55" s="91"/>
      <c r="D55" s="349" t="s">
        <v>127</v>
      </c>
      <c r="E55" s="349"/>
      <c r="F55" s="349"/>
      <c r="G55" s="349"/>
      <c r="H55" s="349"/>
      <c r="I55" s="349"/>
      <c r="J55" s="350"/>
    </row>
    <row r="56" spans="1:10" ht="12.75" customHeight="1" x14ac:dyDescent="0.3">
      <c r="A56" s="111"/>
      <c r="B56" s="94"/>
      <c r="C56" s="91"/>
      <c r="D56" s="349"/>
      <c r="E56" s="349"/>
      <c r="F56" s="349"/>
      <c r="G56" s="349"/>
      <c r="H56" s="349"/>
      <c r="I56" s="349"/>
      <c r="J56" s="350"/>
    </row>
    <row r="57" spans="1:10" ht="12.75" customHeight="1" x14ac:dyDescent="0.3">
      <c r="A57" s="111"/>
      <c r="B57" s="94"/>
      <c r="C57" s="91"/>
      <c r="D57" s="349"/>
      <c r="E57" s="349"/>
      <c r="F57" s="349"/>
      <c r="G57" s="349"/>
      <c r="H57" s="349"/>
      <c r="I57" s="349"/>
      <c r="J57" s="350"/>
    </row>
    <row r="58" spans="1:10" ht="14.4" thickBot="1" x14ac:dyDescent="0.35">
      <c r="A58" s="111"/>
      <c r="B58" s="92"/>
      <c r="C58" s="91"/>
      <c r="D58" s="91"/>
      <c r="E58" s="91"/>
      <c r="F58" s="91"/>
      <c r="G58" s="91"/>
      <c r="H58" s="91"/>
      <c r="I58" s="91"/>
      <c r="J58" s="93"/>
    </row>
    <row r="59" spans="1:10" ht="13.5" customHeight="1" thickBot="1" x14ac:dyDescent="0.35">
      <c r="A59" s="111" t="s">
        <v>346</v>
      </c>
      <c r="B59" s="64" t="s">
        <v>395</v>
      </c>
      <c r="C59" s="91"/>
      <c r="D59" s="343" t="s">
        <v>128</v>
      </c>
      <c r="E59" s="344"/>
      <c r="F59" s="344"/>
      <c r="G59" s="344"/>
      <c r="H59" s="344"/>
      <c r="I59" s="344"/>
      <c r="J59" s="345"/>
    </row>
    <row r="60" spans="1:10" ht="12.75" customHeight="1" x14ac:dyDescent="0.3">
      <c r="A60" s="111"/>
      <c r="B60" s="94"/>
      <c r="C60" s="91"/>
      <c r="D60" s="344"/>
      <c r="E60" s="344"/>
      <c r="F60" s="344"/>
      <c r="G60" s="344"/>
      <c r="H60" s="344"/>
      <c r="I60" s="344"/>
      <c r="J60" s="345"/>
    </row>
    <row r="61" spans="1:10" ht="14.4" thickBot="1" x14ac:dyDescent="0.35">
      <c r="A61" s="111"/>
      <c r="B61" s="92"/>
      <c r="C61" s="91"/>
      <c r="D61" s="91"/>
      <c r="E61" s="91"/>
      <c r="F61" s="91"/>
      <c r="G61" s="91"/>
      <c r="H61" s="91"/>
      <c r="I61" s="91"/>
      <c r="J61" s="93"/>
    </row>
    <row r="62" spans="1:10" ht="14.4" thickBot="1" x14ac:dyDescent="0.35">
      <c r="A62" s="111" t="s">
        <v>347</v>
      </c>
      <c r="B62" s="64" t="s">
        <v>395</v>
      </c>
      <c r="C62" s="91"/>
      <c r="D62" s="337" t="s">
        <v>129</v>
      </c>
      <c r="E62" s="144"/>
      <c r="F62" s="144"/>
      <c r="G62" s="144"/>
      <c r="H62" s="144"/>
      <c r="I62" s="144"/>
      <c r="J62" s="151"/>
    </row>
    <row r="63" spans="1:10" x14ac:dyDescent="0.3">
      <c r="A63" s="95"/>
      <c r="B63" s="91"/>
      <c r="C63" s="91"/>
      <c r="D63" s="144"/>
      <c r="E63" s="144"/>
      <c r="F63" s="144"/>
      <c r="G63" s="144"/>
      <c r="H63" s="144"/>
      <c r="I63" s="144"/>
      <c r="J63" s="151"/>
    </row>
    <row r="64" spans="1:10" x14ac:dyDescent="0.3">
      <c r="A64" s="96"/>
      <c r="B64" s="97"/>
      <c r="C64" s="97"/>
      <c r="D64" s="97"/>
      <c r="E64" s="97"/>
      <c r="F64" s="97"/>
      <c r="G64" s="97"/>
      <c r="H64" s="97"/>
      <c r="I64" s="97"/>
      <c r="J64" s="98"/>
    </row>
    <row r="65" spans="1:1" x14ac:dyDescent="0.3">
      <c r="A65" s="46"/>
    </row>
    <row r="72" spans="1:1" x14ac:dyDescent="0.3">
      <c r="A72" s="46"/>
    </row>
    <row r="74" spans="1:1" x14ac:dyDescent="0.3">
      <c r="A74" s="47"/>
    </row>
    <row r="75" spans="1:1" x14ac:dyDescent="0.3">
      <c r="A75" s="48"/>
    </row>
  </sheetData>
  <sheetProtection password="CAF7" sheet="1" objects="1" scenarios="1"/>
  <mergeCells count="19">
    <mergeCell ref="D62:J63"/>
    <mergeCell ref="D6:J7"/>
    <mergeCell ref="D47:J49"/>
    <mergeCell ref="D51:J53"/>
    <mergeCell ref="D59:J60"/>
    <mergeCell ref="D44:J45"/>
    <mergeCell ref="D24:J25"/>
    <mergeCell ref="D10:J11"/>
    <mergeCell ref="D40:J43"/>
    <mergeCell ref="D55:J57"/>
    <mergeCell ref="A1:J2"/>
    <mergeCell ref="A3:J4"/>
    <mergeCell ref="D31:J32"/>
    <mergeCell ref="D37:J38"/>
    <mergeCell ref="D34:J35"/>
    <mergeCell ref="D13:J14"/>
    <mergeCell ref="D21:J22"/>
    <mergeCell ref="D16:J19"/>
    <mergeCell ref="D27:J29"/>
  </mergeCells>
  <phoneticPr fontId="31" type="noConversion"/>
  <dataValidations count="1">
    <dataValidation type="list" allowBlank="1" showInputMessage="1" showErrorMessage="1" sqref="B16 B40 B37 B31 B27 B59 B55 B13 B21 B24 B44 B62 B51 B47 B34 B10">
      <formula1>$AG$9:$AG$10</formula1>
    </dataValidation>
  </dataValidations>
  <pageMargins left="0.75" right="0.75" top="1" bottom="1" header="0.5" footer="0.5"/>
  <headerFooter alignWithMargins="0">
    <oddHeader>&amp;LTab &amp;A: Page &amp;P of &amp;N</oddHead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J199"/>
  <sheetViews>
    <sheetView workbookViewId="0">
      <selection activeCell="A178" sqref="A178:J199"/>
    </sheetView>
  </sheetViews>
  <sheetFormatPr defaultColWidth="8.77734375" defaultRowHeight="13.8" x14ac:dyDescent="0.3"/>
  <cols>
    <col min="1" max="10" width="15.6640625" style="3" customWidth="1"/>
    <col min="11" max="51" width="4.6640625" style="3" customWidth="1"/>
    <col min="52" max="16384" width="8.77734375" style="3"/>
  </cols>
  <sheetData>
    <row r="1" spans="1:10" ht="15" customHeight="1" x14ac:dyDescent="0.3">
      <c r="A1" s="224" t="s">
        <v>358</v>
      </c>
      <c r="B1" s="224"/>
      <c r="C1" s="224"/>
      <c r="D1" s="224"/>
      <c r="E1" s="224"/>
      <c r="F1" s="224"/>
      <c r="G1" s="224"/>
      <c r="H1" s="224"/>
      <c r="I1" s="224"/>
      <c r="J1" s="224"/>
    </row>
    <row r="2" spans="1:10" ht="15" customHeight="1" x14ac:dyDescent="0.3">
      <c r="A2" s="224"/>
      <c r="B2" s="224"/>
      <c r="C2" s="224"/>
      <c r="D2" s="224"/>
      <c r="E2" s="224"/>
      <c r="F2" s="224"/>
      <c r="G2" s="224"/>
      <c r="H2" s="224"/>
      <c r="I2" s="224"/>
      <c r="J2" s="224"/>
    </row>
    <row r="3" spans="1:10" ht="15" customHeight="1" x14ac:dyDescent="0.3">
      <c r="A3" s="351" t="s">
        <v>230</v>
      </c>
      <c r="B3" s="351"/>
      <c r="C3" s="351"/>
      <c r="D3" s="351"/>
      <c r="E3" s="351"/>
      <c r="F3" s="351"/>
      <c r="G3" s="351"/>
      <c r="H3" s="351"/>
      <c r="I3" s="351"/>
      <c r="J3" s="351"/>
    </row>
    <row r="4" spans="1:10" ht="15" customHeight="1" x14ac:dyDescent="0.3">
      <c r="A4" s="351"/>
      <c r="B4" s="351"/>
      <c r="C4" s="351"/>
      <c r="D4" s="351"/>
      <c r="E4" s="351"/>
      <c r="F4" s="351"/>
      <c r="G4" s="351"/>
      <c r="H4" s="351"/>
      <c r="I4" s="351"/>
      <c r="J4" s="351"/>
    </row>
    <row r="5" spans="1:10" ht="15" customHeight="1" x14ac:dyDescent="0.3">
      <c r="A5" s="351"/>
      <c r="B5" s="351"/>
      <c r="C5" s="351"/>
      <c r="D5" s="351"/>
      <c r="E5" s="351"/>
      <c r="F5" s="351"/>
      <c r="G5" s="351"/>
      <c r="H5" s="351"/>
      <c r="I5" s="351"/>
      <c r="J5" s="351"/>
    </row>
    <row r="6" spans="1:10" ht="15" customHeight="1" x14ac:dyDescent="0.3">
      <c r="A6" s="351"/>
      <c r="B6" s="351"/>
      <c r="C6" s="351"/>
      <c r="D6" s="351"/>
      <c r="E6" s="351"/>
      <c r="F6" s="351"/>
      <c r="G6" s="351"/>
      <c r="H6" s="351"/>
      <c r="I6" s="351"/>
      <c r="J6" s="351"/>
    </row>
    <row r="7" spans="1:10" ht="15" customHeight="1" x14ac:dyDescent="0.3">
      <c r="A7" s="351"/>
      <c r="B7" s="351"/>
      <c r="C7" s="351"/>
      <c r="D7" s="351"/>
      <c r="E7" s="351"/>
      <c r="F7" s="351"/>
      <c r="G7" s="351"/>
      <c r="H7" s="351"/>
      <c r="I7" s="351"/>
      <c r="J7" s="351"/>
    </row>
    <row r="8" spans="1:10" ht="15" customHeight="1" x14ac:dyDescent="0.3">
      <c r="A8" s="241"/>
      <c r="B8" s="242"/>
      <c r="C8" s="242"/>
      <c r="D8" s="242"/>
      <c r="E8" s="242"/>
      <c r="F8" s="242"/>
      <c r="G8" s="242"/>
      <c r="H8" s="242"/>
      <c r="I8" s="242"/>
      <c r="J8" s="243"/>
    </row>
    <row r="9" spans="1:10" ht="15" customHeight="1" x14ac:dyDescent="0.3">
      <c r="A9" s="229" t="s">
        <v>276</v>
      </c>
      <c r="B9" s="230"/>
      <c r="C9" s="230"/>
      <c r="D9" s="230"/>
      <c r="E9" s="230"/>
      <c r="F9" s="230"/>
      <c r="G9" s="230"/>
      <c r="H9" s="230"/>
      <c r="I9" s="230"/>
      <c r="J9" s="231"/>
    </row>
    <row r="10" spans="1:10" ht="15" customHeight="1" x14ac:dyDescent="0.3">
      <c r="A10" s="226" t="s">
        <v>273</v>
      </c>
      <c r="B10" s="227"/>
      <c r="C10" s="227"/>
      <c r="D10" s="227"/>
      <c r="E10" s="227"/>
      <c r="F10" s="227"/>
      <c r="G10" s="227"/>
      <c r="H10" s="227"/>
      <c r="I10" s="227"/>
      <c r="J10" s="228"/>
    </row>
    <row r="11" spans="1:10" ht="15" customHeight="1" x14ac:dyDescent="0.3">
      <c r="A11" s="229"/>
      <c r="B11" s="230"/>
      <c r="C11" s="230"/>
      <c r="D11" s="230"/>
      <c r="E11" s="230"/>
      <c r="F11" s="230"/>
      <c r="G11" s="230"/>
      <c r="H11" s="230"/>
      <c r="I11" s="230"/>
      <c r="J11" s="231"/>
    </row>
    <row r="12" spans="1:10" ht="15" customHeight="1" x14ac:dyDescent="0.3">
      <c r="A12" s="256" t="s">
        <v>152</v>
      </c>
      <c r="B12" s="256"/>
      <c r="C12" s="256"/>
      <c r="D12" s="256"/>
      <c r="E12" s="256"/>
      <c r="F12" s="256"/>
      <c r="G12" s="256"/>
      <c r="H12" s="256"/>
      <c r="I12" s="256"/>
      <c r="J12" s="256"/>
    </row>
    <row r="13" spans="1:10" ht="15" customHeight="1" x14ac:dyDescent="0.3">
      <c r="A13" s="256"/>
      <c r="B13" s="256"/>
      <c r="C13" s="256"/>
      <c r="D13" s="256"/>
      <c r="E13" s="256"/>
      <c r="F13" s="256"/>
      <c r="G13" s="256"/>
      <c r="H13" s="256"/>
      <c r="I13" s="256"/>
      <c r="J13" s="256"/>
    </row>
    <row r="14" spans="1:10" ht="15" customHeight="1" x14ac:dyDescent="0.3">
      <c r="A14" s="256"/>
      <c r="B14" s="256"/>
      <c r="C14" s="256"/>
      <c r="D14" s="256"/>
      <c r="E14" s="256"/>
      <c r="F14" s="256"/>
      <c r="G14" s="256"/>
      <c r="H14" s="256"/>
      <c r="I14" s="256"/>
      <c r="J14" s="256"/>
    </row>
    <row r="15" spans="1:10" ht="15" customHeight="1" x14ac:dyDescent="0.3">
      <c r="A15" s="256"/>
      <c r="B15" s="256"/>
      <c r="C15" s="256"/>
      <c r="D15" s="256"/>
      <c r="E15" s="256"/>
      <c r="F15" s="256"/>
      <c r="G15" s="256"/>
      <c r="H15" s="256"/>
      <c r="I15" s="256"/>
      <c r="J15" s="256"/>
    </row>
    <row r="16" spans="1:10" ht="15" customHeight="1" x14ac:dyDescent="0.3">
      <c r="A16" s="256"/>
      <c r="B16" s="256"/>
      <c r="C16" s="256"/>
      <c r="D16" s="256"/>
      <c r="E16" s="256"/>
      <c r="F16" s="256"/>
      <c r="G16" s="256"/>
      <c r="H16" s="256"/>
      <c r="I16" s="256"/>
      <c r="J16" s="256"/>
    </row>
    <row r="17" spans="1:10" ht="15" customHeight="1" x14ac:dyDescent="0.3">
      <c r="A17" s="256"/>
      <c r="B17" s="256"/>
      <c r="C17" s="256"/>
      <c r="D17" s="256"/>
      <c r="E17" s="256"/>
      <c r="F17" s="256"/>
      <c r="G17" s="256"/>
      <c r="H17" s="256"/>
      <c r="I17" s="256"/>
      <c r="J17" s="256"/>
    </row>
    <row r="18" spans="1:10" ht="15" customHeight="1" x14ac:dyDescent="0.3">
      <c r="A18" s="256"/>
      <c r="B18" s="256"/>
      <c r="C18" s="256"/>
      <c r="D18" s="256"/>
      <c r="E18" s="256"/>
      <c r="F18" s="256"/>
      <c r="G18" s="256"/>
      <c r="H18" s="256"/>
      <c r="I18" s="256"/>
      <c r="J18" s="256"/>
    </row>
    <row r="19" spans="1:10" ht="15" customHeight="1" x14ac:dyDescent="0.3">
      <c r="A19" s="256"/>
      <c r="B19" s="256"/>
      <c r="C19" s="256"/>
      <c r="D19" s="256"/>
      <c r="E19" s="256"/>
      <c r="F19" s="256"/>
      <c r="G19" s="256"/>
      <c r="H19" s="256"/>
      <c r="I19" s="256"/>
      <c r="J19" s="256"/>
    </row>
    <row r="20" spans="1:10" ht="15" customHeight="1" x14ac:dyDescent="0.3">
      <c r="A20" s="256"/>
      <c r="B20" s="256"/>
      <c r="C20" s="256"/>
      <c r="D20" s="256"/>
      <c r="E20" s="256"/>
      <c r="F20" s="256"/>
      <c r="G20" s="256"/>
      <c r="H20" s="256"/>
      <c r="I20" s="256"/>
      <c r="J20" s="256"/>
    </row>
    <row r="21" spans="1:10" ht="15" customHeight="1" x14ac:dyDescent="0.3">
      <c r="A21" s="256"/>
      <c r="B21" s="256"/>
      <c r="C21" s="256"/>
      <c r="D21" s="256"/>
      <c r="E21" s="256"/>
      <c r="F21" s="256"/>
      <c r="G21" s="256"/>
      <c r="H21" s="256"/>
      <c r="I21" s="256"/>
      <c r="J21" s="256"/>
    </row>
    <row r="22" spans="1:10" ht="15" customHeight="1" x14ac:dyDescent="0.3">
      <c r="A22" s="256"/>
      <c r="B22" s="256"/>
      <c r="C22" s="256"/>
      <c r="D22" s="256"/>
      <c r="E22" s="256"/>
      <c r="F22" s="256"/>
      <c r="G22" s="256"/>
      <c r="H22" s="256"/>
      <c r="I22" s="256"/>
      <c r="J22" s="256"/>
    </row>
    <row r="23" spans="1:10" ht="15" customHeight="1" x14ac:dyDescent="0.3">
      <c r="A23" s="256"/>
      <c r="B23" s="256"/>
      <c r="C23" s="256"/>
      <c r="D23" s="256"/>
      <c r="E23" s="256"/>
      <c r="F23" s="256"/>
      <c r="G23" s="256"/>
      <c r="H23" s="256"/>
      <c r="I23" s="256"/>
      <c r="J23" s="256"/>
    </row>
    <row r="24" spans="1:10" ht="15" customHeight="1" x14ac:dyDescent="0.3">
      <c r="A24" s="256"/>
      <c r="B24" s="256"/>
      <c r="C24" s="256"/>
      <c r="D24" s="256"/>
      <c r="E24" s="256"/>
      <c r="F24" s="256"/>
      <c r="G24" s="256"/>
      <c r="H24" s="256"/>
      <c r="I24" s="256"/>
      <c r="J24" s="256"/>
    </row>
    <row r="25" spans="1:10" ht="15" customHeight="1" x14ac:dyDescent="0.3">
      <c r="A25" s="256"/>
      <c r="B25" s="256"/>
      <c r="C25" s="256"/>
      <c r="D25" s="256"/>
      <c r="E25" s="256"/>
      <c r="F25" s="256"/>
      <c r="G25" s="256"/>
      <c r="H25" s="256"/>
      <c r="I25" s="256"/>
      <c r="J25" s="256"/>
    </row>
    <row r="26" spans="1:10" ht="15" customHeight="1" x14ac:dyDescent="0.3">
      <c r="A26" s="256"/>
      <c r="B26" s="256"/>
      <c r="C26" s="256"/>
      <c r="D26" s="256"/>
      <c r="E26" s="256"/>
      <c r="F26" s="256"/>
      <c r="G26" s="256"/>
      <c r="H26" s="256"/>
      <c r="I26" s="256"/>
      <c r="J26" s="256"/>
    </row>
    <row r="27" spans="1:10" ht="15" customHeight="1" x14ac:dyDescent="0.3">
      <c r="A27" s="256"/>
      <c r="B27" s="256"/>
      <c r="C27" s="256"/>
      <c r="D27" s="256"/>
      <c r="E27" s="256"/>
      <c r="F27" s="256"/>
      <c r="G27" s="256"/>
      <c r="H27" s="256"/>
      <c r="I27" s="256"/>
      <c r="J27" s="256"/>
    </row>
    <row r="28" spans="1:10" ht="15" customHeight="1" x14ac:dyDescent="0.3">
      <c r="A28" s="256"/>
      <c r="B28" s="256"/>
      <c r="C28" s="256"/>
      <c r="D28" s="256"/>
      <c r="E28" s="256"/>
      <c r="F28" s="256"/>
      <c r="G28" s="256"/>
      <c r="H28" s="256"/>
      <c r="I28" s="256"/>
      <c r="J28" s="256"/>
    </row>
    <row r="29" spans="1:10" ht="15" customHeight="1" x14ac:dyDescent="0.3">
      <c r="A29" s="256"/>
      <c r="B29" s="256"/>
      <c r="C29" s="256"/>
      <c r="D29" s="256"/>
      <c r="E29" s="256"/>
      <c r="F29" s="256"/>
      <c r="G29" s="256"/>
      <c r="H29" s="256"/>
      <c r="I29" s="256"/>
      <c r="J29" s="256"/>
    </row>
    <row r="30" spans="1:10" ht="15" customHeight="1" x14ac:dyDescent="0.3">
      <c r="A30" s="256"/>
      <c r="B30" s="256"/>
      <c r="C30" s="256"/>
      <c r="D30" s="256"/>
      <c r="E30" s="256"/>
      <c r="F30" s="256"/>
      <c r="G30" s="256"/>
      <c r="H30" s="256"/>
      <c r="I30" s="256"/>
      <c r="J30" s="256"/>
    </row>
    <row r="31" spans="1:10" ht="15" customHeight="1" x14ac:dyDescent="0.3">
      <c r="A31" s="256"/>
      <c r="B31" s="256"/>
      <c r="C31" s="256"/>
      <c r="D31" s="256"/>
      <c r="E31" s="256"/>
      <c r="F31" s="256"/>
      <c r="G31" s="256"/>
      <c r="H31" s="256"/>
      <c r="I31" s="256"/>
      <c r="J31" s="256"/>
    </row>
    <row r="32" spans="1:10" ht="15" customHeight="1" x14ac:dyDescent="0.3">
      <c r="A32" s="256"/>
      <c r="B32" s="256"/>
      <c r="C32" s="256"/>
      <c r="D32" s="256"/>
      <c r="E32" s="256"/>
      <c r="F32" s="256"/>
      <c r="G32" s="256"/>
      <c r="H32" s="256"/>
      <c r="I32" s="256"/>
      <c r="J32" s="256"/>
    </row>
    <row r="33" spans="1:10" ht="15" customHeight="1" x14ac:dyDescent="0.3">
      <c r="A33" s="256"/>
      <c r="B33" s="256"/>
      <c r="C33" s="256"/>
      <c r="D33" s="256"/>
      <c r="E33" s="256"/>
      <c r="F33" s="256"/>
      <c r="G33" s="256"/>
      <c r="H33" s="256"/>
      <c r="I33" s="256"/>
      <c r="J33" s="256"/>
    </row>
    <row r="34" spans="1:10" ht="15" customHeight="1" x14ac:dyDescent="0.3">
      <c r="A34" s="256"/>
      <c r="B34" s="256"/>
      <c r="C34" s="256"/>
      <c r="D34" s="256"/>
      <c r="E34" s="256"/>
      <c r="F34" s="256"/>
      <c r="G34" s="256"/>
      <c r="H34" s="256"/>
      <c r="I34" s="256"/>
      <c r="J34" s="256"/>
    </row>
    <row r="35" spans="1:10" ht="15" customHeight="1" x14ac:dyDescent="0.3">
      <c r="A35" s="256"/>
      <c r="B35" s="256"/>
      <c r="C35" s="256"/>
      <c r="D35" s="256"/>
      <c r="E35" s="256"/>
      <c r="F35" s="256"/>
      <c r="G35" s="256"/>
      <c r="H35" s="256"/>
      <c r="I35" s="256"/>
      <c r="J35" s="256"/>
    </row>
    <row r="36" spans="1:10" ht="15" customHeight="1" x14ac:dyDescent="0.3">
      <c r="A36" s="241"/>
      <c r="B36" s="242"/>
      <c r="C36" s="242"/>
      <c r="D36" s="242"/>
      <c r="E36" s="242"/>
      <c r="F36" s="242"/>
      <c r="G36" s="242"/>
      <c r="H36" s="242"/>
      <c r="I36" s="242"/>
      <c r="J36" s="243"/>
    </row>
    <row r="37" spans="1:10" ht="15" customHeight="1" x14ac:dyDescent="0.3">
      <c r="A37" s="229" t="s">
        <v>277</v>
      </c>
      <c r="B37" s="230"/>
      <c r="C37" s="230"/>
      <c r="D37" s="230"/>
      <c r="E37" s="230"/>
      <c r="F37" s="230"/>
      <c r="G37" s="230"/>
      <c r="H37" s="230"/>
      <c r="I37" s="230"/>
      <c r="J37" s="231"/>
    </row>
    <row r="38" spans="1:10" ht="15" customHeight="1" x14ac:dyDescent="0.3">
      <c r="A38" s="226" t="s">
        <v>168</v>
      </c>
      <c r="B38" s="227"/>
      <c r="C38" s="227"/>
      <c r="D38" s="227"/>
      <c r="E38" s="227"/>
      <c r="F38" s="227"/>
      <c r="G38" s="227"/>
      <c r="H38" s="227"/>
      <c r="I38" s="227"/>
      <c r="J38" s="228"/>
    </row>
    <row r="39" spans="1:10" ht="15" customHeight="1" x14ac:dyDescent="0.3">
      <c r="A39" s="253"/>
      <c r="B39" s="254"/>
      <c r="C39" s="254"/>
      <c r="D39" s="254"/>
      <c r="E39" s="254"/>
      <c r="F39" s="254"/>
      <c r="G39" s="254"/>
      <c r="H39" s="254"/>
      <c r="I39" s="254"/>
      <c r="J39" s="255"/>
    </row>
    <row r="40" spans="1:10" ht="15" customHeight="1" x14ac:dyDescent="0.3">
      <c r="A40" s="253"/>
      <c r="B40" s="254"/>
      <c r="C40" s="254"/>
      <c r="D40" s="254"/>
      <c r="E40" s="254"/>
      <c r="F40" s="254"/>
      <c r="G40" s="254"/>
      <c r="H40" s="254"/>
      <c r="I40" s="254"/>
      <c r="J40" s="255"/>
    </row>
    <row r="41" spans="1:10" ht="15" customHeight="1" x14ac:dyDescent="0.3">
      <c r="A41" s="253"/>
      <c r="B41" s="254"/>
      <c r="C41" s="254"/>
      <c r="D41" s="254"/>
      <c r="E41" s="254"/>
      <c r="F41" s="254"/>
      <c r="G41" s="254"/>
      <c r="H41" s="254"/>
      <c r="I41" s="254"/>
      <c r="J41" s="255"/>
    </row>
    <row r="42" spans="1:10" ht="15" customHeight="1" x14ac:dyDescent="0.3">
      <c r="A42" s="253"/>
      <c r="B42" s="254"/>
      <c r="C42" s="254"/>
      <c r="D42" s="254"/>
      <c r="E42" s="254"/>
      <c r="F42" s="254"/>
      <c r="G42" s="254"/>
      <c r="H42" s="254"/>
      <c r="I42" s="254"/>
      <c r="J42" s="255"/>
    </row>
    <row r="43" spans="1:10" ht="15" customHeight="1" x14ac:dyDescent="0.3">
      <c r="A43" s="253"/>
      <c r="B43" s="254"/>
      <c r="C43" s="254"/>
      <c r="D43" s="254"/>
      <c r="E43" s="254"/>
      <c r="F43" s="254"/>
      <c r="G43" s="254"/>
      <c r="H43" s="254"/>
      <c r="I43" s="254"/>
      <c r="J43" s="255"/>
    </row>
    <row r="44" spans="1:10" ht="4.95" customHeight="1" x14ac:dyDescent="0.3">
      <c r="A44" s="229"/>
      <c r="B44" s="230"/>
      <c r="C44" s="230"/>
      <c r="D44" s="230"/>
      <c r="E44" s="230"/>
      <c r="F44" s="230"/>
      <c r="G44" s="230"/>
      <c r="H44" s="230"/>
      <c r="I44" s="230"/>
      <c r="J44" s="231"/>
    </row>
    <row r="45" spans="1:10" ht="15" customHeight="1" x14ac:dyDescent="0.3">
      <c r="A45" s="352" t="s">
        <v>278</v>
      </c>
      <c r="B45" s="353"/>
      <c r="C45" s="353"/>
      <c r="D45" s="353"/>
      <c r="E45" s="353"/>
      <c r="F45" s="353"/>
      <c r="G45" s="353"/>
      <c r="H45" s="353"/>
      <c r="I45" s="353"/>
      <c r="J45" s="354"/>
    </row>
    <row r="46" spans="1:10" ht="15" customHeight="1" x14ac:dyDescent="0.3">
      <c r="A46" s="244" t="s">
        <v>260</v>
      </c>
      <c r="B46" s="245"/>
      <c r="C46" s="245"/>
      <c r="D46" s="245"/>
      <c r="E46" s="245"/>
      <c r="F46" s="245"/>
      <c r="G46" s="245"/>
      <c r="H46" s="245"/>
      <c r="I46" s="245"/>
      <c r="J46" s="246"/>
    </row>
    <row r="47" spans="1:10" ht="15" customHeight="1" x14ac:dyDescent="0.3">
      <c r="A47" s="247"/>
      <c r="B47" s="248"/>
      <c r="C47" s="248"/>
      <c r="D47" s="248"/>
      <c r="E47" s="248"/>
      <c r="F47" s="248"/>
      <c r="G47" s="248"/>
      <c r="H47" s="248"/>
      <c r="I47" s="248"/>
      <c r="J47" s="249"/>
    </row>
    <row r="48" spans="1:10" ht="15" customHeight="1" x14ac:dyDescent="0.3">
      <c r="A48" s="247"/>
      <c r="B48" s="248"/>
      <c r="C48" s="248"/>
      <c r="D48" s="248"/>
      <c r="E48" s="248"/>
      <c r="F48" s="248"/>
      <c r="G48" s="248"/>
      <c r="H48" s="248"/>
      <c r="I48" s="248"/>
      <c r="J48" s="249"/>
    </row>
    <row r="49" spans="1:10" ht="15" customHeight="1" x14ac:dyDescent="0.3">
      <c r="A49" s="247"/>
      <c r="B49" s="248"/>
      <c r="C49" s="248"/>
      <c r="D49" s="248"/>
      <c r="E49" s="248"/>
      <c r="F49" s="248"/>
      <c r="G49" s="248"/>
      <c r="H49" s="248"/>
      <c r="I49" s="248"/>
      <c r="J49" s="249"/>
    </row>
    <row r="50" spans="1:10" ht="15" customHeight="1" x14ac:dyDescent="0.3">
      <c r="A50" s="250"/>
      <c r="B50" s="251"/>
      <c r="C50" s="251"/>
      <c r="D50" s="251"/>
      <c r="E50" s="251"/>
      <c r="F50" s="251"/>
      <c r="G50" s="251"/>
      <c r="H50" s="251"/>
      <c r="I50" s="251"/>
      <c r="J50" s="252"/>
    </row>
    <row r="51" spans="1:10" ht="15" customHeight="1" x14ac:dyDescent="0.3">
      <c r="A51" s="256" t="s">
        <v>169</v>
      </c>
      <c r="B51" s="256"/>
      <c r="C51" s="256"/>
      <c r="D51" s="256"/>
      <c r="E51" s="256"/>
      <c r="F51" s="256"/>
      <c r="G51" s="256"/>
      <c r="H51" s="256"/>
      <c r="I51" s="256"/>
      <c r="J51" s="256"/>
    </row>
    <row r="52" spans="1:10" ht="15" customHeight="1" x14ac:dyDescent="0.3">
      <c r="A52" s="256"/>
      <c r="B52" s="256"/>
      <c r="C52" s="256"/>
      <c r="D52" s="256"/>
      <c r="E52" s="256"/>
      <c r="F52" s="256"/>
      <c r="G52" s="256"/>
      <c r="H52" s="256"/>
      <c r="I52" s="256"/>
      <c r="J52" s="256"/>
    </row>
    <row r="53" spans="1:10" ht="15" customHeight="1" x14ac:dyDescent="0.3">
      <c r="A53" s="256"/>
      <c r="B53" s="256"/>
      <c r="C53" s="256"/>
      <c r="D53" s="256"/>
      <c r="E53" s="256"/>
      <c r="F53" s="256"/>
      <c r="G53" s="256"/>
      <c r="H53" s="256"/>
      <c r="I53" s="256"/>
      <c r="J53" s="256"/>
    </row>
    <row r="54" spans="1:10" ht="15" customHeight="1" x14ac:dyDescent="0.3">
      <c r="A54" s="256"/>
      <c r="B54" s="256"/>
      <c r="C54" s="256"/>
      <c r="D54" s="256"/>
      <c r="E54" s="256"/>
      <c r="F54" s="256"/>
      <c r="G54" s="256"/>
      <c r="H54" s="256"/>
      <c r="I54" s="256"/>
      <c r="J54" s="256"/>
    </row>
    <row r="55" spans="1:10" ht="15" customHeight="1" x14ac:dyDescent="0.3">
      <c r="A55" s="256"/>
      <c r="B55" s="256"/>
      <c r="C55" s="256"/>
      <c r="D55" s="256"/>
      <c r="E55" s="256"/>
      <c r="F55" s="256"/>
      <c r="G55" s="256"/>
      <c r="H55" s="256"/>
      <c r="I55" s="256"/>
      <c r="J55" s="256"/>
    </row>
    <row r="56" spans="1:10" ht="15" customHeight="1" x14ac:dyDescent="0.3">
      <c r="A56" s="256"/>
      <c r="B56" s="256"/>
      <c r="C56" s="256"/>
      <c r="D56" s="256"/>
      <c r="E56" s="256"/>
      <c r="F56" s="256"/>
      <c r="G56" s="256"/>
      <c r="H56" s="256"/>
      <c r="I56" s="256"/>
      <c r="J56" s="256"/>
    </row>
    <row r="57" spans="1:10" ht="15" customHeight="1" x14ac:dyDescent="0.3">
      <c r="A57" s="256"/>
      <c r="B57" s="256"/>
      <c r="C57" s="256"/>
      <c r="D57" s="256"/>
      <c r="E57" s="256"/>
      <c r="F57" s="256"/>
      <c r="G57" s="256"/>
      <c r="H57" s="256"/>
      <c r="I57" s="256"/>
      <c r="J57" s="256"/>
    </row>
    <row r="58" spans="1:10" ht="15" customHeight="1" x14ac:dyDescent="0.3">
      <c r="A58" s="256"/>
      <c r="B58" s="256"/>
      <c r="C58" s="256"/>
      <c r="D58" s="256"/>
      <c r="E58" s="256"/>
      <c r="F58" s="256"/>
      <c r="G58" s="256"/>
      <c r="H58" s="256"/>
      <c r="I58" s="256"/>
      <c r="J58" s="256"/>
    </row>
    <row r="59" spans="1:10" ht="15" customHeight="1" x14ac:dyDescent="0.3">
      <c r="A59" s="256"/>
      <c r="B59" s="256"/>
      <c r="C59" s="256"/>
      <c r="D59" s="256"/>
      <c r="E59" s="256"/>
      <c r="F59" s="256"/>
      <c r="G59" s="256"/>
      <c r="H59" s="256"/>
      <c r="I59" s="256"/>
      <c r="J59" s="256"/>
    </row>
    <row r="60" spans="1:10" ht="15" customHeight="1" x14ac:dyDescent="0.3">
      <c r="A60" s="256"/>
      <c r="B60" s="256"/>
      <c r="C60" s="256"/>
      <c r="D60" s="256"/>
      <c r="E60" s="256"/>
      <c r="F60" s="256"/>
      <c r="G60" s="256"/>
      <c r="H60" s="256"/>
      <c r="I60" s="256"/>
      <c r="J60" s="256"/>
    </row>
    <row r="61" spans="1:10" ht="15" customHeight="1" x14ac:dyDescent="0.3">
      <c r="A61" s="256"/>
      <c r="B61" s="256"/>
      <c r="C61" s="256"/>
      <c r="D61" s="256"/>
      <c r="E61" s="256"/>
      <c r="F61" s="256"/>
      <c r="G61" s="256"/>
      <c r="H61" s="256"/>
      <c r="I61" s="256"/>
      <c r="J61" s="256"/>
    </row>
    <row r="62" spans="1:10" ht="15" customHeight="1" x14ac:dyDescent="0.3">
      <c r="A62" s="256"/>
      <c r="B62" s="256"/>
      <c r="C62" s="256"/>
      <c r="D62" s="256"/>
      <c r="E62" s="256"/>
      <c r="F62" s="256"/>
      <c r="G62" s="256"/>
      <c r="H62" s="256"/>
      <c r="I62" s="256"/>
      <c r="J62" s="256"/>
    </row>
    <row r="63" spans="1:10" ht="15" customHeight="1" x14ac:dyDescent="0.3">
      <c r="A63" s="256"/>
      <c r="B63" s="256"/>
      <c r="C63" s="256"/>
      <c r="D63" s="256"/>
      <c r="E63" s="256"/>
      <c r="F63" s="256"/>
      <c r="G63" s="256"/>
      <c r="H63" s="256"/>
      <c r="I63" s="256"/>
      <c r="J63" s="256"/>
    </row>
    <row r="64" spans="1:10" ht="15" customHeight="1" x14ac:dyDescent="0.3">
      <c r="A64" s="256"/>
      <c r="B64" s="256"/>
      <c r="C64" s="256"/>
      <c r="D64" s="256"/>
      <c r="E64" s="256"/>
      <c r="F64" s="256"/>
      <c r="G64" s="256"/>
      <c r="H64" s="256"/>
      <c r="I64" s="256"/>
      <c r="J64" s="256"/>
    </row>
    <row r="65" spans="1:10" ht="15" customHeight="1" x14ac:dyDescent="0.3">
      <c r="A65" s="256"/>
      <c r="B65" s="256"/>
      <c r="C65" s="256"/>
      <c r="D65" s="256"/>
      <c r="E65" s="256"/>
      <c r="F65" s="256"/>
      <c r="G65" s="256"/>
      <c r="H65" s="256"/>
      <c r="I65" s="256"/>
      <c r="J65" s="256"/>
    </row>
    <row r="66" spans="1:10" ht="15" customHeight="1" x14ac:dyDescent="0.3">
      <c r="A66" s="244" t="s">
        <v>261</v>
      </c>
      <c r="B66" s="245"/>
      <c r="C66" s="245"/>
      <c r="D66" s="245"/>
      <c r="E66" s="245"/>
      <c r="F66" s="245"/>
      <c r="G66" s="245"/>
      <c r="H66" s="245"/>
      <c r="I66" s="245"/>
      <c r="J66" s="246"/>
    </row>
    <row r="67" spans="1:10" ht="15" customHeight="1" x14ac:dyDescent="0.3">
      <c r="A67" s="247"/>
      <c r="B67" s="248"/>
      <c r="C67" s="248"/>
      <c r="D67" s="248"/>
      <c r="E67" s="248"/>
      <c r="F67" s="248"/>
      <c r="G67" s="248"/>
      <c r="H67" s="248"/>
      <c r="I67" s="248"/>
      <c r="J67" s="249"/>
    </row>
    <row r="68" spans="1:10" ht="15" customHeight="1" x14ac:dyDescent="0.3">
      <c r="A68" s="247"/>
      <c r="B68" s="248"/>
      <c r="C68" s="248"/>
      <c r="D68" s="248"/>
      <c r="E68" s="248"/>
      <c r="F68" s="248"/>
      <c r="G68" s="248"/>
      <c r="H68" s="248"/>
      <c r="I68" s="248"/>
      <c r="J68" s="249"/>
    </row>
    <row r="69" spans="1:10" ht="15" customHeight="1" x14ac:dyDescent="0.3">
      <c r="A69" s="250"/>
      <c r="B69" s="251"/>
      <c r="C69" s="251"/>
      <c r="D69" s="251"/>
      <c r="E69" s="251"/>
      <c r="F69" s="251"/>
      <c r="G69" s="251"/>
      <c r="H69" s="251"/>
      <c r="I69" s="251"/>
      <c r="J69" s="252"/>
    </row>
    <row r="70" spans="1:10" ht="15" customHeight="1" x14ac:dyDescent="0.3">
      <c r="A70" s="256" t="s">
        <v>142</v>
      </c>
      <c r="B70" s="256"/>
      <c r="C70" s="256"/>
      <c r="D70" s="256"/>
      <c r="E70" s="256"/>
      <c r="F70" s="256"/>
      <c r="G70" s="256"/>
      <c r="H70" s="256"/>
      <c r="I70" s="256"/>
      <c r="J70" s="256"/>
    </row>
    <row r="71" spans="1:10" ht="15" customHeight="1" x14ac:dyDescent="0.3">
      <c r="A71" s="256"/>
      <c r="B71" s="256"/>
      <c r="C71" s="256"/>
      <c r="D71" s="256"/>
      <c r="E71" s="256"/>
      <c r="F71" s="256"/>
      <c r="G71" s="256"/>
      <c r="H71" s="256"/>
      <c r="I71" s="256"/>
      <c r="J71" s="256"/>
    </row>
    <row r="72" spans="1:10" ht="15" customHeight="1" x14ac:dyDescent="0.3">
      <c r="A72" s="256"/>
      <c r="B72" s="256"/>
      <c r="C72" s="256"/>
      <c r="D72" s="256"/>
      <c r="E72" s="256"/>
      <c r="F72" s="256"/>
      <c r="G72" s="256"/>
      <c r="H72" s="256"/>
      <c r="I72" s="256"/>
      <c r="J72" s="256"/>
    </row>
    <row r="73" spans="1:10" ht="15" customHeight="1" x14ac:dyDescent="0.3">
      <c r="A73" s="256"/>
      <c r="B73" s="256"/>
      <c r="C73" s="256"/>
      <c r="D73" s="256"/>
      <c r="E73" s="256"/>
      <c r="F73" s="256"/>
      <c r="G73" s="256"/>
      <c r="H73" s="256"/>
      <c r="I73" s="256"/>
      <c r="J73" s="256"/>
    </row>
    <row r="74" spans="1:10" ht="15" customHeight="1" x14ac:dyDescent="0.3">
      <c r="A74" s="256"/>
      <c r="B74" s="256"/>
      <c r="C74" s="256"/>
      <c r="D74" s="256"/>
      <c r="E74" s="256"/>
      <c r="F74" s="256"/>
      <c r="G74" s="256"/>
      <c r="H74" s="256"/>
      <c r="I74" s="256"/>
      <c r="J74" s="256"/>
    </row>
    <row r="75" spans="1:10" ht="15" customHeight="1" x14ac:dyDescent="0.3">
      <c r="A75" s="256"/>
      <c r="B75" s="256"/>
      <c r="C75" s="256"/>
      <c r="D75" s="256"/>
      <c r="E75" s="256"/>
      <c r="F75" s="256"/>
      <c r="G75" s="256"/>
      <c r="H75" s="256"/>
      <c r="I75" s="256"/>
      <c r="J75" s="256"/>
    </row>
    <row r="76" spans="1:10" ht="15" customHeight="1" x14ac:dyDescent="0.3">
      <c r="A76" s="256"/>
      <c r="B76" s="256"/>
      <c r="C76" s="256"/>
      <c r="D76" s="256"/>
      <c r="E76" s="256"/>
      <c r="F76" s="256"/>
      <c r="G76" s="256"/>
      <c r="H76" s="256"/>
      <c r="I76" s="256"/>
      <c r="J76" s="256"/>
    </row>
    <row r="77" spans="1:10" ht="15" customHeight="1" x14ac:dyDescent="0.3">
      <c r="A77" s="256"/>
      <c r="B77" s="256"/>
      <c r="C77" s="256"/>
      <c r="D77" s="256"/>
      <c r="E77" s="256"/>
      <c r="F77" s="256"/>
      <c r="G77" s="256"/>
      <c r="H77" s="256"/>
      <c r="I77" s="256"/>
      <c r="J77" s="256"/>
    </row>
    <row r="78" spans="1:10" ht="15" customHeight="1" x14ac:dyDescent="0.3">
      <c r="A78" s="256"/>
      <c r="B78" s="256"/>
      <c r="C78" s="256"/>
      <c r="D78" s="256"/>
      <c r="E78" s="256"/>
      <c r="F78" s="256"/>
      <c r="G78" s="256"/>
      <c r="H78" s="256"/>
      <c r="I78" s="256"/>
      <c r="J78" s="256"/>
    </row>
    <row r="79" spans="1:10" ht="15" customHeight="1" x14ac:dyDescent="0.3">
      <c r="A79" s="256"/>
      <c r="B79" s="256"/>
      <c r="C79" s="256"/>
      <c r="D79" s="256"/>
      <c r="E79" s="256"/>
      <c r="F79" s="256"/>
      <c r="G79" s="256"/>
      <c r="H79" s="256"/>
      <c r="I79" s="256"/>
      <c r="J79" s="256"/>
    </row>
    <row r="80" spans="1:10" ht="15" customHeight="1" x14ac:dyDescent="0.3">
      <c r="A80" s="256"/>
      <c r="B80" s="256"/>
      <c r="C80" s="256"/>
      <c r="D80" s="256"/>
      <c r="E80" s="256"/>
      <c r="F80" s="256"/>
      <c r="G80" s="256"/>
      <c r="H80" s="256"/>
      <c r="I80" s="256"/>
      <c r="J80" s="256"/>
    </row>
    <row r="81" spans="1:10" ht="15" customHeight="1" x14ac:dyDescent="0.3">
      <c r="A81" s="256"/>
      <c r="B81" s="256"/>
      <c r="C81" s="256"/>
      <c r="D81" s="256"/>
      <c r="E81" s="256"/>
      <c r="F81" s="256"/>
      <c r="G81" s="256"/>
      <c r="H81" s="256"/>
      <c r="I81" s="256"/>
      <c r="J81" s="256"/>
    </row>
    <row r="82" spans="1:10" ht="15" customHeight="1" x14ac:dyDescent="0.3">
      <c r="A82" s="256"/>
      <c r="B82" s="256"/>
      <c r="C82" s="256"/>
      <c r="D82" s="256"/>
      <c r="E82" s="256"/>
      <c r="F82" s="256"/>
      <c r="G82" s="256"/>
      <c r="H82" s="256"/>
      <c r="I82" s="256"/>
      <c r="J82" s="256"/>
    </row>
    <row r="83" spans="1:10" ht="15" customHeight="1" x14ac:dyDescent="0.3">
      <c r="A83" s="256"/>
      <c r="B83" s="256"/>
      <c r="C83" s="256"/>
      <c r="D83" s="256"/>
      <c r="E83" s="256"/>
      <c r="F83" s="256"/>
      <c r="G83" s="256"/>
      <c r="H83" s="256"/>
      <c r="I83" s="256"/>
      <c r="J83" s="256"/>
    </row>
    <row r="84" spans="1:10" ht="15" customHeight="1" x14ac:dyDescent="0.3">
      <c r="A84" s="244" t="s">
        <v>265</v>
      </c>
      <c r="B84" s="245"/>
      <c r="C84" s="245"/>
      <c r="D84" s="245"/>
      <c r="E84" s="245"/>
      <c r="F84" s="245"/>
      <c r="G84" s="245"/>
      <c r="H84" s="245"/>
      <c r="I84" s="245"/>
      <c r="J84" s="246"/>
    </row>
    <row r="85" spans="1:10" ht="15" customHeight="1" x14ac:dyDescent="0.3">
      <c r="A85" s="247"/>
      <c r="B85" s="248"/>
      <c r="C85" s="248"/>
      <c r="D85" s="248"/>
      <c r="E85" s="248"/>
      <c r="F85" s="248"/>
      <c r="G85" s="248"/>
      <c r="H85" s="248"/>
      <c r="I85" s="248"/>
      <c r="J85" s="249"/>
    </row>
    <row r="86" spans="1:10" ht="15" customHeight="1" x14ac:dyDescent="0.3">
      <c r="A86" s="250"/>
      <c r="B86" s="251"/>
      <c r="C86" s="251"/>
      <c r="D86" s="251"/>
      <c r="E86" s="251"/>
      <c r="F86" s="251"/>
      <c r="G86" s="251"/>
      <c r="H86" s="251"/>
      <c r="I86" s="251"/>
      <c r="J86" s="252"/>
    </row>
    <row r="87" spans="1:10" ht="15" customHeight="1" x14ac:dyDescent="0.3">
      <c r="A87" s="256" t="s">
        <v>142</v>
      </c>
      <c r="B87" s="256"/>
      <c r="C87" s="256"/>
      <c r="D87" s="256"/>
      <c r="E87" s="256"/>
      <c r="F87" s="256"/>
      <c r="G87" s="256"/>
      <c r="H87" s="256"/>
      <c r="I87" s="256"/>
      <c r="J87" s="256"/>
    </row>
    <row r="88" spans="1:10" ht="15" customHeight="1" x14ac:dyDescent="0.3">
      <c r="A88" s="256"/>
      <c r="B88" s="256"/>
      <c r="C88" s="256"/>
      <c r="D88" s="256"/>
      <c r="E88" s="256"/>
      <c r="F88" s="256"/>
      <c r="G88" s="256"/>
      <c r="H88" s="256"/>
      <c r="I88" s="256"/>
      <c r="J88" s="256"/>
    </row>
    <row r="89" spans="1:10" ht="15" customHeight="1" x14ac:dyDescent="0.3">
      <c r="A89" s="256"/>
      <c r="B89" s="256"/>
      <c r="C89" s="256"/>
      <c r="D89" s="256"/>
      <c r="E89" s="256"/>
      <c r="F89" s="256"/>
      <c r="G89" s="256"/>
      <c r="H89" s="256"/>
      <c r="I89" s="256"/>
      <c r="J89" s="256"/>
    </row>
    <row r="90" spans="1:10" ht="15" customHeight="1" x14ac:dyDescent="0.3">
      <c r="A90" s="256"/>
      <c r="B90" s="256"/>
      <c r="C90" s="256"/>
      <c r="D90" s="256"/>
      <c r="E90" s="256"/>
      <c r="F90" s="256"/>
      <c r="G90" s="256"/>
      <c r="H90" s="256"/>
      <c r="I90" s="256"/>
      <c r="J90" s="256"/>
    </row>
    <row r="91" spans="1:10" ht="15" customHeight="1" x14ac:dyDescent="0.3">
      <c r="A91" s="256"/>
      <c r="B91" s="256"/>
      <c r="C91" s="256"/>
      <c r="D91" s="256"/>
      <c r="E91" s="256"/>
      <c r="F91" s="256"/>
      <c r="G91" s="256"/>
      <c r="H91" s="256"/>
      <c r="I91" s="256"/>
      <c r="J91" s="256"/>
    </row>
    <row r="92" spans="1:10" ht="15" customHeight="1" x14ac:dyDescent="0.3">
      <c r="A92" s="256"/>
      <c r="B92" s="256"/>
      <c r="C92" s="256"/>
      <c r="D92" s="256"/>
      <c r="E92" s="256"/>
      <c r="F92" s="256"/>
      <c r="G92" s="256"/>
      <c r="H92" s="256"/>
      <c r="I92" s="256"/>
      <c r="J92" s="256"/>
    </row>
    <row r="93" spans="1:10" ht="15" customHeight="1" x14ac:dyDescent="0.3">
      <c r="A93" s="256"/>
      <c r="B93" s="256"/>
      <c r="C93" s="256"/>
      <c r="D93" s="256"/>
      <c r="E93" s="256"/>
      <c r="F93" s="256"/>
      <c r="G93" s="256"/>
      <c r="H93" s="256"/>
      <c r="I93" s="256"/>
      <c r="J93" s="256"/>
    </row>
    <row r="94" spans="1:10" ht="15" customHeight="1" x14ac:dyDescent="0.3">
      <c r="A94" s="256"/>
      <c r="B94" s="256"/>
      <c r="C94" s="256"/>
      <c r="D94" s="256"/>
      <c r="E94" s="256"/>
      <c r="F94" s="256"/>
      <c r="G94" s="256"/>
      <c r="H94" s="256"/>
      <c r="I94" s="256"/>
      <c r="J94" s="256"/>
    </row>
    <row r="95" spans="1:10" ht="15" customHeight="1" x14ac:dyDescent="0.3">
      <c r="A95" s="256"/>
      <c r="B95" s="256"/>
      <c r="C95" s="256"/>
      <c r="D95" s="256"/>
      <c r="E95" s="256"/>
      <c r="F95" s="256"/>
      <c r="G95" s="256"/>
      <c r="H95" s="256"/>
      <c r="I95" s="256"/>
      <c r="J95" s="256"/>
    </row>
    <row r="96" spans="1:10" ht="15" customHeight="1" x14ac:dyDescent="0.3">
      <c r="A96" s="256"/>
      <c r="B96" s="256"/>
      <c r="C96" s="256"/>
      <c r="D96" s="256"/>
      <c r="E96" s="256"/>
      <c r="F96" s="256"/>
      <c r="G96" s="256"/>
      <c r="H96" s="256"/>
      <c r="I96" s="256"/>
      <c r="J96" s="256"/>
    </row>
    <row r="97" spans="1:10" ht="15" customHeight="1" x14ac:dyDescent="0.3">
      <c r="A97" s="256"/>
      <c r="B97" s="256"/>
      <c r="C97" s="256"/>
      <c r="D97" s="256"/>
      <c r="E97" s="256"/>
      <c r="F97" s="256"/>
      <c r="G97" s="256"/>
      <c r="H97" s="256"/>
      <c r="I97" s="256"/>
      <c r="J97" s="256"/>
    </row>
    <row r="98" spans="1:10" ht="15" customHeight="1" x14ac:dyDescent="0.3">
      <c r="A98" s="256"/>
      <c r="B98" s="256"/>
      <c r="C98" s="256"/>
      <c r="D98" s="256"/>
      <c r="E98" s="256"/>
      <c r="F98" s="256"/>
      <c r="G98" s="256"/>
      <c r="H98" s="256"/>
      <c r="I98" s="256"/>
      <c r="J98" s="256"/>
    </row>
    <row r="99" spans="1:10" ht="15" customHeight="1" x14ac:dyDescent="0.3">
      <c r="A99" s="256"/>
      <c r="B99" s="256"/>
      <c r="C99" s="256"/>
      <c r="D99" s="256"/>
      <c r="E99" s="256"/>
      <c r="F99" s="256"/>
      <c r="G99" s="256"/>
      <c r="H99" s="256"/>
      <c r="I99" s="256"/>
      <c r="J99" s="256"/>
    </row>
    <row r="100" spans="1:10" ht="15" customHeight="1" x14ac:dyDescent="0.3">
      <c r="A100" s="256"/>
      <c r="B100" s="256"/>
      <c r="C100" s="256"/>
      <c r="D100" s="256"/>
      <c r="E100" s="256"/>
      <c r="F100" s="256"/>
      <c r="G100" s="256"/>
      <c r="H100" s="256"/>
      <c r="I100" s="256"/>
      <c r="J100" s="256"/>
    </row>
    <row r="101" spans="1:10" ht="15" customHeight="1" x14ac:dyDescent="0.3">
      <c r="A101" s="244" t="s">
        <v>266</v>
      </c>
      <c r="B101" s="245"/>
      <c r="C101" s="245"/>
      <c r="D101" s="245"/>
      <c r="E101" s="245"/>
      <c r="F101" s="245"/>
      <c r="G101" s="245"/>
      <c r="H101" s="245"/>
      <c r="I101" s="245"/>
      <c r="J101" s="246"/>
    </row>
    <row r="102" spans="1:10" ht="15" customHeight="1" x14ac:dyDescent="0.3">
      <c r="A102" s="247"/>
      <c r="B102" s="248"/>
      <c r="C102" s="248"/>
      <c r="D102" s="248"/>
      <c r="E102" s="248"/>
      <c r="F102" s="248"/>
      <c r="G102" s="248"/>
      <c r="H102" s="248"/>
      <c r="I102" s="248"/>
      <c r="J102" s="249"/>
    </row>
    <row r="103" spans="1:10" ht="15" customHeight="1" x14ac:dyDescent="0.3">
      <c r="A103" s="250"/>
      <c r="B103" s="251"/>
      <c r="C103" s="251"/>
      <c r="D103" s="251"/>
      <c r="E103" s="251"/>
      <c r="F103" s="251"/>
      <c r="G103" s="251"/>
      <c r="H103" s="251"/>
      <c r="I103" s="251"/>
      <c r="J103" s="252"/>
    </row>
    <row r="104" spans="1:10" ht="15" customHeight="1" x14ac:dyDescent="0.3">
      <c r="A104" s="256" t="s">
        <v>142</v>
      </c>
      <c r="B104" s="256"/>
      <c r="C104" s="256"/>
      <c r="D104" s="256"/>
      <c r="E104" s="256"/>
      <c r="F104" s="256"/>
      <c r="G104" s="256"/>
      <c r="H104" s="256"/>
      <c r="I104" s="256"/>
      <c r="J104" s="256"/>
    </row>
    <row r="105" spans="1:10" ht="15" customHeight="1" x14ac:dyDescent="0.3">
      <c r="A105" s="256"/>
      <c r="B105" s="256"/>
      <c r="C105" s="256"/>
      <c r="D105" s="256"/>
      <c r="E105" s="256"/>
      <c r="F105" s="256"/>
      <c r="G105" s="256"/>
      <c r="H105" s="256"/>
      <c r="I105" s="256"/>
      <c r="J105" s="256"/>
    </row>
    <row r="106" spans="1:10" ht="15" customHeight="1" x14ac:dyDescent="0.3">
      <c r="A106" s="256"/>
      <c r="B106" s="256"/>
      <c r="C106" s="256"/>
      <c r="D106" s="256"/>
      <c r="E106" s="256"/>
      <c r="F106" s="256"/>
      <c r="G106" s="256"/>
      <c r="H106" s="256"/>
      <c r="I106" s="256"/>
      <c r="J106" s="256"/>
    </row>
    <row r="107" spans="1:10" ht="15" customHeight="1" x14ac:dyDescent="0.3">
      <c r="A107" s="256"/>
      <c r="B107" s="256"/>
      <c r="C107" s="256"/>
      <c r="D107" s="256"/>
      <c r="E107" s="256"/>
      <c r="F107" s="256"/>
      <c r="G107" s="256"/>
      <c r="H107" s="256"/>
      <c r="I107" s="256"/>
      <c r="J107" s="256"/>
    </row>
    <row r="108" spans="1:10" ht="15" customHeight="1" x14ac:dyDescent="0.3">
      <c r="A108" s="256"/>
      <c r="B108" s="256"/>
      <c r="C108" s="256"/>
      <c r="D108" s="256"/>
      <c r="E108" s="256"/>
      <c r="F108" s="256"/>
      <c r="G108" s="256"/>
      <c r="H108" s="256"/>
      <c r="I108" s="256"/>
      <c r="J108" s="256"/>
    </row>
    <row r="109" spans="1:10" ht="15" customHeight="1" x14ac:dyDescent="0.3">
      <c r="A109" s="256"/>
      <c r="B109" s="256"/>
      <c r="C109" s="256"/>
      <c r="D109" s="256"/>
      <c r="E109" s="256"/>
      <c r="F109" s="256"/>
      <c r="G109" s="256"/>
      <c r="H109" s="256"/>
      <c r="I109" s="256"/>
      <c r="J109" s="256"/>
    </row>
    <row r="110" spans="1:10" ht="15" customHeight="1" x14ac:dyDescent="0.3">
      <c r="A110" s="256"/>
      <c r="B110" s="256"/>
      <c r="C110" s="256"/>
      <c r="D110" s="256"/>
      <c r="E110" s="256"/>
      <c r="F110" s="256"/>
      <c r="G110" s="256"/>
      <c r="H110" s="256"/>
      <c r="I110" s="256"/>
      <c r="J110" s="256"/>
    </row>
    <row r="111" spans="1:10" ht="15" customHeight="1" x14ac:dyDescent="0.3">
      <c r="A111" s="256"/>
      <c r="B111" s="256"/>
      <c r="C111" s="256"/>
      <c r="D111" s="256"/>
      <c r="E111" s="256"/>
      <c r="F111" s="256"/>
      <c r="G111" s="256"/>
      <c r="H111" s="256"/>
      <c r="I111" s="256"/>
      <c r="J111" s="256"/>
    </row>
    <row r="112" spans="1:10" ht="15" customHeight="1" x14ac:dyDescent="0.3">
      <c r="A112" s="256"/>
      <c r="B112" s="256"/>
      <c r="C112" s="256"/>
      <c r="D112" s="256"/>
      <c r="E112" s="256"/>
      <c r="F112" s="256"/>
      <c r="G112" s="256"/>
      <c r="H112" s="256"/>
      <c r="I112" s="256"/>
      <c r="J112" s="256"/>
    </row>
    <row r="113" spans="1:10" ht="15" customHeight="1" x14ac:dyDescent="0.3">
      <c r="A113" s="256"/>
      <c r="B113" s="256"/>
      <c r="C113" s="256"/>
      <c r="D113" s="256"/>
      <c r="E113" s="256"/>
      <c r="F113" s="256"/>
      <c r="G113" s="256"/>
      <c r="H113" s="256"/>
      <c r="I113" s="256"/>
      <c r="J113" s="256"/>
    </row>
    <row r="114" spans="1:10" ht="15" customHeight="1" x14ac:dyDescent="0.3">
      <c r="A114" s="256"/>
      <c r="B114" s="256"/>
      <c r="C114" s="256"/>
      <c r="D114" s="256"/>
      <c r="E114" s="256"/>
      <c r="F114" s="256"/>
      <c r="G114" s="256"/>
      <c r="H114" s="256"/>
      <c r="I114" s="256"/>
      <c r="J114" s="256"/>
    </row>
    <row r="115" spans="1:10" ht="15" customHeight="1" x14ac:dyDescent="0.3">
      <c r="A115" s="256"/>
      <c r="B115" s="256"/>
      <c r="C115" s="256"/>
      <c r="D115" s="256"/>
      <c r="E115" s="256"/>
      <c r="F115" s="256"/>
      <c r="G115" s="256"/>
      <c r="H115" s="256"/>
      <c r="I115" s="256"/>
      <c r="J115" s="256"/>
    </row>
    <row r="116" spans="1:10" ht="15" customHeight="1" x14ac:dyDescent="0.3">
      <c r="A116" s="256"/>
      <c r="B116" s="256"/>
      <c r="C116" s="256"/>
      <c r="D116" s="256"/>
      <c r="E116" s="256"/>
      <c r="F116" s="256"/>
      <c r="G116" s="256"/>
      <c r="H116" s="256"/>
      <c r="I116" s="256"/>
      <c r="J116" s="256"/>
    </row>
    <row r="117" spans="1:10" ht="15" customHeight="1" x14ac:dyDescent="0.3">
      <c r="A117" s="256"/>
      <c r="B117" s="256"/>
      <c r="C117" s="256"/>
      <c r="D117" s="256"/>
      <c r="E117" s="256"/>
      <c r="F117" s="256"/>
      <c r="G117" s="256"/>
      <c r="H117" s="256"/>
      <c r="I117" s="256"/>
      <c r="J117" s="256"/>
    </row>
    <row r="118" spans="1:10" ht="15" customHeight="1" x14ac:dyDescent="0.3">
      <c r="A118" s="244" t="s">
        <v>252</v>
      </c>
      <c r="B118" s="245"/>
      <c r="C118" s="245"/>
      <c r="D118" s="245"/>
      <c r="E118" s="245"/>
      <c r="F118" s="245"/>
      <c r="G118" s="245"/>
      <c r="H118" s="245"/>
      <c r="I118" s="245"/>
      <c r="J118" s="246"/>
    </row>
    <row r="119" spans="1:10" ht="15" customHeight="1" x14ac:dyDescent="0.3">
      <c r="A119" s="247"/>
      <c r="B119" s="248"/>
      <c r="C119" s="248"/>
      <c r="D119" s="248"/>
      <c r="E119" s="248"/>
      <c r="F119" s="248"/>
      <c r="G119" s="248"/>
      <c r="H119" s="248"/>
      <c r="I119" s="248"/>
      <c r="J119" s="249"/>
    </row>
    <row r="120" spans="1:10" ht="15" customHeight="1" x14ac:dyDescent="0.3">
      <c r="A120" s="247"/>
      <c r="B120" s="248"/>
      <c r="C120" s="248"/>
      <c r="D120" s="248"/>
      <c r="E120" s="248"/>
      <c r="F120" s="248"/>
      <c r="G120" s="248"/>
      <c r="H120" s="248"/>
      <c r="I120" s="248"/>
      <c r="J120" s="249"/>
    </row>
    <row r="121" spans="1:10" ht="15" customHeight="1" x14ac:dyDescent="0.3">
      <c r="A121" s="250"/>
      <c r="B121" s="251"/>
      <c r="C121" s="251"/>
      <c r="D121" s="251"/>
      <c r="E121" s="251"/>
      <c r="F121" s="251"/>
      <c r="G121" s="251"/>
      <c r="H121" s="251"/>
      <c r="I121" s="251"/>
      <c r="J121" s="252"/>
    </row>
    <row r="122" spans="1:10" ht="15" customHeight="1" x14ac:dyDescent="0.3">
      <c r="A122" s="256" t="s">
        <v>142</v>
      </c>
      <c r="B122" s="256"/>
      <c r="C122" s="256"/>
      <c r="D122" s="256"/>
      <c r="E122" s="256"/>
      <c r="F122" s="256"/>
      <c r="G122" s="256"/>
      <c r="H122" s="256"/>
      <c r="I122" s="256"/>
      <c r="J122" s="256"/>
    </row>
    <row r="123" spans="1:10" ht="15" customHeight="1" x14ac:dyDescent="0.3">
      <c r="A123" s="256"/>
      <c r="B123" s="256"/>
      <c r="C123" s="256"/>
      <c r="D123" s="256"/>
      <c r="E123" s="256"/>
      <c r="F123" s="256"/>
      <c r="G123" s="256"/>
      <c r="H123" s="256"/>
      <c r="I123" s="256"/>
      <c r="J123" s="256"/>
    </row>
    <row r="124" spans="1:10" ht="15" customHeight="1" x14ac:dyDescent="0.3">
      <c r="A124" s="256"/>
      <c r="B124" s="256"/>
      <c r="C124" s="256"/>
      <c r="D124" s="256"/>
      <c r="E124" s="256"/>
      <c r="F124" s="256"/>
      <c r="G124" s="256"/>
      <c r="H124" s="256"/>
      <c r="I124" s="256"/>
      <c r="J124" s="256"/>
    </row>
    <row r="125" spans="1:10" ht="15" customHeight="1" x14ac:dyDescent="0.3">
      <c r="A125" s="256"/>
      <c r="B125" s="256"/>
      <c r="C125" s="256"/>
      <c r="D125" s="256"/>
      <c r="E125" s="256"/>
      <c r="F125" s="256"/>
      <c r="G125" s="256"/>
      <c r="H125" s="256"/>
      <c r="I125" s="256"/>
      <c r="J125" s="256"/>
    </row>
    <row r="126" spans="1:10" ht="15" customHeight="1" x14ac:dyDescent="0.3">
      <c r="A126" s="256"/>
      <c r="B126" s="256"/>
      <c r="C126" s="256"/>
      <c r="D126" s="256"/>
      <c r="E126" s="256"/>
      <c r="F126" s="256"/>
      <c r="G126" s="256"/>
      <c r="H126" s="256"/>
      <c r="I126" s="256"/>
      <c r="J126" s="256"/>
    </row>
    <row r="127" spans="1:10" ht="15" customHeight="1" x14ac:dyDescent="0.3">
      <c r="A127" s="256"/>
      <c r="B127" s="256"/>
      <c r="C127" s="256"/>
      <c r="D127" s="256"/>
      <c r="E127" s="256"/>
      <c r="F127" s="256"/>
      <c r="G127" s="256"/>
      <c r="H127" s="256"/>
      <c r="I127" s="256"/>
      <c r="J127" s="256"/>
    </row>
    <row r="128" spans="1:10" ht="15" customHeight="1" x14ac:dyDescent="0.3">
      <c r="A128" s="256"/>
      <c r="B128" s="256"/>
      <c r="C128" s="256"/>
      <c r="D128" s="256"/>
      <c r="E128" s="256"/>
      <c r="F128" s="256"/>
      <c r="G128" s="256"/>
      <c r="H128" s="256"/>
      <c r="I128" s="256"/>
      <c r="J128" s="256"/>
    </row>
    <row r="129" spans="1:10" ht="15" customHeight="1" x14ac:dyDescent="0.3">
      <c r="A129" s="256"/>
      <c r="B129" s="256"/>
      <c r="C129" s="256"/>
      <c r="D129" s="256"/>
      <c r="E129" s="256"/>
      <c r="F129" s="256"/>
      <c r="G129" s="256"/>
      <c r="H129" s="256"/>
      <c r="I129" s="256"/>
      <c r="J129" s="256"/>
    </row>
    <row r="130" spans="1:10" ht="15" customHeight="1" x14ac:dyDescent="0.3">
      <c r="A130" s="256"/>
      <c r="B130" s="256"/>
      <c r="C130" s="256"/>
      <c r="D130" s="256"/>
      <c r="E130" s="256"/>
      <c r="F130" s="256"/>
      <c r="G130" s="256"/>
      <c r="H130" s="256"/>
      <c r="I130" s="256"/>
      <c r="J130" s="256"/>
    </row>
    <row r="131" spans="1:10" ht="15" customHeight="1" x14ac:dyDescent="0.3">
      <c r="A131" s="256"/>
      <c r="B131" s="256"/>
      <c r="C131" s="256"/>
      <c r="D131" s="256"/>
      <c r="E131" s="256"/>
      <c r="F131" s="256"/>
      <c r="G131" s="256"/>
      <c r="H131" s="256"/>
      <c r="I131" s="256"/>
      <c r="J131" s="256"/>
    </row>
    <row r="132" spans="1:10" ht="15" customHeight="1" x14ac:dyDescent="0.3">
      <c r="A132" s="256"/>
      <c r="B132" s="256"/>
      <c r="C132" s="256"/>
      <c r="D132" s="256"/>
      <c r="E132" s="256"/>
      <c r="F132" s="256"/>
      <c r="G132" s="256"/>
      <c r="H132" s="256"/>
      <c r="I132" s="256"/>
      <c r="J132" s="256"/>
    </row>
    <row r="133" spans="1:10" ht="15" customHeight="1" x14ac:dyDescent="0.3">
      <c r="A133" s="256"/>
      <c r="B133" s="256"/>
      <c r="C133" s="256"/>
      <c r="D133" s="256"/>
      <c r="E133" s="256"/>
      <c r="F133" s="256"/>
      <c r="G133" s="256"/>
      <c r="H133" s="256"/>
      <c r="I133" s="256"/>
      <c r="J133" s="256"/>
    </row>
    <row r="134" spans="1:10" ht="15" customHeight="1" x14ac:dyDescent="0.3">
      <c r="A134" s="256"/>
      <c r="B134" s="256"/>
      <c r="C134" s="256"/>
      <c r="D134" s="256"/>
      <c r="E134" s="256"/>
      <c r="F134" s="256"/>
      <c r="G134" s="256"/>
      <c r="H134" s="256"/>
      <c r="I134" s="256"/>
      <c r="J134" s="256"/>
    </row>
    <row r="135" spans="1:10" ht="15" customHeight="1" x14ac:dyDescent="0.3">
      <c r="A135" s="256"/>
      <c r="B135" s="256"/>
      <c r="C135" s="256"/>
      <c r="D135" s="256"/>
      <c r="E135" s="256"/>
      <c r="F135" s="256"/>
      <c r="G135" s="256"/>
      <c r="H135" s="256"/>
      <c r="I135" s="256"/>
      <c r="J135" s="256"/>
    </row>
    <row r="136" spans="1:10" ht="15" customHeight="1" x14ac:dyDescent="0.3">
      <c r="A136" s="241"/>
      <c r="B136" s="242"/>
      <c r="C136" s="242"/>
      <c r="D136" s="242"/>
      <c r="E136" s="242"/>
      <c r="F136" s="242"/>
      <c r="G136" s="242"/>
      <c r="H136" s="242"/>
      <c r="I136" s="242"/>
      <c r="J136" s="243"/>
    </row>
    <row r="137" spans="1:10" ht="15" customHeight="1" x14ac:dyDescent="0.3">
      <c r="A137" s="229" t="s">
        <v>279</v>
      </c>
      <c r="B137" s="230"/>
      <c r="C137" s="230"/>
      <c r="D137" s="230"/>
      <c r="E137" s="230"/>
      <c r="F137" s="230"/>
      <c r="G137" s="230"/>
      <c r="H137" s="230"/>
      <c r="I137" s="230"/>
      <c r="J137" s="231"/>
    </row>
    <row r="138" spans="1:10" ht="15" customHeight="1" x14ac:dyDescent="0.3">
      <c r="A138" s="232" t="s">
        <v>253</v>
      </c>
      <c r="B138" s="233"/>
      <c r="C138" s="233"/>
      <c r="D138" s="233"/>
      <c r="E138" s="233"/>
      <c r="F138" s="233"/>
      <c r="G138" s="233"/>
      <c r="H138" s="233"/>
      <c r="I138" s="233"/>
      <c r="J138" s="234"/>
    </row>
    <row r="139" spans="1:10" ht="15" customHeight="1" x14ac:dyDescent="0.3">
      <c r="A139" s="235"/>
      <c r="B139" s="236"/>
      <c r="C139" s="236"/>
      <c r="D139" s="236"/>
      <c r="E139" s="236"/>
      <c r="F139" s="236"/>
      <c r="G139" s="236"/>
      <c r="H139" s="236"/>
      <c r="I139" s="236"/>
      <c r="J139" s="237"/>
    </row>
    <row r="140" spans="1:10" ht="15" customHeight="1" x14ac:dyDescent="0.3">
      <c r="A140" s="238"/>
      <c r="B140" s="239"/>
      <c r="C140" s="239"/>
      <c r="D140" s="239"/>
      <c r="E140" s="239"/>
      <c r="F140" s="239"/>
      <c r="G140" s="239"/>
      <c r="H140" s="239"/>
      <c r="I140" s="239"/>
      <c r="J140" s="240"/>
    </row>
    <row r="141" spans="1:10" ht="15" customHeight="1" x14ac:dyDescent="0.3">
      <c r="A141" s="260" t="s">
        <v>356</v>
      </c>
      <c r="B141" s="260"/>
      <c r="C141" s="260"/>
      <c r="D141" s="260"/>
      <c r="E141" s="260"/>
      <c r="F141" s="260"/>
      <c r="G141" s="260"/>
      <c r="H141" s="260"/>
      <c r="I141" s="260"/>
      <c r="J141" s="260"/>
    </row>
    <row r="142" spans="1:10" ht="15" customHeight="1" x14ac:dyDescent="0.3">
      <c r="A142" s="260"/>
      <c r="B142" s="260"/>
      <c r="C142" s="260"/>
      <c r="D142" s="260"/>
      <c r="E142" s="260"/>
      <c r="F142" s="260"/>
      <c r="G142" s="260"/>
      <c r="H142" s="260"/>
      <c r="I142" s="260"/>
      <c r="J142" s="260"/>
    </row>
    <row r="143" spans="1:10" ht="15" customHeight="1" x14ac:dyDescent="0.3">
      <c r="A143" s="260" t="s">
        <v>357</v>
      </c>
      <c r="B143" s="260"/>
      <c r="C143" s="260"/>
      <c r="D143" s="260"/>
      <c r="E143" s="260"/>
      <c r="F143" s="260"/>
      <c r="G143" s="260"/>
      <c r="H143" s="260"/>
      <c r="I143" s="260"/>
      <c r="J143" s="260"/>
    </row>
    <row r="144" spans="1:10" ht="15" customHeight="1" x14ac:dyDescent="0.3">
      <c r="A144" s="260" t="s">
        <v>283</v>
      </c>
      <c r="B144" s="260"/>
      <c r="C144" s="260"/>
      <c r="D144" s="260"/>
      <c r="E144" s="260"/>
      <c r="F144" s="260"/>
      <c r="G144" s="260"/>
      <c r="H144" s="260"/>
      <c r="I144" s="260"/>
      <c r="J144" s="260"/>
    </row>
    <row r="145" spans="1:10" ht="15" customHeight="1" x14ac:dyDescent="0.3">
      <c r="A145" s="256" t="s">
        <v>143</v>
      </c>
      <c r="B145" s="256"/>
      <c r="C145" s="256"/>
      <c r="D145" s="256"/>
      <c r="E145" s="256"/>
      <c r="F145" s="256"/>
      <c r="G145" s="256"/>
      <c r="H145" s="256"/>
      <c r="I145" s="256"/>
      <c r="J145" s="256"/>
    </row>
    <row r="146" spans="1:10" ht="15" customHeight="1" x14ac:dyDescent="0.3">
      <c r="A146" s="256"/>
      <c r="B146" s="256"/>
      <c r="C146" s="256"/>
      <c r="D146" s="256"/>
      <c r="E146" s="256"/>
      <c r="F146" s="256"/>
      <c r="G146" s="256"/>
      <c r="H146" s="256"/>
      <c r="I146" s="256"/>
      <c r="J146" s="256"/>
    </row>
    <row r="147" spans="1:10" ht="15" customHeight="1" x14ac:dyDescent="0.3">
      <c r="A147" s="256"/>
      <c r="B147" s="256"/>
      <c r="C147" s="256"/>
      <c r="D147" s="256"/>
      <c r="E147" s="256"/>
      <c r="F147" s="256"/>
      <c r="G147" s="256"/>
      <c r="H147" s="256"/>
      <c r="I147" s="256"/>
      <c r="J147" s="256"/>
    </row>
    <row r="148" spans="1:10" ht="15" customHeight="1" x14ac:dyDescent="0.3">
      <c r="A148" s="256"/>
      <c r="B148" s="256"/>
      <c r="C148" s="256"/>
      <c r="D148" s="256"/>
      <c r="E148" s="256"/>
      <c r="F148" s="256"/>
      <c r="G148" s="256"/>
      <c r="H148" s="256"/>
      <c r="I148" s="256"/>
      <c r="J148" s="256"/>
    </row>
    <row r="149" spans="1:10" ht="15" customHeight="1" x14ac:dyDescent="0.3">
      <c r="A149" s="256"/>
      <c r="B149" s="256"/>
      <c r="C149" s="256"/>
      <c r="D149" s="256"/>
      <c r="E149" s="256"/>
      <c r="F149" s="256"/>
      <c r="G149" s="256"/>
      <c r="H149" s="256"/>
      <c r="I149" s="256"/>
      <c r="J149" s="256"/>
    </row>
    <row r="150" spans="1:10" ht="15" customHeight="1" x14ac:dyDescent="0.3">
      <c r="A150" s="256"/>
      <c r="B150" s="256"/>
      <c r="C150" s="256"/>
      <c r="D150" s="256"/>
      <c r="E150" s="256"/>
      <c r="F150" s="256"/>
      <c r="G150" s="256"/>
      <c r="H150" s="256"/>
      <c r="I150" s="256"/>
      <c r="J150" s="256"/>
    </row>
    <row r="151" spans="1:10" ht="15" customHeight="1" x14ac:dyDescent="0.3">
      <c r="A151" s="256"/>
      <c r="B151" s="256"/>
      <c r="C151" s="256"/>
      <c r="D151" s="256"/>
      <c r="E151" s="256"/>
      <c r="F151" s="256"/>
      <c r="G151" s="256"/>
      <c r="H151" s="256"/>
      <c r="I151" s="256"/>
      <c r="J151" s="256"/>
    </row>
    <row r="152" spans="1:10" ht="15" customHeight="1" x14ac:dyDescent="0.3">
      <c r="A152" s="256"/>
      <c r="B152" s="256"/>
      <c r="C152" s="256"/>
      <c r="D152" s="256"/>
      <c r="E152" s="256"/>
      <c r="F152" s="256"/>
      <c r="G152" s="256"/>
      <c r="H152" s="256"/>
      <c r="I152" s="256"/>
      <c r="J152" s="256"/>
    </row>
    <row r="153" spans="1:10" ht="15" customHeight="1" x14ac:dyDescent="0.3">
      <c r="A153" s="256"/>
      <c r="B153" s="256"/>
      <c r="C153" s="256"/>
      <c r="D153" s="256"/>
      <c r="E153" s="256"/>
      <c r="F153" s="256"/>
      <c r="G153" s="256"/>
      <c r="H153" s="256"/>
      <c r="I153" s="256"/>
      <c r="J153" s="256"/>
    </row>
    <row r="154" spans="1:10" ht="15" customHeight="1" x14ac:dyDescent="0.3">
      <c r="A154" s="256"/>
      <c r="B154" s="256"/>
      <c r="C154" s="256"/>
      <c r="D154" s="256"/>
      <c r="E154" s="256"/>
      <c r="F154" s="256"/>
      <c r="G154" s="256"/>
      <c r="H154" s="256"/>
      <c r="I154" s="256"/>
      <c r="J154" s="256"/>
    </row>
    <row r="155" spans="1:10" ht="15" customHeight="1" x14ac:dyDescent="0.3">
      <c r="A155" s="256"/>
      <c r="B155" s="256"/>
      <c r="C155" s="256"/>
      <c r="D155" s="256"/>
      <c r="E155" s="256"/>
      <c r="F155" s="256"/>
      <c r="G155" s="256"/>
      <c r="H155" s="256"/>
      <c r="I155" s="256"/>
      <c r="J155" s="256"/>
    </row>
    <row r="156" spans="1:10" ht="15" customHeight="1" x14ac:dyDescent="0.3">
      <c r="A156" s="256"/>
      <c r="B156" s="256"/>
      <c r="C156" s="256"/>
      <c r="D156" s="256"/>
      <c r="E156" s="256"/>
      <c r="F156" s="256"/>
      <c r="G156" s="256"/>
      <c r="H156" s="256"/>
      <c r="I156" s="256"/>
      <c r="J156" s="256"/>
    </row>
    <row r="157" spans="1:10" ht="15" customHeight="1" x14ac:dyDescent="0.3">
      <c r="A157" s="256"/>
      <c r="B157" s="256"/>
      <c r="C157" s="256"/>
      <c r="D157" s="256"/>
      <c r="E157" s="256"/>
      <c r="F157" s="256"/>
      <c r="G157" s="256"/>
      <c r="H157" s="256"/>
      <c r="I157" s="256"/>
      <c r="J157" s="256"/>
    </row>
    <row r="158" spans="1:10" ht="15" customHeight="1" x14ac:dyDescent="0.3">
      <c r="A158" s="256"/>
      <c r="B158" s="256"/>
      <c r="C158" s="256"/>
      <c r="D158" s="256"/>
      <c r="E158" s="256"/>
      <c r="F158" s="256"/>
      <c r="G158" s="256"/>
      <c r="H158" s="256"/>
      <c r="I158" s="256"/>
      <c r="J158" s="256"/>
    </row>
    <row r="159" spans="1:10" ht="15" customHeight="1" x14ac:dyDescent="0.3">
      <c r="A159" s="256"/>
      <c r="B159" s="256"/>
      <c r="C159" s="256"/>
      <c r="D159" s="256"/>
      <c r="E159" s="256"/>
      <c r="F159" s="256"/>
      <c r="G159" s="256"/>
      <c r="H159" s="256"/>
      <c r="I159" s="256"/>
      <c r="J159" s="256"/>
    </row>
    <row r="160" spans="1:10" ht="15" customHeight="1" x14ac:dyDescent="0.3">
      <c r="A160" s="256"/>
      <c r="B160" s="256"/>
      <c r="C160" s="256"/>
      <c r="D160" s="256"/>
      <c r="E160" s="256"/>
      <c r="F160" s="256"/>
      <c r="G160" s="256"/>
      <c r="H160" s="256"/>
      <c r="I160" s="256"/>
      <c r="J160" s="256"/>
    </row>
    <row r="161" spans="1:10" ht="15" customHeight="1" x14ac:dyDescent="0.3">
      <c r="A161" s="256"/>
      <c r="B161" s="256"/>
      <c r="C161" s="256"/>
      <c r="D161" s="256"/>
      <c r="E161" s="256"/>
      <c r="F161" s="256"/>
      <c r="G161" s="256"/>
      <c r="H161" s="256"/>
      <c r="I161" s="256"/>
      <c r="J161" s="256"/>
    </row>
    <row r="162" spans="1:10" ht="15" customHeight="1" x14ac:dyDescent="0.3">
      <c r="A162" s="256"/>
      <c r="B162" s="256"/>
      <c r="C162" s="256"/>
      <c r="D162" s="256"/>
      <c r="E162" s="256"/>
      <c r="F162" s="256"/>
      <c r="G162" s="256"/>
      <c r="H162" s="256"/>
      <c r="I162" s="256"/>
      <c r="J162" s="256"/>
    </row>
    <row r="163" spans="1:10" ht="15" customHeight="1" x14ac:dyDescent="0.3">
      <c r="A163" s="256"/>
      <c r="B163" s="256"/>
      <c r="C163" s="256"/>
      <c r="D163" s="256"/>
      <c r="E163" s="256"/>
      <c r="F163" s="256"/>
      <c r="G163" s="256"/>
      <c r="H163" s="256"/>
      <c r="I163" s="256"/>
      <c r="J163" s="256"/>
    </row>
    <row r="164" spans="1:10" ht="15" customHeight="1" x14ac:dyDescent="0.3">
      <c r="A164" s="256"/>
      <c r="B164" s="256"/>
      <c r="C164" s="256"/>
      <c r="D164" s="256"/>
      <c r="E164" s="256"/>
      <c r="F164" s="256"/>
      <c r="G164" s="256"/>
      <c r="H164" s="256"/>
      <c r="I164" s="256"/>
      <c r="J164" s="256"/>
    </row>
    <row r="165" spans="1:10" ht="15" customHeight="1" x14ac:dyDescent="0.3">
      <c r="A165" s="256"/>
      <c r="B165" s="256"/>
      <c r="C165" s="256"/>
      <c r="D165" s="256"/>
      <c r="E165" s="256"/>
      <c r="F165" s="256"/>
      <c r="G165" s="256"/>
      <c r="H165" s="256"/>
      <c r="I165" s="256"/>
      <c r="J165" s="256"/>
    </row>
    <row r="166" spans="1:10" ht="15" customHeight="1" x14ac:dyDescent="0.3">
      <c r="A166" s="256"/>
      <c r="B166" s="256"/>
      <c r="C166" s="256"/>
      <c r="D166" s="256"/>
      <c r="E166" s="256"/>
      <c r="F166" s="256"/>
      <c r="G166" s="256"/>
      <c r="H166" s="256"/>
      <c r="I166" s="256"/>
      <c r="J166" s="256"/>
    </row>
    <row r="167" spans="1:10" ht="15" customHeight="1" x14ac:dyDescent="0.3">
      <c r="A167" s="256"/>
      <c r="B167" s="256"/>
      <c r="C167" s="256"/>
      <c r="D167" s="256"/>
      <c r="E167" s="256"/>
      <c r="F167" s="256"/>
      <c r="G167" s="256"/>
      <c r="H167" s="256"/>
      <c r="I167" s="256"/>
      <c r="J167" s="256"/>
    </row>
    <row r="168" spans="1:10" ht="15" customHeight="1" x14ac:dyDescent="0.3">
      <c r="A168" s="256"/>
      <c r="B168" s="256"/>
      <c r="C168" s="256"/>
      <c r="D168" s="256"/>
      <c r="E168" s="256"/>
      <c r="F168" s="256"/>
      <c r="G168" s="256"/>
      <c r="H168" s="256"/>
      <c r="I168" s="256"/>
      <c r="J168" s="256"/>
    </row>
    <row r="169" spans="1:10" ht="15" customHeight="1" x14ac:dyDescent="0.3">
      <c r="A169" s="256"/>
      <c r="B169" s="256"/>
      <c r="C169" s="256"/>
      <c r="D169" s="256"/>
      <c r="E169" s="256"/>
      <c r="F169" s="256"/>
      <c r="G169" s="256"/>
      <c r="H169" s="256"/>
      <c r="I169" s="256"/>
      <c r="J169" s="256"/>
    </row>
    <row r="170" spans="1:10" ht="15" customHeight="1" x14ac:dyDescent="0.3">
      <c r="A170" s="256"/>
      <c r="B170" s="256"/>
      <c r="C170" s="256"/>
      <c r="D170" s="256"/>
      <c r="E170" s="256"/>
      <c r="F170" s="256"/>
      <c r="G170" s="256"/>
      <c r="H170" s="256"/>
      <c r="I170" s="256"/>
      <c r="J170" s="256"/>
    </row>
    <row r="171" spans="1:10" ht="15" customHeight="1" x14ac:dyDescent="0.3">
      <c r="A171" s="241"/>
      <c r="B171" s="242"/>
      <c r="C171" s="242"/>
      <c r="D171" s="242"/>
      <c r="E171" s="242"/>
      <c r="F171" s="242"/>
      <c r="G171" s="242"/>
      <c r="H171" s="242"/>
      <c r="I171" s="242"/>
      <c r="J171" s="243"/>
    </row>
    <row r="172" spans="1:10" ht="15" customHeight="1" x14ac:dyDescent="0.3">
      <c r="A172" s="229" t="s">
        <v>162</v>
      </c>
      <c r="B172" s="230"/>
      <c r="C172" s="230"/>
      <c r="D172" s="230"/>
      <c r="E172" s="230"/>
      <c r="F172" s="230"/>
      <c r="G172" s="230"/>
      <c r="H172" s="230"/>
      <c r="I172" s="230"/>
      <c r="J172" s="231"/>
    </row>
    <row r="173" spans="1:10" ht="15" customHeight="1" x14ac:dyDescent="0.3">
      <c r="A173" s="232" t="s">
        <v>163</v>
      </c>
      <c r="B173" s="233"/>
      <c r="C173" s="233"/>
      <c r="D173" s="233"/>
      <c r="E173" s="233"/>
      <c r="F173" s="233"/>
      <c r="G173" s="233"/>
      <c r="H173" s="233"/>
      <c r="I173" s="233"/>
      <c r="J173" s="234"/>
    </row>
    <row r="174" spans="1:10" ht="15" customHeight="1" x14ac:dyDescent="0.3">
      <c r="A174" s="235"/>
      <c r="B174" s="236"/>
      <c r="C174" s="236"/>
      <c r="D174" s="236"/>
      <c r="E174" s="236"/>
      <c r="F174" s="236"/>
      <c r="G174" s="236"/>
      <c r="H174" s="236"/>
      <c r="I174" s="236"/>
      <c r="J174" s="237"/>
    </row>
    <row r="175" spans="1:10" ht="15" customHeight="1" x14ac:dyDescent="0.3">
      <c r="A175" s="235"/>
      <c r="B175" s="236"/>
      <c r="C175" s="236"/>
      <c r="D175" s="236"/>
      <c r="E175" s="236"/>
      <c r="F175" s="236"/>
      <c r="G175" s="236"/>
      <c r="H175" s="236"/>
      <c r="I175" s="236"/>
      <c r="J175" s="237"/>
    </row>
    <row r="176" spans="1:10" ht="15" customHeight="1" x14ac:dyDescent="0.3">
      <c r="A176" s="235"/>
      <c r="B176" s="236"/>
      <c r="C176" s="236"/>
      <c r="D176" s="236"/>
      <c r="E176" s="236"/>
      <c r="F176" s="236"/>
      <c r="G176" s="236"/>
      <c r="H176" s="236"/>
      <c r="I176" s="236"/>
      <c r="J176" s="237"/>
    </row>
    <row r="177" spans="1:10" ht="15" customHeight="1" x14ac:dyDescent="0.3">
      <c r="A177" s="238"/>
      <c r="B177" s="239"/>
      <c r="C177" s="239"/>
      <c r="D177" s="239"/>
      <c r="E177" s="239"/>
      <c r="F177" s="239"/>
      <c r="G177" s="239"/>
      <c r="H177" s="239"/>
      <c r="I177" s="239"/>
      <c r="J177" s="240"/>
    </row>
    <row r="178" spans="1:10" ht="15" customHeight="1" x14ac:dyDescent="0.3">
      <c r="A178" s="256" t="s">
        <v>153</v>
      </c>
      <c r="B178" s="256"/>
      <c r="C178" s="256"/>
      <c r="D178" s="256"/>
      <c r="E178" s="256"/>
      <c r="F178" s="256"/>
      <c r="G178" s="256"/>
      <c r="H178" s="256"/>
      <c r="I178" s="256"/>
      <c r="J178" s="256"/>
    </row>
    <row r="179" spans="1:10" ht="15" customHeight="1" x14ac:dyDescent="0.3">
      <c r="A179" s="256"/>
      <c r="B179" s="256"/>
      <c r="C179" s="256"/>
      <c r="D179" s="256"/>
      <c r="E179" s="256"/>
      <c r="F179" s="256"/>
      <c r="G179" s="256"/>
      <c r="H179" s="256"/>
      <c r="I179" s="256"/>
      <c r="J179" s="256"/>
    </row>
    <row r="180" spans="1:10" ht="15" customHeight="1" x14ac:dyDescent="0.3">
      <c r="A180" s="256"/>
      <c r="B180" s="256"/>
      <c r="C180" s="256"/>
      <c r="D180" s="256"/>
      <c r="E180" s="256"/>
      <c r="F180" s="256"/>
      <c r="G180" s="256"/>
      <c r="H180" s="256"/>
      <c r="I180" s="256"/>
      <c r="J180" s="256"/>
    </row>
    <row r="181" spans="1:10" ht="15" customHeight="1" x14ac:dyDescent="0.3">
      <c r="A181" s="256"/>
      <c r="B181" s="256"/>
      <c r="C181" s="256"/>
      <c r="D181" s="256"/>
      <c r="E181" s="256"/>
      <c r="F181" s="256"/>
      <c r="G181" s="256"/>
      <c r="H181" s="256"/>
      <c r="I181" s="256"/>
      <c r="J181" s="256"/>
    </row>
    <row r="182" spans="1:10" ht="15" customHeight="1" x14ac:dyDescent="0.3">
      <c r="A182" s="256"/>
      <c r="B182" s="256"/>
      <c r="C182" s="256"/>
      <c r="D182" s="256"/>
      <c r="E182" s="256"/>
      <c r="F182" s="256"/>
      <c r="G182" s="256"/>
      <c r="H182" s="256"/>
      <c r="I182" s="256"/>
      <c r="J182" s="256"/>
    </row>
    <row r="183" spans="1:10" ht="15" customHeight="1" x14ac:dyDescent="0.3">
      <c r="A183" s="256"/>
      <c r="B183" s="256"/>
      <c r="C183" s="256"/>
      <c r="D183" s="256"/>
      <c r="E183" s="256"/>
      <c r="F183" s="256"/>
      <c r="G183" s="256"/>
      <c r="H183" s="256"/>
      <c r="I183" s="256"/>
      <c r="J183" s="256"/>
    </row>
    <row r="184" spans="1:10" ht="15" customHeight="1" x14ac:dyDescent="0.3">
      <c r="A184" s="256"/>
      <c r="B184" s="256"/>
      <c r="C184" s="256"/>
      <c r="D184" s="256"/>
      <c r="E184" s="256"/>
      <c r="F184" s="256"/>
      <c r="G184" s="256"/>
      <c r="H184" s="256"/>
      <c r="I184" s="256"/>
      <c r="J184" s="256"/>
    </row>
    <row r="185" spans="1:10" ht="15" customHeight="1" x14ac:dyDescent="0.3">
      <c r="A185" s="256"/>
      <c r="B185" s="256"/>
      <c r="C185" s="256"/>
      <c r="D185" s="256"/>
      <c r="E185" s="256"/>
      <c r="F185" s="256"/>
      <c r="G185" s="256"/>
      <c r="H185" s="256"/>
      <c r="I185" s="256"/>
      <c r="J185" s="256"/>
    </row>
    <row r="186" spans="1:10" ht="15" customHeight="1" x14ac:dyDescent="0.3">
      <c r="A186" s="256"/>
      <c r="B186" s="256"/>
      <c r="C186" s="256"/>
      <c r="D186" s="256"/>
      <c r="E186" s="256"/>
      <c r="F186" s="256"/>
      <c r="G186" s="256"/>
      <c r="H186" s="256"/>
      <c r="I186" s="256"/>
      <c r="J186" s="256"/>
    </row>
    <row r="187" spans="1:10" ht="15" customHeight="1" x14ac:dyDescent="0.3">
      <c r="A187" s="256"/>
      <c r="B187" s="256"/>
      <c r="C187" s="256"/>
      <c r="D187" s="256"/>
      <c r="E187" s="256"/>
      <c r="F187" s="256"/>
      <c r="G187" s="256"/>
      <c r="H187" s="256"/>
      <c r="I187" s="256"/>
      <c r="J187" s="256"/>
    </row>
    <row r="188" spans="1:10" ht="15" customHeight="1" x14ac:dyDescent="0.3">
      <c r="A188" s="256"/>
      <c r="B188" s="256"/>
      <c r="C188" s="256"/>
      <c r="D188" s="256"/>
      <c r="E188" s="256"/>
      <c r="F188" s="256"/>
      <c r="G188" s="256"/>
      <c r="H188" s="256"/>
      <c r="I188" s="256"/>
      <c r="J188" s="256"/>
    </row>
    <row r="189" spans="1:10" ht="15" customHeight="1" x14ac:dyDescent="0.3">
      <c r="A189" s="256"/>
      <c r="B189" s="256"/>
      <c r="C189" s="256"/>
      <c r="D189" s="256"/>
      <c r="E189" s="256"/>
      <c r="F189" s="256"/>
      <c r="G189" s="256"/>
      <c r="H189" s="256"/>
      <c r="I189" s="256"/>
      <c r="J189" s="256"/>
    </row>
    <row r="190" spans="1:10" ht="15" customHeight="1" x14ac:dyDescent="0.3">
      <c r="A190" s="256"/>
      <c r="B190" s="256"/>
      <c r="C190" s="256"/>
      <c r="D190" s="256"/>
      <c r="E190" s="256"/>
      <c r="F190" s="256"/>
      <c r="G190" s="256"/>
      <c r="H190" s="256"/>
      <c r="I190" s="256"/>
      <c r="J190" s="256"/>
    </row>
    <row r="191" spans="1:10" ht="15" customHeight="1" x14ac:dyDescent="0.3">
      <c r="A191" s="256"/>
      <c r="B191" s="256"/>
      <c r="C191" s="256"/>
      <c r="D191" s="256"/>
      <c r="E191" s="256"/>
      <c r="F191" s="256"/>
      <c r="G191" s="256"/>
      <c r="H191" s="256"/>
      <c r="I191" s="256"/>
      <c r="J191" s="256"/>
    </row>
    <row r="192" spans="1:10" ht="15" customHeight="1" x14ac:dyDescent="0.3">
      <c r="A192" s="256"/>
      <c r="B192" s="256"/>
      <c r="C192" s="256"/>
      <c r="D192" s="256"/>
      <c r="E192" s="256"/>
      <c r="F192" s="256"/>
      <c r="G192" s="256"/>
      <c r="H192" s="256"/>
      <c r="I192" s="256"/>
      <c r="J192" s="256"/>
    </row>
    <row r="193" spans="1:10" ht="15" customHeight="1" x14ac:dyDescent="0.3">
      <c r="A193" s="256"/>
      <c r="B193" s="256"/>
      <c r="C193" s="256"/>
      <c r="D193" s="256"/>
      <c r="E193" s="256"/>
      <c r="F193" s="256"/>
      <c r="G193" s="256"/>
      <c r="H193" s="256"/>
      <c r="I193" s="256"/>
      <c r="J193" s="256"/>
    </row>
    <row r="194" spans="1:10" ht="15" customHeight="1" x14ac:dyDescent="0.3">
      <c r="A194" s="256"/>
      <c r="B194" s="256"/>
      <c r="C194" s="256"/>
      <c r="D194" s="256"/>
      <c r="E194" s="256"/>
      <c r="F194" s="256"/>
      <c r="G194" s="256"/>
      <c r="H194" s="256"/>
      <c r="I194" s="256"/>
      <c r="J194" s="256"/>
    </row>
    <row r="195" spans="1:10" ht="15" customHeight="1" x14ac:dyDescent="0.3">
      <c r="A195" s="256"/>
      <c r="B195" s="256"/>
      <c r="C195" s="256"/>
      <c r="D195" s="256"/>
      <c r="E195" s="256"/>
      <c r="F195" s="256"/>
      <c r="G195" s="256"/>
      <c r="H195" s="256"/>
      <c r="I195" s="256"/>
      <c r="J195" s="256"/>
    </row>
    <row r="196" spans="1:10" ht="15" customHeight="1" x14ac:dyDescent="0.3">
      <c r="A196" s="256"/>
      <c r="B196" s="256"/>
      <c r="C196" s="256"/>
      <c r="D196" s="256"/>
      <c r="E196" s="256"/>
      <c r="F196" s="256"/>
      <c r="G196" s="256"/>
      <c r="H196" s="256"/>
      <c r="I196" s="256"/>
      <c r="J196" s="256"/>
    </row>
    <row r="197" spans="1:10" ht="15" customHeight="1" x14ac:dyDescent="0.3">
      <c r="A197" s="256"/>
      <c r="B197" s="256"/>
      <c r="C197" s="256"/>
      <c r="D197" s="256"/>
      <c r="E197" s="256"/>
      <c r="F197" s="256"/>
      <c r="G197" s="256"/>
      <c r="H197" s="256"/>
      <c r="I197" s="256"/>
      <c r="J197" s="256"/>
    </row>
    <row r="198" spans="1:10" ht="15" customHeight="1" x14ac:dyDescent="0.3">
      <c r="A198" s="256"/>
      <c r="B198" s="256"/>
      <c r="C198" s="256"/>
      <c r="D198" s="256"/>
      <c r="E198" s="256"/>
      <c r="F198" s="256"/>
      <c r="G198" s="256"/>
      <c r="H198" s="256"/>
      <c r="I198" s="256"/>
      <c r="J198" s="256"/>
    </row>
    <row r="199" spans="1:10" ht="15" customHeight="1" x14ac:dyDescent="0.3">
      <c r="A199" s="256"/>
      <c r="B199" s="256"/>
      <c r="C199" s="256"/>
      <c r="D199" s="256"/>
      <c r="E199" s="256"/>
      <c r="F199" s="256"/>
      <c r="G199" s="256"/>
      <c r="H199" s="256"/>
      <c r="I199" s="256"/>
      <c r="J199" s="256"/>
    </row>
  </sheetData>
  <mergeCells count="31">
    <mergeCell ref="A101:J103"/>
    <mergeCell ref="A171:J171"/>
    <mergeCell ref="A172:J172"/>
    <mergeCell ref="A173:J177"/>
    <mergeCell ref="A178:J199"/>
    <mergeCell ref="A138:J140"/>
    <mergeCell ref="A141:J142"/>
    <mergeCell ref="A143:J143"/>
    <mergeCell ref="A144:J144"/>
    <mergeCell ref="A145:J170"/>
    <mergeCell ref="A104:J117"/>
    <mergeCell ref="A118:J121"/>
    <mergeCell ref="A122:J135"/>
    <mergeCell ref="A136:J136"/>
    <mergeCell ref="A137:J137"/>
    <mergeCell ref="A70:J83"/>
    <mergeCell ref="A84:J86"/>
    <mergeCell ref="A87:J100"/>
    <mergeCell ref="A12:J35"/>
    <mergeCell ref="A1:J2"/>
    <mergeCell ref="A3:J7"/>
    <mergeCell ref="A8:J8"/>
    <mergeCell ref="A9:J9"/>
    <mergeCell ref="A10:J11"/>
    <mergeCell ref="A36:J36"/>
    <mergeCell ref="A37:J37"/>
    <mergeCell ref="A45:J45"/>
    <mergeCell ref="A46:J50"/>
    <mergeCell ref="A51:J65"/>
    <mergeCell ref="A66:J69"/>
    <mergeCell ref="A38:J44"/>
  </mergeCells>
  <phoneticPr fontId="31" type="noConversion"/>
  <pageMargins left="0.75" right="0.75" top="1" bottom="1" header="0.5" footer="0.5"/>
  <headerFooter alignWithMargins="0">
    <oddHeader>&amp;LTab &amp;A: Page &amp;P of &amp;N</oddHeader>
  </headerFooter>
  <rowBreaks count="1" manualBreakCount="1">
    <brk id="65"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C04CD"/>
    <pageSetUpPr fitToPage="1"/>
  </sheetPr>
  <dimension ref="A1:L55"/>
  <sheetViews>
    <sheetView zoomScale="85" zoomScaleNormal="85" zoomScalePageLayoutView="85" workbookViewId="0">
      <selection activeCell="L15" sqref="L15"/>
    </sheetView>
  </sheetViews>
  <sheetFormatPr defaultColWidth="8.77734375" defaultRowHeight="13.8" x14ac:dyDescent="0.3"/>
  <cols>
    <col min="1" max="12" width="15.6640625" style="3" customWidth="1"/>
    <col min="13" max="16384" width="8.77734375" style="3"/>
  </cols>
  <sheetData>
    <row r="1" spans="1:12" ht="15" customHeight="1" thickTop="1" x14ac:dyDescent="0.3">
      <c r="A1" s="366" t="s">
        <v>228</v>
      </c>
      <c r="B1" s="367"/>
      <c r="C1" s="367"/>
      <c r="D1" s="367"/>
      <c r="E1" s="367"/>
      <c r="F1" s="367"/>
      <c r="G1" s="367"/>
      <c r="H1" s="367"/>
      <c r="I1" s="367"/>
      <c r="J1" s="367"/>
      <c r="K1" s="367"/>
      <c r="L1" s="368"/>
    </row>
    <row r="2" spans="1:12" ht="15" customHeight="1" thickBot="1" x14ac:dyDescent="0.35">
      <c r="A2" s="369"/>
      <c r="B2" s="370"/>
      <c r="C2" s="370"/>
      <c r="D2" s="370"/>
      <c r="E2" s="370"/>
      <c r="F2" s="370"/>
      <c r="G2" s="370"/>
      <c r="H2" s="370"/>
      <c r="I2" s="370"/>
      <c r="J2" s="370"/>
      <c r="K2" s="371"/>
      <c r="L2" s="372"/>
    </row>
    <row r="3" spans="1:12" s="66" customFormat="1" ht="13.5" customHeight="1" thickTop="1" x14ac:dyDescent="0.3">
      <c r="A3" s="373"/>
      <c r="B3" s="374"/>
      <c r="C3" s="374"/>
      <c r="D3" s="378" t="s">
        <v>363</v>
      </c>
      <c r="E3" s="379"/>
      <c r="F3" s="379"/>
      <c r="G3" s="379"/>
      <c r="H3" s="379"/>
      <c r="I3" s="379"/>
      <c r="J3" s="379"/>
      <c r="K3" s="358" t="e">
        <f>IF(J47=#REF!,"Your budget is now complete.","The total amount for which you have budgeted does not match the total.")</f>
        <v>#REF!</v>
      </c>
    </row>
    <row r="4" spans="1:12" s="66" customFormat="1" ht="12.75" customHeight="1" x14ac:dyDescent="0.3">
      <c r="A4" s="375"/>
      <c r="B4" s="376"/>
      <c r="C4" s="376"/>
      <c r="D4" s="380"/>
      <c r="E4" s="381"/>
      <c r="F4" s="381"/>
      <c r="G4" s="381"/>
      <c r="H4" s="381"/>
      <c r="I4" s="381"/>
      <c r="J4" s="381"/>
      <c r="K4" s="359"/>
    </row>
    <row r="5" spans="1:12" s="66" customFormat="1" ht="12.75" customHeight="1" x14ac:dyDescent="0.3">
      <c r="A5" s="375"/>
      <c r="B5" s="376"/>
      <c r="C5" s="376"/>
      <c r="D5" s="380"/>
      <c r="E5" s="381"/>
      <c r="F5" s="381"/>
      <c r="G5" s="381"/>
      <c r="H5" s="381"/>
      <c r="I5" s="381"/>
      <c r="J5" s="381"/>
      <c r="K5" s="359"/>
    </row>
    <row r="6" spans="1:12" s="66" customFormat="1" ht="13.5" customHeight="1" thickBot="1" x14ac:dyDescent="0.35">
      <c r="A6" s="375"/>
      <c r="B6" s="376"/>
      <c r="C6" s="376"/>
      <c r="D6" s="382"/>
      <c r="E6" s="383"/>
      <c r="F6" s="383"/>
      <c r="G6" s="383"/>
      <c r="H6" s="383"/>
      <c r="I6" s="383"/>
      <c r="J6" s="383"/>
      <c r="K6" s="359"/>
    </row>
    <row r="7" spans="1:12" s="66" customFormat="1" ht="12.75" customHeight="1" x14ac:dyDescent="0.3">
      <c r="A7" s="375"/>
      <c r="B7" s="376"/>
      <c r="C7" s="376"/>
      <c r="D7" s="361" t="s">
        <v>364</v>
      </c>
      <c r="E7" s="361" t="s">
        <v>365</v>
      </c>
      <c r="F7" s="361" t="s">
        <v>244</v>
      </c>
      <c r="G7" s="361" t="s">
        <v>245</v>
      </c>
      <c r="H7" s="361" t="s">
        <v>367</v>
      </c>
      <c r="I7" s="361" t="s">
        <v>246</v>
      </c>
      <c r="J7" s="391" t="s">
        <v>247</v>
      </c>
      <c r="K7" s="359"/>
    </row>
    <row r="8" spans="1:12" s="66" customFormat="1" ht="12.75" customHeight="1" x14ac:dyDescent="0.3">
      <c r="A8" s="375"/>
      <c r="B8" s="376"/>
      <c r="C8" s="376"/>
      <c r="D8" s="362"/>
      <c r="E8" s="362"/>
      <c r="F8" s="362"/>
      <c r="G8" s="362"/>
      <c r="H8" s="362"/>
      <c r="I8" s="362"/>
      <c r="J8" s="392"/>
      <c r="K8" s="359"/>
    </row>
    <row r="9" spans="1:12" s="66" customFormat="1" ht="12.75" customHeight="1" x14ac:dyDescent="0.3">
      <c r="A9" s="375"/>
      <c r="B9" s="376"/>
      <c r="C9" s="376"/>
      <c r="D9" s="362"/>
      <c r="E9" s="362"/>
      <c r="F9" s="362"/>
      <c r="G9" s="362"/>
      <c r="H9" s="362"/>
      <c r="I9" s="362"/>
      <c r="J9" s="393"/>
      <c r="K9" s="359"/>
    </row>
    <row r="10" spans="1:12" s="66" customFormat="1" ht="13.5" customHeight="1" thickBot="1" x14ac:dyDescent="0.35">
      <c r="A10" s="377"/>
      <c r="B10" s="376"/>
      <c r="C10" s="376"/>
      <c r="D10" s="362"/>
      <c r="E10" s="362"/>
      <c r="F10" s="362"/>
      <c r="G10" s="362"/>
      <c r="H10" s="362"/>
      <c r="I10" s="362"/>
      <c r="J10" s="394"/>
      <c r="K10" s="359"/>
    </row>
    <row r="11" spans="1:12" s="66" customFormat="1" ht="12.75" customHeight="1" x14ac:dyDescent="0.3">
      <c r="A11" s="384" t="s">
        <v>368</v>
      </c>
      <c r="B11" s="387" t="s">
        <v>337</v>
      </c>
      <c r="C11" s="388"/>
      <c r="D11" s="363" t="e">
        <f>SUMIF(#REF!,"Instruction",#REF!)</f>
        <v>#REF!</v>
      </c>
      <c r="E11" s="363" t="e">
        <f>SUMIF(#REF!,"Instruction",#REF!)</f>
        <v>#REF!</v>
      </c>
      <c r="F11" s="363" t="e">
        <f>SUMIF(#REF!,"Instruction",#REF!)</f>
        <v>#REF!</v>
      </c>
      <c r="G11" s="363" t="e">
        <f>SUMIF(#REF!,"Instruction",#REF!)</f>
        <v>#REF!</v>
      </c>
      <c r="H11" s="363" t="e">
        <f>SUMIF(#REF!,"Instruction",#REF!)</f>
        <v>#REF!</v>
      </c>
      <c r="I11" s="363" t="e">
        <f>SUMIF(#REF!,"Instruction",#REF!)</f>
        <v>#REF!</v>
      </c>
      <c r="J11" s="355" t="e">
        <f>SUM(D11:I11)</f>
        <v>#REF!</v>
      </c>
      <c r="K11" s="359"/>
    </row>
    <row r="12" spans="1:12" s="66" customFormat="1" ht="12.75" customHeight="1" x14ac:dyDescent="0.3">
      <c r="A12" s="385"/>
      <c r="B12" s="389"/>
      <c r="C12" s="390"/>
      <c r="D12" s="364"/>
      <c r="E12" s="364"/>
      <c r="F12" s="364"/>
      <c r="G12" s="364"/>
      <c r="H12" s="364"/>
      <c r="I12" s="364"/>
      <c r="J12" s="356"/>
      <c r="K12" s="359"/>
    </row>
    <row r="13" spans="1:12" s="66" customFormat="1" ht="12.75" customHeight="1" x14ac:dyDescent="0.3">
      <c r="A13" s="385"/>
      <c r="B13" s="389"/>
      <c r="C13" s="390"/>
      <c r="D13" s="364"/>
      <c r="E13" s="364"/>
      <c r="F13" s="364"/>
      <c r="G13" s="364"/>
      <c r="H13" s="364"/>
      <c r="I13" s="364"/>
      <c r="J13" s="356"/>
      <c r="K13" s="359"/>
    </row>
    <row r="14" spans="1:12" s="66" customFormat="1" ht="12.75" customHeight="1" x14ac:dyDescent="0.3">
      <c r="A14" s="385"/>
      <c r="B14" s="389"/>
      <c r="C14" s="390"/>
      <c r="D14" s="364"/>
      <c r="E14" s="364"/>
      <c r="F14" s="364"/>
      <c r="G14" s="364"/>
      <c r="H14" s="364"/>
      <c r="I14" s="364"/>
      <c r="J14" s="356"/>
      <c r="K14" s="359"/>
    </row>
    <row r="15" spans="1:12" s="66" customFormat="1" ht="12.75" customHeight="1" x14ac:dyDescent="0.3">
      <c r="A15" s="385"/>
      <c r="B15" s="389"/>
      <c r="C15" s="390"/>
      <c r="D15" s="364"/>
      <c r="E15" s="364"/>
      <c r="F15" s="364"/>
      <c r="G15" s="364"/>
      <c r="H15" s="364"/>
      <c r="I15" s="364"/>
      <c r="J15" s="356"/>
      <c r="K15" s="359"/>
    </row>
    <row r="16" spans="1:12" s="66" customFormat="1" ht="12.75" customHeight="1" thickBot="1" x14ac:dyDescent="0.35">
      <c r="A16" s="385"/>
      <c r="B16" s="389"/>
      <c r="C16" s="390"/>
      <c r="D16" s="365"/>
      <c r="E16" s="365"/>
      <c r="F16" s="365"/>
      <c r="G16" s="365"/>
      <c r="H16" s="365"/>
      <c r="I16" s="365"/>
      <c r="J16" s="357"/>
      <c r="K16" s="359"/>
    </row>
    <row r="17" spans="1:11" s="66" customFormat="1" ht="12.75" customHeight="1" x14ac:dyDescent="0.3">
      <c r="A17" s="385"/>
      <c r="B17" s="387" t="s">
        <v>338</v>
      </c>
      <c r="C17" s="388"/>
      <c r="D17" s="363" t="e">
        <f>SUMIF(#REF!,"Support Services",#REF!)</f>
        <v>#REF!</v>
      </c>
      <c r="E17" s="363" t="e">
        <f>SUMIF(#REF!,"Support Services",#REF!)</f>
        <v>#REF!</v>
      </c>
      <c r="F17" s="363" t="e">
        <f>SUMIF(#REF!,"Support Services",#REF!)</f>
        <v>#REF!</v>
      </c>
      <c r="G17" s="363" t="e">
        <f>SUMIF(#REF!,"Support Services",#REF!)</f>
        <v>#REF!</v>
      </c>
      <c r="H17" s="363" t="e">
        <f>SUMIF(#REF!,"Support Services",#REF!)</f>
        <v>#REF!</v>
      </c>
      <c r="I17" s="363" t="e">
        <f>SUMIF(#REF!,"Support Services",#REF!)</f>
        <v>#REF!</v>
      </c>
      <c r="J17" s="355" t="e">
        <f>SUM(D17:I17)</f>
        <v>#REF!</v>
      </c>
      <c r="K17" s="359"/>
    </row>
    <row r="18" spans="1:11" s="66" customFormat="1" ht="12.75" customHeight="1" x14ac:dyDescent="0.3">
      <c r="A18" s="385"/>
      <c r="B18" s="389"/>
      <c r="C18" s="390"/>
      <c r="D18" s="364"/>
      <c r="E18" s="364"/>
      <c r="F18" s="364"/>
      <c r="G18" s="364"/>
      <c r="H18" s="364"/>
      <c r="I18" s="364"/>
      <c r="J18" s="356"/>
      <c r="K18" s="359"/>
    </row>
    <row r="19" spans="1:11" s="66" customFormat="1" ht="12.75" customHeight="1" x14ac:dyDescent="0.3">
      <c r="A19" s="385"/>
      <c r="B19" s="389"/>
      <c r="C19" s="390"/>
      <c r="D19" s="364"/>
      <c r="E19" s="364"/>
      <c r="F19" s="364"/>
      <c r="G19" s="364"/>
      <c r="H19" s="364"/>
      <c r="I19" s="364"/>
      <c r="J19" s="356"/>
      <c r="K19" s="359"/>
    </row>
    <row r="20" spans="1:11" s="66" customFormat="1" ht="12.75" customHeight="1" x14ac:dyDescent="0.3">
      <c r="A20" s="385"/>
      <c r="B20" s="389"/>
      <c r="C20" s="390"/>
      <c r="D20" s="364"/>
      <c r="E20" s="364"/>
      <c r="F20" s="364"/>
      <c r="G20" s="364"/>
      <c r="H20" s="364"/>
      <c r="I20" s="364"/>
      <c r="J20" s="356"/>
      <c r="K20" s="359"/>
    </row>
    <row r="21" spans="1:11" s="66" customFormat="1" ht="12.75" customHeight="1" x14ac:dyDescent="0.3">
      <c r="A21" s="385"/>
      <c r="B21" s="389"/>
      <c r="C21" s="390"/>
      <c r="D21" s="364"/>
      <c r="E21" s="364"/>
      <c r="F21" s="364"/>
      <c r="G21" s="364"/>
      <c r="H21" s="364"/>
      <c r="I21" s="364"/>
      <c r="J21" s="356"/>
      <c r="K21" s="359"/>
    </row>
    <row r="22" spans="1:11" s="66" customFormat="1" ht="12.75" customHeight="1" thickBot="1" x14ac:dyDescent="0.35">
      <c r="A22" s="385"/>
      <c r="B22" s="389"/>
      <c r="C22" s="390"/>
      <c r="D22" s="365"/>
      <c r="E22" s="365"/>
      <c r="F22" s="365"/>
      <c r="G22" s="365"/>
      <c r="H22" s="365"/>
      <c r="I22" s="365"/>
      <c r="J22" s="357"/>
      <c r="K22" s="359"/>
    </row>
    <row r="23" spans="1:11" s="66" customFormat="1" ht="12.75" customHeight="1" x14ac:dyDescent="0.3">
      <c r="A23" s="385"/>
      <c r="B23" s="387" t="s">
        <v>301</v>
      </c>
      <c r="C23" s="388"/>
      <c r="D23" s="363" t="e">
        <f>SUMIF(#REF!,"Administration",#REF!)</f>
        <v>#REF!</v>
      </c>
      <c r="E23" s="363" t="e">
        <f>SUMIF(#REF!,"Administration",#REF!)</f>
        <v>#REF!</v>
      </c>
      <c r="F23" s="363" t="e">
        <f>SUMIF(#REF!,"Administration",#REF!)</f>
        <v>#REF!</v>
      </c>
      <c r="G23" s="363" t="e">
        <f>SUMIF(#REF!,"Administration",#REF!)</f>
        <v>#REF!</v>
      </c>
      <c r="H23" s="363" t="e">
        <f>SUMIF(#REF!,"Administration",#REF!)</f>
        <v>#REF!</v>
      </c>
      <c r="I23" s="363" t="e">
        <f>SUMIF(#REF!,"Administration",#REF!)</f>
        <v>#REF!</v>
      </c>
      <c r="J23" s="355" t="e">
        <f>SUM(D23:I23)</f>
        <v>#REF!</v>
      </c>
      <c r="K23" s="359"/>
    </row>
    <row r="24" spans="1:11" s="66" customFormat="1" ht="12.75" customHeight="1" x14ac:dyDescent="0.3">
      <c r="A24" s="385"/>
      <c r="B24" s="389"/>
      <c r="C24" s="390"/>
      <c r="D24" s="364"/>
      <c r="E24" s="364"/>
      <c r="F24" s="364"/>
      <c r="G24" s="364"/>
      <c r="H24" s="364"/>
      <c r="I24" s="364"/>
      <c r="J24" s="356"/>
      <c r="K24" s="359"/>
    </row>
    <row r="25" spans="1:11" s="66" customFormat="1" ht="12.75" customHeight="1" x14ac:dyDescent="0.3">
      <c r="A25" s="385"/>
      <c r="B25" s="389"/>
      <c r="C25" s="390"/>
      <c r="D25" s="364"/>
      <c r="E25" s="364"/>
      <c r="F25" s="364"/>
      <c r="G25" s="364"/>
      <c r="H25" s="364"/>
      <c r="I25" s="364"/>
      <c r="J25" s="356"/>
      <c r="K25" s="359"/>
    </row>
    <row r="26" spans="1:11" s="66" customFormat="1" ht="12.75" customHeight="1" x14ac:dyDescent="0.3">
      <c r="A26" s="385"/>
      <c r="B26" s="389"/>
      <c r="C26" s="390"/>
      <c r="D26" s="364"/>
      <c r="E26" s="364"/>
      <c r="F26" s="364"/>
      <c r="G26" s="364"/>
      <c r="H26" s="364"/>
      <c r="I26" s="364"/>
      <c r="J26" s="356"/>
      <c r="K26" s="359"/>
    </row>
    <row r="27" spans="1:11" s="66" customFormat="1" ht="12.75" customHeight="1" x14ac:dyDescent="0.3">
      <c r="A27" s="385"/>
      <c r="B27" s="389"/>
      <c r="C27" s="390"/>
      <c r="D27" s="364"/>
      <c r="E27" s="364"/>
      <c r="F27" s="364"/>
      <c r="G27" s="364"/>
      <c r="H27" s="364"/>
      <c r="I27" s="364"/>
      <c r="J27" s="356"/>
      <c r="K27" s="359"/>
    </row>
    <row r="28" spans="1:11" s="66" customFormat="1" ht="12.75" customHeight="1" thickBot="1" x14ac:dyDescent="0.35">
      <c r="A28" s="385"/>
      <c r="B28" s="389"/>
      <c r="C28" s="390"/>
      <c r="D28" s="365"/>
      <c r="E28" s="365"/>
      <c r="F28" s="365"/>
      <c r="G28" s="365"/>
      <c r="H28" s="365"/>
      <c r="I28" s="365"/>
      <c r="J28" s="357"/>
      <c r="K28" s="359"/>
    </row>
    <row r="29" spans="1:11" s="66" customFormat="1" ht="12.75" customHeight="1" x14ac:dyDescent="0.3">
      <c r="A29" s="385"/>
      <c r="B29" s="387" t="s">
        <v>391</v>
      </c>
      <c r="C29" s="388"/>
      <c r="D29" s="363" t="e">
        <f>SUMIF(#REF!,"Operations",#REF!)</f>
        <v>#REF!</v>
      </c>
      <c r="E29" s="363" t="e">
        <f>SUMIF(#REF!,"Operations",#REF!)</f>
        <v>#REF!</v>
      </c>
      <c r="F29" s="363" t="e">
        <f>SUMIF(#REF!,"Operations",#REF!)</f>
        <v>#REF!</v>
      </c>
      <c r="G29" s="363" t="e">
        <f>SUMIF(#REF!,"Operations",#REF!)</f>
        <v>#REF!</v>
      </c>
      <c r="H29" s="363" t="e">
        <f>SUMIF(#REF!,"Operations",#REF!)</f>
        <v>#REF!</v>
      </c>
      <c r="I29" s="363" t="e">
        <f>SUMIF(#REF!,"Operations",#REF!)</f>
        <v>#REF!</v>
      </c>
      <c r="J29" s="355" t="e">
        <f>SUM(D29:I29)</f>
        <v>#REF!</v>
      </c>
      <c r="K29" s="359"/>
    </row>
    <row r="30" spans="1:11" s="66" customFormat="1" x14ac:dyDescent="0.3">
      <c r="A30" s="385"/>
      <c r="B30" s="389"/>
      <c r="C30" s="390"/>
      <c r="D30" s="364"/>
      <c r="E30" s="364"/>
      <c r="F30" s="364"/>
      <c r="G30" s="364"/>
      <c r="H30" s="364"/>
      <c r="I30" s="364"/>
      <c r="J30" s="356"/>
      <c r="K30" s="359"/>
    </row>
    <row r="31" spans="1:11" s="66" customFormat="1" x14ac:dyDescent="0.3">
      <c r="A31" s="385"/>
      <c r="B31" s="389"/>
      <c r="C31" s="390"/>
      <c r="D31" s="364"/>
      <c r="E31" s="364"/>
      <c r="F31" s="364"/>
      <c r="G31" s="364"/>
      <c r="H31" s="364"/>
      <c r="I31" s="364"/>
      <c r="J31" s="356"/>
      <c r="K31" s="359"/>
    </row>
    <row r="32" spans="1:11" s="66" customFormat="1" x14ac:dyDescent="0.3">
      <c r="A32" s="385"/>
      <c r="B32" s="389"/>
      <c r="C32" s="390"/>
      <c r="D32" s="364"/>
      <c r="E32" s="364"/>
      <c r="F32" s="364"/>
      <c r="G32" s="364"/>
      <c r="H32" s="364"/>
      <c r="I32" s="364"/>
      <c r="J32" s="356"/>
      <c r="K32" s="359"/>
    </row>
    <row r="33" spans="1:11" s="66" customFormat="1" x14ac:dyDescent="0.3">
      <c r="A33" s="385"/>
      <c r="B33" s="389"/>
      <c r="C33" s="390"/>
      <c r="D33" s="364"/>
      <c r="E33" s="364"/>
      <c r="F33" s="364"/>
      <c r="G33" s="364"/>
      <c r="H33" s="364"/>
      <c r="I33" s="364"/>
      <c r="J33" s="356"/>
      <c r="K33" s="359"/>
    </row>
    <row r="34" spans="1:11" s="66" customFormat="1" ht="14.4" thickBot="1" x14ac:dyDescent="0.35">
      <c r="A34" s="385"/>
      <c r="B34" s="389"/>
      <c r="C34" s="390"/>
      <c r="D34" s="365"/>
      <c r="E34" s="365"/>
      <c r="F34" s="365"/>
      <c r="G34" s="365"/>
      <c r="H34" s="365"/>
      <c r="I34" s="365"/>
      <c r="J34" s="357"/>
      <c r="K34" s="359"/>
    </row>
    <row r="35" spans="1:11" s="66" customFormat="1" ht="12.75" customHeight="1" x14ac:dyDescent="0.3">
      <c r="A35" s="385"/>
      <c r="B35" s="387" t="s">
        <v>214</v>
      </c>
      <c r="C35" s="388"/>
      <c r="D35" s="363" t="e">
        <f>SUMIF(#REF!,"Transportation",#REF!)</f>
        <v>#REF!</v>
      </c>
      <c r="E35" s="363" t="e">
        <f>SUMIF(#REF!,"Operations",#REF!)</f>
        <v>#REF!</v>
      </c>
      <c r="F35" s="363" t="e">
        <f>SUMIF(#REF!,"Transportation",#REF!)</f>
        <v>#REF!</v>
      </c>
      <c r="G35" s="363" t="e">
        <f>SUMIF(#REF!,"Transportation",#REF!)</f>
        <v>#REF!</v>
      </c>
      <c r="H35" s="363" t="e">
        <f>SUMIF(#REF!,"Transportation",#REF!)</f>
        <v>#REF!</v>
      </c>
      <c r="I35" s="363" t="e">
        <f>SUMIF(#REF!,"Transportation",#REF!)</f>
        <v>#REF!</v>
      </c>
      <c r="J35" s="355" t="e">
        <f>SUM(D35:I35)</f>
        <v>#REF!</v>
      </c>
      <c r="K35" s="359"/>
    </row>
    <row r="36" spans="1:11" s="66" customFormat="1" x14ac:dyDescent="0.3">
      <c r="A36" s="385"/>
      <c r="B36" s="389"/>
      <c r="C36" s="390"/>
      <c r="D36" s="364"/>
      <c r="E36" s="364"/>
      <c r="F36" s="364"/>
      <c r="G36" s="364"/>
      <c r="H36" s="364"/>
      <c r="I36" s="364"/>
      <c r="J36" s="356"/>
      <c r="K36" s="359"/>
    </row>
    <row r="37" spans="1:11" s="66" customFormat="1" x14ac:dyDescent="0.3">
      <c r="A37" s="385"/>
      <c r="B37" s="389"/>
      <c r="C37" s="390"/>
      <c r="D37" s="364"/>
      <c r="E37" s="364"/>
      <c r="F37" s="364"/>
      <c r="G37" s="364"/>
      <c r="H37" s="364"/>
      <c r="I37" s="364"/>
      <c r="J37" s="356"/>
      <c r="K37" s="359"/>
    </row>
    <row r="38" spans="1:11" s="66" customFormat="1" x14ac:dyDescent="0.3">
      <c r="A38" s="385"/>
      <c r="B38" s="389"/>
      <c r="C38" s="390"/>
      <c r="D38" s="364"/>
      <c r="E38" s="364"/>
      <c r="F38" s="364"/>
      <c r="G38" s="364"/>
      <c r="H38" s="364"/>
      <c r="I38" s="364"/>
      <c r="J38" s="356"/>
      <c r="K38" s="359"/>
    </row>
    <row r="39" spans="1:11" s="66" customFormat="1" x14ac:dyDescent="0.3">
      <c r="A39" s="385"/>
      <c r="B39" s="389"/>
      <c r="C39" s="390"/>
      <c r="D39" s="364"/>
      <c r="E39" s="364"/>
      <c r="F39" s="364"/>
      <c r="G39" s="364"/>
      <c r="H39" s="364"/>
      <c r="I39" s="364"/>
      <c r="J39" s="356"/>
      <c r="K39" s="359"/>
    </row>
    <row r="40" spans="1:11" s="66" customFormat="1" ht="14.4" thickBot="1" x14ac:dyDescent="0.35">
      <c r="A40" s="385"/>
      <c r="B40" s="389"/>
      <c r="C40" s="390"/>
      <c r="D40" s="365"/>
      <c r="E40" s="365"/>
      <c r="F40" s="365"/>
      <c r="G40" s="365"/>
      <c r="H40" s="365"/>
      <c r="I40" s="365"/>
      <c r="J40" s="357"/>
      <c r="K40" s="359"/>
    </row>
    <row r="41" spans="1:11" s="66" customFormat="1" ht="12.75" customHeight="1" x14ac:dyDescent="0.3">
      <c r="A41" s="385"/>
      <c r="B41" s="387" t="s">
        <v>362</v>
      </c>
      <c r="C41" s="388"/>
      <c r="D41" s="363" t="e">
        <f>SUMIF(#REF!,"Other",#REF!)</f>
        <v>#REF!</v>
      </c>
      <c r="E41" s="363" t="e">
        <f>SUMIF(#REF!,"Other",#REF!)</f>
        <v>#REF!</v>
      </c>
      <c r="F41" s="363" t="e">
        <f>SUMIF(#REF!,"Other",#REF!)</f>
        <v>#REF!</v>
      </c>
      <c r="G41" s="363" t="e">
        <f>SUMIF(#REF!,"Other",#REF!)</f>
        <v>#REF!</v>
      </c>
      <c r="H41" s="363" t="e">
        <f>SUMIF(#REF!,"Other",#REF!)</f>
        <v>#REF!</v>
      </c>
      <c r="I41" s="363" t="e">
        <f>SUMIF(#REF!,"Other",#REF!)</f>
        <v>#REF!</v>
      </c>
      <c r="J41" s="355" t="e">
        <f>SUM(D41:I41)</f>
        <v>#REF!</v>
      </c>
      <c r="K41" s="359"/>
    </row>
    <row r="42" spans="1:11" s="66" customFormat="1" ht="12.75" customHeight="1" x14ac:dyDescent="0.3">
      <c r="A42" s="385"/>
      <c r="B42" s="389"/>
      <c r="C42" s="390"/>
      <c r="D42" s="364"/>
      <c r="E42" s="364"/>
      <c r="F42" s="364"/>
      <c r="G42" s="364"/>
      <c r="H42" s="364"/>
      <c r="I42" s="364"/>
      <c r="J42" s="356"/>
      <c r="K42" s="359"/>
    </row>
    <row r="43" spans="1:11" s="66" customFormat="1" x14ac:dyDescent="0.3">
      <c r="A43" s="385"/>
      <c r="B43" s="389"/>
      <c r="C43" s="390"/>
      <c r="D43" s="364"/>
      <c r="E43" s="364"/>
      <c r="F43" s="364"/>
      <c r="G43" s="364"/>
      <c r="H43" s="364"/>
      <c r="I43" s="364"/>
      <c r="J43" s="356"/>
      <c r="K43" s="359"/>
    </row>
    <row r="44" spans="1:11" s="66" customFormat="1" x14ac:dyDescent="0.3">
      <c r="A44" s="385"/>
      <c r="B44" s="389"/>
      <c r="C44" s="390"/>
      <c r="D44" s="364"/>
      <c r="E44" s="364"/>
      <c r="F44" s="364"/>
      <c r="G44" s="364"/>
      <c r="H44" s="364"/>
      <c r="I44" s="364"/>
      <c r="J44" s="356"/>
      <c r="K44" s="359"/>
    </row>
    <row r="45" spans="1:11" s="66" customFormat="1" x14ac:dyDescent="0.3">
      <c r="A45" s="385"/>
      <c r="B45" s="389"/>
      <c r="C45" s="390"/>
      <c r="D45" s="364"/>
      <c r="E45" s="364"/>
      <c r="F45" s="364"/>
      <c r="G45" s="364"/>
      <c r="H45" s="364"/>
      <c r="I45" s="364"/>
      <c r="J45" s="356"/>
      <c r="K45" s="359"/>
    </row>
    <row r="46" spans="1:11" s="66" customFormat="1" ht="14.4" thickBot="1" x14ac:dyDescent="0.35">
      <c r="A46" s="385"/>
      <c r="B46" s="389"/>
      <c r="C46" s="390"/>
      <c r="D46" s="365"/>
      <c r="E46" s="365"/>
      <c r="F46" s="365"/>
      <c r="G46" s="365"/>
      <c r="H46" s="365"/>
      <c r="I46" s="365"/>
      <c r="J46" s="357"/>
      <c r="K46" s="359"/>
    </row>
    <row r="47" spans="1:11" s="66" customFormat="1" ht="12.75" customHeight="1" x14ac:dyDescent="0.3">
      <c r="A47" s="385"/>
      <c r="B47" s="398" t="s">
        <v>215</v>
      </c>
      <c r="C47" s="399"/>
      <c r="D47" s="395" t="e">
        <f t="shared" ref="D47:I47" si="0">SUM(D11:D46)</f>
        <v>#REF!</v>
      </c>
      <c r="E47" s="395" t="e">
        <f t="shared" si="0"/>
        <v>#REF!</v>
      </c>
      <c r="F47" s="395" t="e">
        <f t="shared" si="0"/>
        <v>#REF!</v>
      </c>
      <c r="G47" s="395" t="e">
        <f t="shared" si="0"/>
        <v>#REF!</v>
      </c>
      <c r="H47" s="395" t="e">
        <f t="shared" si="0"/>
        <v>#REF!</v>
      </c>
      <c r="I47" s="395" t="e">
        <f t="shared" si="0"/>
        <v>#REF!</v>
      </c>
      <c r="J47" s="395" t="e">
        <f>SUM(D47:I47)</f>
        <v>#REF!</v>
      </c>
      <c r="K47" s="359"/>
    </row>
    <row r="48" spans="1:11" s="66" customFormat="1" x14ac:dyDescent="0.3">
      <c r="A48" s="385"/>
      <c r="B48" s="400"/>
      <c r="C48" s="401"/>
      <c r="D48" s="396"/>
      <c r="E48" s="396"/>
      <c r="F48" s="396"/>
      <c r="G48" s="396"/>
      <c r="H48" s="396"/>
      <c r="I48" s="396"/>
      <c r="J48" s="396"/>
      <c r="K48" s="359"/>
    </row>
    <row r="49" spans="1:11" s="66" customFormat="1" x14ac:dyDescent="0.3">
      <c r="A49" s="385"/>
      <c r="B49" s="400"/>
      <c r="C49" s="401"/>
      <c r="D49" s="396"/>
      <c r="E49" s="396"/>
      <c r="F49" s="396"/>
      <c r="G49" s="396"/>
      <c r="H49" s="396"/>
      <c r="I49" s="396"/>
      <c r="J49" s="396"/>
      <c r="K49" s="359"/>
    </row>
    <row r="50" spans="1:11" s="66" customFormat="1" x14ac:dyDescent="0.3">
      <c r="A50" s="385"/>
      <c r="B50" s="400"/>
      <c r="C50" s="401"/>
      <c r="D50" s="396"/>
      <c r="E50" s="396"/>
      <c r="F50" s="396"/>
      <c r="G50" s="396"/>
      <c r="H50" s="396"/>
      <c r="I50" s="396"/>
      <c r="J50" s="396"/>
      <c r="K50" s="359"/>
    </row>
    <row r="51" spans="1:11" s="66" customFormat="1" x14ac:dyDescent="0.3">
      <c r="A51" s="385"/>
      <c r="B51" s="400"/>
      <c r="C51" s="401"/>
      <c r="D51" s="396"/>
      <c r="E51" s="396"/>
      <c r="F51" s="396"/>
      <c r="G51" s="396"/>
      <c r="H51" s="396"/>
      <c r="I51" s="396"/>
      <c r="J51" s="396"/>
      <c r="K51" s="359"/>
    </row>
    <row r="52" spans="1:11" s="66" customFormat="1" ht="14.4" thickBot="1" x14ac:dyDescent="0.35">
      <c r="A52" s="386"/>
      <c r="B52" s="402"/>
      <c r="C52" s="403"/>
      <c r="D52" s="397"/>
      <c r="E52" s="397"/>
      <c r="F52" s="397"/>
      <c r="G52" s="397"/>
      <c r="H52" s="397"/>
      <c r="I52" s="397"/>
      <c r="J52" s="397"/>
      <c r="K52" s="360"/>
    </row>
    <row r="53" spans="1:11" s="66" customFormat="1" ht="14.4" thickTop="1" x14ac:dyDescent="0.3">
      <c r="K53" s="13"/>
    </row>
    <row r="54" spans="1:11" s="66" customFormat="1" x14ac:dyDescent="0.3">
      <c r="K54" s="13"/>
    </row>
    <row r="55" spans="1:11" s="66" customFormat="1" x14ac:dyDescent="0.3">
      <c r="K55" s="13"/>
    </row>
  </sheetData>
  <mergeCells count="68">
    <mergeCell ref="J47:J52"/>
    <mergeCell ref="B47:C52"/>
    <mergeCell ref="D47:D52"/>
    <mergeCell ref="E47:E52"/>
    <mergeCell ref="F47:F52"/>
    <mergeCell ref="G47:G52"/>
    <mergeCell ref="F35:F40"/>
    <mergeCell ref="G35:G40"/>
    <mergeCell ref="H35:H40"/>
    <mergeCell ref="I35:I40"/>
    <mergeCell ref="H47:H52"/>
    <mergeCell ref="I47:I52"/>
    <mergeCell ref="J35:J40"/>
    <mergeCell ref="B41:C46"/>
    <mergeCell ref="G23:G28"/>
    <mergeCell ref="D41:D46"/>
    <mergeCell ref="E41:E46"/>
    <mergeCell ref="F41:F46"/>
    <mergeCell ref="G41:G46"/>
    <mergeCell ref="I29:I34"/>
    <mergeCell ref="J29:J34"/>
    <mergeCell ref="B23:C28"/>
    <mergeCell ref="H41:H46"/>
    <mergeCell ref="I41:I46"/>
    <mergeCell ref="J41:J46"/>
    <mergeCell ref="B35:C40"/>
    <mergeCell ref="D35:D40"/>
    <mergeCell ref="E35:E40"/>
    <mergeCell ref="I23:I28"/>
    <mergeCell ref="J23:J28"/>
    <mergeCell ref="B29:C34"/>
    <mergeCell ref="D29:D34"/>
    <mergeCell ref="E29:E34"/>
    <mergeCell ref="F29:F34"/>
    <mergeCell ref="G29:G34"/>
    <mergeCell ref="H29:H34"/>
    <mergeCell ref="A1:L2"/>
    <mergeCell ref="A3:C10"/>
    <mergeCell ref="D3:J6"/>
    <mergeCell ref="A11:A52"/>
    <mergeCell ref="B11:C16"/>
    <mergeCell ref="B17:C22"/>
    <mergeCell ref="E17:E22"/>
    <mergeCell ref="F17:F22"/>
    <mergeCell ref="G17:G22"/>
    <mergeCell ref="H17:H22"/>
    <mergeCell ref="J7:J10"/>
    <mergeCell ref="D11:D16"/>
    <mergeCell ref="E11:E16"/>
    <mergeCell ref="F11:F16"/>
    <mergeCell ref="G11:G16"/>
    <mergeCell ref="H11:H16"/>
    <mergeCell ref="J17:J22"/>
    <mergeCell ref="K3:K52"/>
    <mergeCell ref="D7:D10"/>
    <mergeCell ref="E7:E10"/>
    <mergeCell ref="F7:F10"/>
    <mergeCell ref="I11:I16"/>
    <mergeCell ref="J11:J16"/>
    <mergeCell ref="D23:D28"/>
    <mergeCell ref="E23:E28"/>
    <mergeCell ref="F23:F28"/>
    <mergeCell ref="G7:G10"/>
    <mergeCell ref="H7:H10"/>
    <mergeCell ref="I7:I10"/>
    <mergeCell ref="I17:I22"/>
    <mergeCell ref="D17:D22"/>
    <mergeCell ref="H23:H28"/>
  </mergeCells>
  <conditionalFormatting sqref="K3">
    <cfRule type="cellIs" dxfId="73" priority="2" operator="equal">
      <formula>"The total amount for which you have budgeted does not match the total amount of funds from all sources being consolidated in the LEA's consolidated schoolwide program pool of funds."</formula>
    </cfRule>
  </conditionalFormatting>
  <conditionalFormatting sqref="K3">
    <cfRule type="cellIs" dxfId="72" priority="1" operator="equal">
      <formula>"The total amount for which you have budgeted does not match the total amount of funds from all sources being consolidated in the LEA's consolidated schoolwide program pool of funds."</formula>
    </cfRule>
  </conditionalFormatting>
  <printOptions gridLines="1"/>
  <pageMargins left="0.75" right="0.75" top="1" bottom="1" header="0.5" footer="0.5"/>
  <headerFooter alignWithMargins="0">
    <oddHeader>&amp;LTab &amp;A: Page &amp;P of &amp;N</oddHead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D000D5"/>
    <pageSetUpPr fitToPage="1"/>
  </sheetPr>
  <dimension ref="A1:J90"/>
  <sheetViews>
    <sheetView workbookViewId="0">
      <selection activeCell="H93" sqref="H93"/>
    </sheetView>
  </sheetViews>
  <sheetFormatPr defaultColWidth="8.77734375" defaultRowHeight="13.8" x14ac:dyDescent="0.3"/>
  <cols>
    <col min="1" max="10" width="15.6640625" style="2" customWidth="1"/>
    <col min="11" max="16384" width="8.77734375" style="2"/>
  </cols>
  <sheetData>
    <row r="1" spans="1:10" x14ac:dyDescent="0.3">
      <c r="A1" s="420" t="s">
        <v>398</v>
      </c>
      <c r="B1" s="420"/>
      <c r="C1" s="420"/>
      <c r="D1" s="420"/>
      <c r="E1" s="420"/>
      <c r="F1" s="420"/>
      <c r="G1" s="420"/>
      <c r="H1" s="420"/>
      <c r="I1" s="420"/>
      <c r="J1" s="4"/>
    </row>
    <row r="2" spans="1:10" x14ac:dyDescent="0.3">
      <c r="A2" s="420"/>
      <c r="B2" s="420"/>
      <c r="C2" s="420"/>
      <c r="D2" s="420"/>
      <c r="E2" s="420"/>
      <c r="F2" s="420"/>
      <c r="G2" s="420"/>
      <c r="H2" s="420"/>
      <c r="I2" s="420"/>
      <c r="J2" s="4"/>
    </row>
    <row r="3" spans="1:10" x14ac:dyDescent="0.3">
      <c r="A3" s="421" t="s">
        <v>280</v>
      </c>
      <c r="B3" s="421"/>
      <c r="C3" s="421"/>
      <c r="D3" s="421"/>
      <c r="E3" s="421"/>
      <c r="F3" s="421"/>
      <c r="G3" s="421"/>
      <c r="H3" s="421"/>
      <c r="I3" s="421"/>
      <c r="J3" s="4"/>
    </row>
    <row r="4" spans="1:10" x14ac:dyDescent="0.3">
      <c r="A4" s="421"/>
      <c r="B4" s="421"/>
      <c r="C4" s="421"/>
      <c r="D4" s="421"/>
      <c r="E4" s="421"/>
      <c r="F4" s="421"/>
      <c r="G4" s="421"/>
      <c r="H4" s="421"/>
      <c r="I4" s="421"/>
      <c r="J4" s="4"/>
    </row>
    <row r="5" spans="1:10" x14ac:dyDescent="0.3">
      <c r="A5" s="421"/>
      <c r="B5" s="421"/>
      <c r="C5" s="421"/>
      <c r="D5" s="421"/>
      <c r="E5" s="421"/>
      <c r="F5" s="421"/>
      <c r="G5" s="421"/>
      <c r="H5" s="421"/>
      <c r="I5" s="421"/>
      <c r="J5" s="4"/>
    </row>
    <row r="6" spans="1:10" x14ac:dyDescent="0.3">
      <c r="A6" s="421"/>
      <c r="B6" s="421"/>
      <c r="C6" s="421"/>
      <c r="D6" s="421"/>
      <c r="E6" s="421"/>
      <c r="F6" s="421"/>
      <c r="G6" s="421"/>
      <c r="H6" s="421"/>
      <c r="I6" s="421"/>
      <c r="J6" s="4"/>
    </row>
    <row r="7" spans="1:10" x14ac:dyDescent="0.3">
      <c r="A7" s="421"/>
      <c r="B7" s="421"/>
      <c r="C7" s="421"/>
      <c r="D7" s="421"/>
      <c r="E7" s="421"/>
      <c r="F7" s="421"/>
      <c r="G7" s="421"/>
      <c r="H7" s="421"/>
      <c r="I7" s="421"/>
      <c r="J7" s="4"/>
    </row>
    <row r="8" spans="1:10" x14ac:dyDescent="0.3">
      <c r="A8" s="421"/>
      <c r="B8" s="421"/>
      <c r="C8" s="421"/>
      <c r="D8" s="421"/>
      <c r="E8" s="421"/>
      <c r="F8" s="421"/>
      <c r="G8" s="421"/>
      <c r="H8" s="421"/>
      <c r="I8" s="421"/>
      <c r="J8" s="4"/>
    </row>
    <row r="9" spans="1:10" x14ac:dyDescent="0.3">
      <c r="A9" s="427" t="s">
        <v>396</v>
      </c>
      <c r="B9" s="428"/>
      <c r="C9" s="429"/>
      <c r="D9" s="422" t="s">
        <v>363</v>
      </c>
      <c r="E9" s="422"/>
      <c r="F9" s="422"/>
      <c r="G9" s="422"/>
      <c r="H9" s="422"/>
      <c r="I9" s="422"/>
      <c r="J9" s="4"/>
    </row>
    <row r="10" spans="1:10" x14ac:dyDescent="0.3">
      <c r="A10" s="430"/>
      <c r="B10" s="431"/>
      <c r="C10" s="432"/>
      <c r="D10" s="422"/>
      <c r="E10" s="422"/>
      <c r="F10" s="422"/>
      <c r="G10" s="422"/>
      <c r="H10" s="422"/>
      <c r="I10" s="422"/>
      <c r="J10" s="4"/>
    </row>
    <row r="11" spans="1:10" x14ac:dyDescent="0.3">
      <c r="A11" s="430"/>
      <c r="B11" s="431"/>
      <c r="C11" s="432"/>
      <c r="D11" s="422"/>
      <c r="E11" s="422"/>
      <c r="F11" s="422"/>
      <c r="G11" s="422"/>
      <c r="H11" s="422"/>
      <c r="I11" s="422"/>
      <c r="J11" s="4"/>
    </row>
    <row r="12" spans="1:10" x14ac:dyDescent="0.3">
      <c r="A12" s="430"/>
      <c r="B12" s="431"/>
      <c r="C12" s="432"/>
      <c r="D12" s="422"/>
      <c r="E12" s="422"/>
      <c r="F12" s="422"/>
      <c r="G12" s="422"/>
      <c r="H12" s="422"/>
      <c r="I12" s="422"/>
      <c r="J12" s="4"/>
    </row>
    <row r="13" spans="1:10" x14ac:dyDescent="0.3">
      <c r="A13" s="430"/>
      <c r="B13" s="431"/>
      <c r="C13" s="432"/>
      <c r="D13" s="422"/>
      <c r="E13" s="422"/>
      <c r="F13" s="422"/>
      <c r="G13" s="422"/>
      <c r="H13" s="422"/>
      <c r="I13" s="422"/>
      <c r="J13" s="4"/>
    </row>
    <row r="14" spans="1:10" ht="15" customHeight="1" x14ac:dyDescent="0.3">
      <c r="A14" s="430"/>
      <c r="B14" s="431"/>
      <c r="C14" s="432"/>
      <c r="D14" s="423" t="s">
        <v>364</v>
      </c>
      <c r="E14" s="426" t="s">
        <v>365</v>
      </c>
      <c r="F14" s="426" t="s">
        <v>309</v>
      </c>
      <c r="G14" s="426" t="s">
        <v>366</v>
      </c>
      <c r="H14" s="426" t="s">
        <v>367</v>
      </c>
      <c r="I14" s="426" t="s">
        <v>310</v>
      </c>
      <c r="J14" s="4"/>
    </row>
    <row r="15" spans="1:10" ht="15" customHeight="1" x14ac:dyDescent="0.3">
      <c r="A15" s="430"/>
      <c r="B15" s="431"/>
      <c r="C15" s="432"/>
      <c r="D15" s="424"/>
      <c r="E15" s="426"/>
      <c r="F15" s="426"/>
      <c r="G15" s="426"/>
      <c r="H15" s="426"/>
      <c r="I15" s="426"/>
      <c r="J15" s="4"/>
    </row>
    <row r="16" spans="1:10" ht="15" customHeight="1" x14ac:dyDescent="0.3">
      <c r="A16" s="433"/>
      <c r="B16" s="434"/>
      <c r="C16" s="435"/>
      <c r="D16" s="425"/>
      <c r="E16" s="426"/>
      <c r="F16" s="426"/>
      <c r="G16" s="426"/>
      <c r="H16" s="426"/>
      <c r="I16" s="426"/>
      <c r="J16" s="4"/>
    </row>
    <row r="17" spans="1:10" ht="12.75" customHeight="1" x14ac:dyDescent="0.3">
      <c r="A17" s="404" t="s">
        <v>368</v>
      </c>
      <c r="B17" s="405" t="s">
        <v>359</v>
      </c>
      <c r="C17" s="406"/>
      <c r="D17" s="413" t="s">
        <v>369</v>
      </c>
      <c r="E17" s="411" t="s">
        <v>370</v>
      </c>
      <c r="F17" s="411" t="s">
        <v>371</v>
      </c>
      <c r="G17" s="411" t="s">
        <v>340</v>
      </c>
      <c r="H17" s="411" t="s">
        <v>341</v>
      </c>
      <c r="I17" s="411" t="s">
        <v>342</v>
      </c>
      <c r="J17" s="4"/>
    </row>
    <row r="18" spans="1:10" x14ac:dyDescent="0.3">
      <c r="A18" s="404"/>
      <c r="B18" s="407"/>
      <c r="C18" s="408"/>
      <c r="D18" s="414"/>
      <c r="E18" s="411"/>
      <c r="F18" s="411"/>
      <c r="G18" s="411"/>
      <c r="H18" s="411"/>
      <c r="I18" s="411"/>
      <c r="J18" s="4"/>
    </row>
    <row r="19" spans="1:10" x14ac:dyDescent="0.3">
      <c r="A19" s="404"/>
      <c r="B19" s="407"/>
      <c r="C19" s="408"/>
      <c r="D19" s="414"/>
      <c r="E19" s="411"/>
      <c r="F19" s="411"/>
      <c r="G19" s="411"/>
      <c r="H19" s="411"/>
      <c r="I19" s="411"/>
      <c r="J19" s="4"/>
    </row>
    <row r="20" spans="1:10" x14ac:dyDescent="0.3">
      <c r="A20" s="404"/>
      <c r="B20" s="407"/>
      <c r="C20" s="408"/>
      <c r="D20" s="414"/>
      <c r="E20" s="411"/>
      <c r="F20" s="411"/>
      <c r="G20" s="411"/>
      <c r="H20" s="411"/>
      <c r="I20" s="411"/>
      <c r="J20" s="4"/>
    </row>
    <row r="21" spans="1:10" x14ac:dyDescent="0.3">
      <c r="A21" s="404"/>
      <c r="B21" s="407"/>
      <c r="C21" s="408"/>
      <c r="D21" s="414"/>
      <c r="E21" s="411"/>
      <c r="F21" s="411"/>
      <c r="G21" s="411"/>
      <c r="H21" s="411"/>
      <c r="I21" s="411"/>
      <c r="J21" s="4"/>
    </row>
    <row r="22" spans="1:10" x14ac:dyDescent="0.3">
      <c r="A22" s="404"/>
      <c r="B22" s="407"/>
      <c r="C22" s="408"/>
      <c r="D22" s="414"/>
      <c r="E22" s="411"/>
      <c r="F22" s="411"/>
      <c r="G22" s="411"/>
      <c r="H22" s="411"/>
      <c r="I22" s="411"/>
      <c r="J22" s="4"/>
    </row>
    <row r="23" spans="1:10" x14ac:dyDescent="0.3">
      <c r="A23" s="404"/>
      <c r="B23" s="407"/>
      <c r="C23" s="408"/>
      <c r="D23" s="414"/>
      <c r="E23" s="411"/>
      <c r="F23" s="411"/>
      <c r="G23" s="411"/>
      <c r="H23" s="411"/>
      <c r="I23" s="411"/>
      <c r="J23" s="4"/>
    </row>
    <row r="24" spans="1:10" x14ac:dyDescent="0.3">
      <c r="A24" s="404"/>
      <c r="B24" s="407"/>
      <c r="C24" s="408"/>
      <c r="D24" s="414"/>
      <c r="E24" s="411"/>
      <c r="F24" s="411"/>
      <c r="G24" s="411"/>
      <c r="H24" s="411"/>
      <c r="I24" s="411"/>
      <c r="J24" s="4"/>
    </row>
    <row r="25" spans="1:10" x14ac:dyDescent="0.3">
      <c r="A25" s="404"/>
      <c r="B25" s="407"/>
      <c r="C25" s="408"/>
      <c r="D25" s="414"/>
      <c r="E25" s="411"/>
      <c r="F25" s="411"/>
      <c r="G25" s="411"/>
      <c r="H25" s="411"/>
      <c r="I25" s="411"/>
      <c r="J25" s="4"/>
    </row>
    <row r="26" spans="1:10" x14ac:dyDescent="0.3">
      <c r="A26" s="404"/>
      <c r="B26" s="407"/>
      <c r="C26" s="408"/>
      <c r="D26" s="414"/>
      <c r="E26" s="411"/>
      <c r="F26" s="411"/>
      <c r="G26" s="411"/>
      <c r="H26" s="411"/>
      <c r="I26" s="411"/>
      <c r="J26" s="4"/>
    </row>
    <row r="27" spans="1:10" x14ac:dyDescent="0.3">
      <c r="A27" s="404"/>
      <c r="B27" s="407"/>
      <c r="C27" s="408"/>
      <c r="D27" s="414"/>
      <c r="E27" s="411"/>
      <c r="F27" s="411"/>
      <c r="G27" s="411"/>
      <c r="H27" s="411"/>
      <c r="I27" s="411"/>
      <c r="J27" s="4"/>
    </row>
    <row r="28" spans="1:10" x14ac:dyDescent="0.3">
      <c r="A28" s="404"/>
      <c r="B28" s="407"/>
      <c r="C28" s="408"/>
      <c r="D28" s="414"/>
      <c r="E28" s="411"/>
      <c r="F28" s="411"/>
      <c r="G28" s="411"/>
      <c r="H28" s="411"/>
      <c r="I28" s="411"/>
      <c r="J28" s="4"/>
    </row>
    <row r="29" spans="1:10" x14ac:dyDescent="0.3">
      <c r="A29" s="404"/>
      <c r="B29" s="407"/>
      <c r="C29" s="408"/>
      <c r="D29" s="414"/>
      <c r="E29" s="411"/>
      <c r="F29" s="411"/>
      <c r="G29" s="411"/>
      <c r="H29" s="411"/>
      <c r="I29" s="411"/>
      <c r="J29" s="4"/>
    </row>
    <row r="30" spans="1:10" x14ac:dyDescent="0.3">
      <c r="A30" s="404"/>
      <c r="B30" s="407"/>
      <c r="C30" s="408"/>
      <c r="D30" s="414"/>
      <c r="E30" s="411"/>
      <c r="F30" s="411"/>
      <c r="G30" s="411"/>
      <c r="H30" s="411"/>
      <c r="I30" s="411"/>
      <c r="J30" s="4"/>
    </row>
    <row r="31" spans="1:10" x14ac:dyDescent="0.3">
      <c r="A31" s="404"/>
      <c r="B31" s="409"/>
      <c r="C31" s="410"/>
      <c r="D31" s="415"/>
      <c r="E31" s="411"/>
      <c r="F31" s="411"/>
      <c r="G31" s="411"/>
      <c r="H31" s="411"/>
      <c r="I31" s="411"/>
      <c r="J31" s="4"/>
    </row>
    <row r="32" spans="1:10" ht="12.75" customHeight="1" x14ac:dyDescent="0.3">
      <c r="A32" s="404"/>
      <c r="B32" s="405" t="s">
        <v>381</v>
      </c>
      <c r="C32" s="406"/>
      <c r="D32" s="416" t="s">
        <v>350</v>
      </c>
      <c r="E32" s="411" t="s">
        <v>351</v>
      </c>
      <c r="F32" s="411" t="s">
        <v>352</v>
      </c>
      <c r="G32" s="411" t="s">
        <v>387</v>
      </c>
      <c r="H32" s="411" t="s">
        <v>341</v>
      </c>
      <c r="I32" s="411" t="s">
        <v>342</v>
      </c>
      <c r="J32" s="4"/>
    </row>
    <row r="33" spans="1:10" x14ac:dyDescent="0.3">
      <c r="A33" s="404"/>
      <c r="B33" s="407"/>
      <c r="C33" s="408"/>
      <c r="D33" s="417"/>
      <c r="E33" s="411"/>
      <c r="F33" s="411"/>
      <c r="G33" s="411"/>
      <c r="H33" s="411"/>
      <c r="I33" s="411"/>
      <c r="J33" s="4"/>
    </row>
    <row r="34" spans="1:10" x14ac:dyDescent="0.3">
      <c r="A34" s="404"/>
      <c r="B34" s="407"/>
      <c r="C34" s="408"/>
      <c r="D34" s="417"/>
      <c r="E34" s="411"/>
      <c r="F34" s="411"/>
      <c r="G34" s="411"/>
      <c r="H34" s="411"/>
      <c r="I34" s="411"/>
      <c r="J34" s="4"/>
    </row>
    <row r="35" spans="1:10" x14ac:dyDescent="0.3">
      <c r="A35" s="404"/>
      <c r="B35" s="407"/>
      <c r="C35" s="408"/>
      <c r="D35" s="417"/>
      <c r="E35" s="411"/>
      <c r="F35" s="411"/>
      <c r="G35" s="411"/>
      <c r="H35" s="411"/>
      <c r="I35" s="411"/>
      <c r="J35" s="4"/>
    </row>
    <row r="36" spans="1:10" x14ac:dyDescent="0.3">
      <c r="A36" s="404"/>
      <c r="B36" s="407"/>
      <c r="C36" s="408"/>
      <c r="D36" s="417"/>
      <c r="E36" s="411"/>
      <c r="F36" s="411"/>
      <c r="G36" s="411"/>
      <c r="H36" s="411"/>
      <c r="I36" s="411"/>
      <c r="J36" s="4"/>
    </row>
    <row r="37" spans="1:10" x14ac:dyDescent="0.3">
      <c r="A37" s="404"/>
      <c r="B37" s="407"/>
      <c r="C37" s="408"/>
      <c r="D37" s="417"/>
      <c r="E37" s="411"/>
      <c r="F37" s="411"/>
      <c r="G37" s="411"/>
      <c r="H37" s="411"/>
      <c r="I37" s="411"/>
      <c r="J37" s="4"/>
    </row>
    <row r="38" spans="1:10" x14ac:dyDescent="0.3">
      <c r="A38" s="404"/>
      <c r="B38" s="407"/>
      <c r="C38" s="408"/>
      <c r="D38" s="417"/>
      <c r="E38" s="411"/>
      <c r="F38" s="411"/>
      <c r="G38" s="411"/>
      <c r="H38" s="411"/>
      <c r="I38" s="411"/>
      <c r="J38" s="4"/>
    </row>
    <row r="39" spans="1:10" x14ac:dyDescent="0.3">
      <c r="A39" s="404"/>
      <c r="B39" s="407"/>
      <c r="C39" s="408"/>
      <c r="D39" s="417"/>
      <c r="E39" s="411"/>
      <c r="F39" s="411"/>
      <c r="G39" s="411"/>
      <c r="H39" s="411"/>
      <c r="I39" s="411"/>
      <c r="J39" s="4"/>
    </row>
    <row r="40" spans="1:10" x14ac:dyDescent="0.3">
      <c r="A40" s="404"/>
      <c r="B40" s="407"/>
      <c r="C40" s="408"/>
      <c r="D40" s="417"/>
      <c r="E40" s="411"/>
      <c r="F40" s="411"/>
      <c r="G40" s="411"/>
      <c r="H40" s="411"/>
      <c r="I40" s="411"/>
      <c r="J40" s="4"/>
    </row>
    <row r="41" spans="1:10" x14ac:dyDescent="0.3">
      <c r="A41" s="404"/>
      <c r="B41" s="407"/>
      <c r="C41" s="408"/>
      <c r="D41" s="417"/>
      <c r="E41" s="411"/>
      <c r="F41" s="411"/>
      <c r="G41" s="411"/>
      <c r="H41" s="411"/>
      <c r="I41" s="411"/>
      <c r="J41" s="4"/>
    </row>
    <row r="42" spans="1:10" x14ac:dyDescent="0.3">
      <c r="A42" s="404"/>
      <c r="B42" s="407"/>
      <c r="C42" s="408"/>
      <c r="D42" s="417"/>
      <c r="E42" s="411"/>
      <c r="F42" s="411"/>
      <c r="G42" s="411"/>
      <c r="H42" s="411"/>
      <c r="I42" s="411"/>
      <c r="J42" s="4"/>
    </row>
    <row r="43" spans="1:10" x14ac:dyDescent="0.3">
      <c r="A43" s="404"/>
      <c r="B43" s="407"/>
      <c r="C43" s="408"/>
      <c r="D43" s="417"/>
      <c r="E43" s="411"/>
      <c r="F43" s="411"/>
      <c r="G43" s="411"/>
      <c r="H43" s="411"/>
      <c r="I43" s="411"/>
      <c r="J43" s="4"/>
    </row>
    <row r="44" spans="1:10" x14ac:dyDescent="0.3">
      <c r="A44" s="404"/>
      <c r="B44" s="407"/>
      <c r="C44" s="408"/>
      <c r="D44" s="417"/>
      <c r="E44" s="411"/>
      <c r="F44" s="411"/>
      <c r="G44" s="411"/>
      <c r="H44" s="411"/>
      <c r="I44" s="411"/>
      <c r="J44" s="4"/>
    </row>
    <row r="45" spans="1:10" x14ac:dyDescent="0.3">
      <c r="A45" s="404"/>
      <c r="B45" s="407"/>
      <c r="C45" s="408"/>
      <c r="D45" s="417"/>
      <c r="E45" s="411"/>
      <c r="F45" s="411"/>
      <c r="G45" s="411"/>
      <c r="H45" s="411"/>
      <c r="I45" s="411"/>
      <c r="J45" s="4"/>
    </row>
    <row r="46" spans="1:10" x14ac:dyDescent="0.3">
      <c r="A46" s="404"/>
      <c r="B46" s="407"/>
      <c r="C46" s="408"/>
      <c r="D46" s="417"/>
      <c r="E46" s="411"/>
      <c r="F46" s="411"/>
      <c r="G46" s="411"/>
      <c r="H46" s="411"/>
      <c r="I46" s="411"/>
      <c r="J46" s="4"/>
    </row>
    <row r="47" spans="1:10" x14ac:dyDescent="0.3">
      <c r="A47" s="404"/>
      <c r="B47" s="407"/>
      <c r="C47" s="408"/>
      <c r="D47" s="417"/>
      <c r="E47" s="411"/>
      <c r="F47" s="411"/>
      <c r="G47" s="411"/>
      <c r="H47" s="411"/>
      <c r="I47" s="411"/>
      <c r="J47" s="4"/>
    </row>
    <row r="48" spans="1:10" x14ac:dyDescent="0.3">
      <c r="A48" s="404"/>
      <c r="B48" s="407"/>
      <c r="C48" s="408"/>
      <c r="D48" s="417"/>
      <c r="E48" s="411"/>
      <c r="F48" s="411"/>
      <c r="G48" s="411"/>
      <c r="H48" s="411"/>
      <c r="I48" s="411"/>
      <c r="J48" s="4"/>
    </row>
    <row r="49" spans="1:10" x14ac:dyDescent="0.3">
      <c r="A49" s="404"/>
      <c r="B49" s="407"/>
      <c r="C49" s="408"/>
      <c r="D49" s="417"/>
      <c r="E49" s="411"/>
      <c r="F49" s="411"/>
      <c r="G49" s="411"/>
      <c r="H49" s="411"/>
      <c r="I49" s="411"/>
      <c r="J49" s="4"/>
    </row>
    <row r="50" spans="1:10" x14ac:dyDescent="0.3">
      <c r="A50" s="404"/>
      <c r="B50" s="409"/>
      <c r="C50" s="410"/>
      <c r="D50" s="418"/>
      <c r="E50" s="411"/>
      <c r="F50" s="411"/>
      <c r="G50" s="411"/>
      <c r="H50" s="411"/>
      <c r="I50" s="411"/>
      <c r="J50" s="4"/>
    </row>
    <row r="51" spans="1:10" ht="12.75" customHeight="1" x14ac:dyDescent="0.3">
      <c r="A51" s="404"/>
      <c r="B51" s="405" t="s">
        <v>383</v>
      </c>
      <c r="C51" s="406"/>
      <c r="D51" s="416" t="s">
        <v>388</v>
      </c>
      <c r="E51" s="419" t="s">
        <v>375</v>
      </c>
      <c r="F51" s="411" t="s">
        <v>389</v>
      </c>
      <c r="G51" s="411" t="s">
        <v>390</v>
      </c>
      <c r="H51" s="411" t="s">
        <v>341</v>
      </c>
      <c r="I51" s="411" t="s">
        <v>342</v>
      </c>
      <c r="J51" s="4"/>
    </row>
    <row r="52" spans="1:10" x14ac:dyDescent="0.3">
      <c r="A52" s="404"/>
      <c r="B52" s="407"/>
      <c r="C52" s="408"/>
      <c r="D52" s="417"/>
      <c r="E52" s="411"/>
      <c r="F52" s="411"/>
      <c r="G52" s="411"/>
      <c r="H52" s="411"/>
      <c r="I52" s="411"/>
      <c r="J52" s="4"/>
    </row>
    <row r="53" spans="1:10" x14ac:dyDescent="0.3">
      <c r="A53" s="404"/>
      <c r="B53" s="407"/>
      <c r="C53" s="408"/>
      <c r="D53" s="417"/>
      <c r="E53" s="411"/>
      <c r="F53" s="411"/>
      <c r="G53" s="411"/>
      <c r="H53" s="411"/>
      <c r="I53" s="411"/>
      <c r="J53" s="4"/>
    </row>
    <row r="54" spans="1:10" x14ac:dyDescent="0.3">
      <c r="A54" s="404"/>
      <c r="B54" s="407"/>
      <c r="C54" s="408"/>
      <c r="D54" s="417"/>
      <c r="E54" s="411"/>
      <c r="F54" s="411"/>
      <c r="G54" s="411"/>
      <c r="H54" s="411"/>
      <c r="I54" s="411"/>
      <c r="J54" s="4"/>
    </row>
    <row r="55" spans="1:10" x14ac:dyDescent="0.3">
      <c r="A55" s="404"/>
      <c r="B55" s="407"/>
      <c r="C55" s="408"/>
      <c r="D55" s="417"/>
      <c r="E55" s="411"/>
      <c r="F55" s="411"/>
      <c r="G55" s="411"/>
      <c r="H55" s="411"/>
      <c r="I55" s="411"/>
      <c r="J55" s="4"/>
    </row>
    <row r="56" spans="1:10" x14ac:dyDescent="0.3">
      <c r="A56" s="404"/>
      <c r="B56" s="407"/>
      <c r="C56" s="408"/>
      <c r="D56" s="417"/>
      <c r="E56" s="411"/>
      <c r="F56" s="411"/>
      <c r="G56" s="411"/>
      <c r="H56" s="411"/>
      <c r="I56" s="411"/>
      <c r="J56" s="4"/>
    </row>
    <row r="57" spans="1:10" x14ac:dyDescent="0.3">
      <c r="A57" s="404"/>
      <c r="B57" s="407"/>
      <c r="C57" s="408"/>
      <c r="D57" s="417"/>
      <c r="E57" s="411"/>
      <c r="F57" s="411"/>
      <c r="G57" s="411"/>
      <c r="H57" s="411"/>
      <c r="I57" s="411"/>
      <c r="J57" s="4"/>
    </row>
    <row r="58" spans="1:10" x14ac:dyDescent="0.3">
      <c r="A58" s="404"/>
      <c r="B58" s="407"/>
      <c r="C58" s="408"/>
      <c r="D58" s="417"/>
      <c r="E58" s="411"/>
      <c r="F58" s="411"/>
      <c r="G58" s="411"/>
      <c r="H58" s="411"/>
      <c r="I58" s="411"/>
      <c r="J58" s="4"/>
    </row>
    <row r="59" spans="1:10" x14ac:dyDescent="0.3">
      <c r="A59" s="404"/>
      <c r="B59" s="407"/>
      <c r="C59" s="408"/>
      <c r="D59" s="417"/>
      <c r="E59" s="411"/>
      <c r="F59" s="411"/>
      <c r="G59" s="411"/>
      <c r="H59" s="411"/>
      <c r="I59" s="411"/>
      <c r="J59" s="4"/>
    </row>
    <row r="60" spans="1:10" x14ac:dyDescent="0.3">
      <c r="A60" s="404"/>
      <c r="B60" s="407"/>
      <c r="C60" s="408"/>
      <c r="D60" s="417"/>
      <c r="E60" s="411"/>
      <c r="F60" s="411"/>
      <c r="G60" s="411"/>
      <c r="H60" s="411"/>
      <c r="I60" s="411"/>
      <c r="J60" s="4"/>
    </row>
    <row r="61" spans="1:10" x14ac:dyDescent="0.3">
      <c r="A61" s="404"/>
      <c r="B61" s="407"/>
      <c r="C61" s="408"/>
      <c r="D61" s="417"/>
      <c r="E61" s="411"/>
      <c r="F61" s="411"/>
      <c r="G61" s="411"/>
      <c r="H61" s="411"/>
      <c r="I61" s="411"/>
      <c r="J61" s="4"/>
    </row>
    <row r="62" spans="1:10" x14ac:dyDescent="0.3">
      <c r="A62" s="404"/>
      <c r="B62" s="407"/>
      <c r="C62" s="408"/>
      <c r="D62" s="417"/>
      <c r="E62" s="411"/>
      <c r="F62" s="411"/>
      <c r="G62" s="411"/>
      <c r="H62" s="411"/>
      <c r="I62" s="411"/>
      <c r="J62" s="4"/>
    </row>
    <row r="63" spans="1:10" x14ac:dyDescent="0.3">
      <c r="A63" s="404"/>
      <c r="B63" s="409"/>
      <c r="C63" s="410"/>
      <c r="D63" s="418"/>
      <c r="E63" s="411"/>
      <c r="F63" s="411"/>
      <c r="G63" s="411"/>
      <c r="H63" s="411"/>
      <c r="I63" s="411"/>
      <c r="J63" s="4"/>
    </row>
    <row r="64" spans="1:10" ht="12.75" customHeight="1" x14ac:dyDescent="0.3">
      <c r="A64" s="404"/>
      <c r="B64" s="405" t="s">
        <v>372</v>
      </c>
      <c r="C64" s="406"/>
      <c r="D64" s="416" t="s">
        <v>380</v>
      </c>
      <c r="E64" s="411" t="s">
        <v>329</v>
      </c>
      <c r="F64" s="411" t="s">
        <v>330</v>
      </c>
      <c r="G64" s="411" t="s">
        <v>331</v>
      </c>
      <c r="H64" s="411" t="s">
        <v>341</v>
      </c>
      <c r="I64" s="411" t="s">
        <v>342</v>
      </c>
      <c r="J64" s="4"/>
    </row>
    <row r="65" spans="1:10" x14ac:dyDescent="0.3">
      <c r="A65" s="404"/>
      <c r="B65" s="407"/>
      <c r="C65" s="408"/>
      <c r="D65" s="417"/>
      <c r="E65" s="411"/>
      <c r="F65" s="411"/>
      <c r="G65" s="411"/>
      <c r="H65" s="411"/>
      <c r="I65" s="411"/>
      <c r="J65" s="4"/>
    </row>
    <row r="66" spans="1:10" x14ac:dyDescent="0.3">
      <c r="A66" s="404"/>
      <c r="B66" s="407"/>
      <c r="C66" s="408"/>
      <c r="D66" s="417"/>
      <c r="E66" s="411"/>
      <c r="F66" s="411"/>
      <c r="G66" s="411"/>
      <c r="H66" s="411"/>
      <c r="I66" s="411"/>
      <c r="J66" s="4"/>
    </row>
    <row r="67" spans="1:10" x14ac:dyDescent="0.3">
      <c r="A67" s="404"/>
      <c r="B67" s="407"/>
      <c r="C67" s="408"/>
      <c r="D67" s="417"/>
      <c r="E67" s="411"/>
      <c r="F67" s="411"/>
      <c r="G67" s="411"/>
      <c r="H67" s="411"/>
      <c r="I67" s="411"/>
      <c r="J67" s="4"/>
    </row>
    <row r="68" spans="1:10" x14ac:dyDescent="0.3">
      <c r="A68" s="404"/>
      <c r="B68" s="407"/>
      <c r="C68" s="408"/>
      <c r="D68" s="417"/>
      <c r="E68" s="411"/>
      <c r="F68" s="411"/>
      <c r="G68" s="411"/>
      <c r="H68" s="411"/>
      <c r="I68" s="411"/>
      <c r="J68" s="4"/>
    </row>
    <row r="69" spans="1:10" x14ac:dyDescent="0.3">
      <c r="A69" s="404"/>
      <c r="B69" s="407"/>
      <c r="C69" s="408"/>
      <c r="D69" s="417"/>
      <c r="E69" s="411"/>
      <c r="F69" s="411"/>
      <c r="G69" s="411"/>
      <c r="H69" s="411"/>
      <c r="I69" s="411"/>
      <c r="J69" s="4"/>
    </row>
    <row r="70" spans="1:10" x14ac:dyDescent="0.3">
      <c r="A70" s="404"/>
      <c r="B70" s="407"/>
      <c r="C70" s="408"/>
      <c r="D70" s="417"/>
      <c r="E70" s="411"/>
      <c r="F70" s="411"/>
      <c r="G70" s="411"/>
      <c r="H70" s="411"/>
      <c r="I70" s="411"/>
      <c r="J70" s="4"/>
    </row>
    <row r="71" spans="1:10" x14ac:dyDescent="0.3">
      <c r="A71" s="404"/>
      <c r="B71" s="407"/>
      <c r="C71" s="408"/>
      <c r="D71" s="417"/>
      <c r="E71" s="411"/>
      <c r="F71" s="411"/>
      <c r="G71" s="411"/>
      <c r="H71" s="411"/>
      <c r="I71" s="411"/>
      <c r="J71" s="4"/>
    </row>
    <row r="72" spans="1:10" x14ac:dyDescent="0.3">
      <c r="A72" s="404"/>
      <c r="B72" s="407"/>
      <c r="C72" s="408"/>
      <c r="D72" s="417"/>
      <c r="E72" s="411"/>
      <c r="F72" s="411"/>
      <c r="G72" s="411"/>
      <c r="H72" s="411"/>
      <c r="I72" s="411"/>
      <c r="J72" s="4"/>
    </row>
    <row r="73" spans="1:10" x14ac:dyDescent="0.3">
      <c r="A73" s="404"/>
      <c r="B73" s="409"/>
      <c r="C73" s="410"/>
      <c r="D73" s="418"/>
      <c r="E73" s="411"/>
      <c r="F73" s="411"/>
      <c r="G73" s="411"/>
      <c r="H73" s="411"/>
      <c r="I73" s="411"/>
      <c r="J73" s="4"/>
    </row>
    <row r="74" spans="1:10" ht="12.75" customHeight="1" x14ac:dyDescent="0.3">
      <c r="A74" s="404"/>
      <c r="B74" s="405" t="s">
        <v>308</v>
      </c>
      <c r="C74" s="406"/>
      <c r="D74" s="416" t="s">
        <v>332</v>
      </c>
      <c r="E74" s="411" t="s">
        <v>329</v>
      </c>
      <c r="F74" s="411" t="s">
        <v>333</v>
      </c>
      <c r="G74" s="411" t="s">
        <v>331</v>
      </c>
      <c r="H74" s="411" t="s">
        <v>341</v>
      </c>
      <c r="I74" s="411" t="s">
        <v>342</v>
      </c>
      <c r="J74" s="4"/>
    </row>
    <row r="75" spans="1:10" x14ac:dyDescent="0.3">
      <c r="A75" s="404"/>
      <c r="B75" s="407"/>
      <c r="C75" s="408"/>
      <c r="D75" s="417"/>
      <c r="E75" s="411"/>
      <c r="F75" s="411"/>
      <c r="G75" s="411"/>
      <c r="H75" s="411"/>
      <c r="I75" s="411"/>
      <c r="J75" s="4"/>
    </row>
    <row r="76" spans="1:10" x14ac:dyDescent="0.3">
      <c r="A76" s="404"/>
      <c r="B76" s="407"/>
      <c r="C76" s="408"/>
      <c r="D76" s="417"/>
      <c r="E76" s="411"/>
      <c r="F76" s="411"/>
      <c r="G76" s="411"/>
      <c r="H76" s="411"/>
      <c r="I76" s="411"/>
      <c r="J76" s="4"/>
    </row>
    <row r="77" spans="1:10" x14ac:dyDescent="0.3">
      <c r="A77" s="404"/>
      <c r="B77" s="407"/>
      <c r="C77" s="408"/>
      <c r="D77" s="417"/>
      <c r="E77" s="411"/>
      <c r="F77" s="411"/>
      <c r="G77" s="411"/>
      <c r="H77" s="411"/>
      <c r="I77" s="411"/>
      <c r="J77" s="4"/>
    </row>
    <row r="78" spans="1:10" x14ac:dyDescent="0.3">
      <c r="A78" s="404"/>
      <c r="B78" s="407"/>
      <c r="C78" s="408"/>
      <c r="D78" s="417"/>
      <c r="E78" s="411"/>
      <c r="F78" s="411"/>
      <c r="G78" s="411"/>
      <c r="H78" s="411"/>
      <c r="I78" s="411"/>
      <c r="J78" s="4"/>
    </row>
    <row r="79" spans="1:10" x14ac:dyDescent="0.3">
      <c r="A79" s="404"/>
      <c r="B79" s="407"/>
      <c r="C79" s="408"/>
      <c r="D79" s="417"/>
      <c r="E79" s="411"/>
      <c r="F79" s="411"/>
      <c r="G79" s="411"/>
      <c r="H79" s="411"/>
      <c r="I79" s="411"/>
      <c r="J79" s="4"/>
    </row>
    <row r="80" spans="1:10" x14ac:dyDescent="0.3">
      <c r="A80" s="404"/>
      <c r="B80" s="407"/>
      <c r="C80" s="408"/>
      <c r="D80" s="417"/>
      <c r="E80" s="411"/>
      <c r="F80" s="411"/>
      <c r="G80" s="411"/>
      <c r="H80" s="411"/>
      <c r="I80" s="411"/>
      <c r="J80" s="4"/>
    </row>
    <row r="81" spans="1:10" x14ac:dyDescent="0.3">
      <c r="A81" s="404"/>
      <c r="B81" s="407"/>
      <c r="C81" s="408"/>
      <c r="D81" s="417"/>
      <c r="E81" s="411"/>
      <c r="F81" s="411"/>
      <c r="G81" s="411"/>
      <c r="H81" s="411"/>
      <c r="I81" s="411"/>
      <c r="J81" s="4"/>
    </row>
    <row r="82" spans="1:10" x14ac:dyDescent="0.3">
      <c r="A82" s="404"/>
      <c r="B82" s="407"/>
      <c r="C82" s="408"/>
      <c r="D82" s="417"/>
      <c r="E82" s="411"/>
      <c r="F82" s="411"/>
      <c r="G82" s="411"/>
      <c r="H82" s="411"/>
      <c r="I82" s="411"/>
      <c r="J82" s="4"/>
    </row>
    <row r="83" spans="1:10" x14ac:dyDescent="0.3">
      <c r="A83" s="404"/>
      <c r="B83" s="409"/>
      <c r="C83" s="410"/>
      <c r="D83" s="418"/>
      <c r="E83" s="411"/>
      <c r="F83" s="411"/>
      <c r="G83" s="411"/>
      <c r="H83" s="411"/>
      <c r="I83" s="411"/>
      <c r="J83" s="4"/>
    </row>
    <row r="84" spans="1:10" ht="25.5" customHeight="1" x14ac:dyDescent="0.3">
      <c r="A84" s="404"/>
      <c r="B84" s="405" t="s">
        <v>353</v>
      </c>
      <c r="C84" s="406"/>
      <c r="D84" s="413" t="s">
        <v>334</v>
      </c>
      <c r="E84" s="412" t="s">
        <v>365</v>
      </c>
      <c r="F84" s="412" t="s">
        <v>335</v>
      </c>
      <c r="G84" s="412" t="s">
        <v>336</v>
      </c>
      <c r="H84" s="412" t="s">
        <v>341</v>
      </c>
      <c r="I84" s="412" t="s">
        <v>342</v>
      </c>
      <c r="J84" s="4"/>
    </row>
    <row r="85" spans="1:10" x14ac:dyDescent="0.3">
      <c r="A85" s="404"/>
      <c r="B85" s="407"/>
      <c r="C85" s="408"/>
      <c r="D85" s="414"/>
      <c r="E85" s="412"/>
      <c r="F85" s="412"/>
      <c r="G85" s="412"/>
      <c r="H85" s="412"/>
      <c r="I85" s="412"/>
      <c r="J85" s="4"/>
    </row>
    <row r="86" spans="1:10" x14ac:dyDescent="0.3">
      <c r="A86" s="404"/>
      <c r="B86" s="407"/>
      <c r="C86" s="408"/>
      <c r="D86" s="414"/>
      <c r="E86" s="412"/>
      <c r="F86" s="412"/>
      <c r="G86" s="412"/>
      <c r="H86" s="412"/>
      <c r="I86" s="412"/>
      <c r="J86" s="4"/>
    </row>
    <row r="87" spans="1:10" x14ac:dyDescent="0.3">
      <c r="A87" s="404"/>
      <c r="B87" s="407"/>
      <c r="C87" s="408"/>
      <c r="D87" s="414"/>
      <c r="E87" s="412"/>
      <c r="F87" s="412"/>
      <c r="G87" s="412"/>
      <c r="H87" s="412"/>
      <c r="I87" s="412"/>
      <c r="J87" s="4"/>
    </row>
    <row r="88" spans="1:10" ht="12.75" customHeight="1" x14ac:dyDescent="0.3">
      <c r="A88" s="404"/>
      <c r="B88" s="407"/>
      <c r="C88" s="408"/>
      <c r="D88" s="414"/>
      <c r="E88" s="412"/>
      <c r="F88" s="412"/>
      <c r="G88" s="412"/>
      <c r="H88" s="412"/>
      <c r="I88" s="412"/>
      <c r="J88" s="4"/>
    </row>
    <row r="89" spans="1:10" x14ac:dyDescent="0.3">
      <c r="A89" s="404"/>
      <c r="B89" s="407"/>
      <c r="C89" s="408"/>
      <c r="D89" s="414"/>
      <c r="E89" s="412"/>
      <c r="F89" s="412"/>
      <c r="G89" s="412"/>
      <c r="H89" s="412"/>
      <c r="I89" s="412"/>
      <c r="J89" s="4"/>
    </row>
    <row r="90" spans="1:10" x14ac:dyDescent="0.3">
      <c r="A90" s="404"/>
      <c r="B90" s="409"/>
      <c r="C90" s="410"/>
      <c r="D90" s="415"/>
      <c r="E90" s="412"/>
      <c r="F90" s="412"/>
      <c r="G90" s="412"/>
      <c r="H90" s="412"/>
      <c r="I90" s="412"/>
      <c r="J90" s="4"/>
    </row>
  </sheetData>
  <sheetProtection password="E6F6" sheet="1"/>
  <mergeCells count="53">
    <mergeCell ref="I74:I83"/>
    <mergeCell ref="G74:G83"/>
    <mergeCell ref="H64:H73"/>
    <mergeCell ref="I64:I73"/>
    <mergeCell ref="H51:H63"/>
    <mergeCell ref="I51:I63"/>
    <mergeCell ref="I32:I50"/>
    <mergeCell ref="H32:H50"/>
    <mergeCell ref="I14:I16"/>
    <mergeCell ref="I17:I31"/>
    <mergeCell ref="G17:G31"/>
    <mergeCell ref="H17:H31"/>
    <mergeCell ref="G14:G16"/>
    <mergeCell ref="A1:I2"/>
    <mergeCell ref="A3:I8"/>
    <mergeCell ref="D9:I13"/>
    <mergeCell ref="D14:D16"/>
    <mergeCell ref="E14:E16"/>
    <mergeCell ref="F14:F16"/>
    <mergeCell ref="H14:H16"/>
    <mergeCell ref="A9:C16"/>
    <mergeCell ref="H84:H90"/>
    <mergeCell ref="F74:F83"/>
    <mergeCell ref="I84:I90"/>
    <mergeCell ref="D17:D31"/>
    <mergeCell ref="E17:E31"/>
    <mergeCell ref="H74:H83"/>
    <mergeCell ref="D51:D63"/>
    <mergeCell ref="E51:E63"/>
    <mergeCell ref="F32:F50"/>
    <mergeCell ref="E64:E73"/>
    <mergeCell ref="G51:G63"/>
    <mergeCell ref="D32:D50"/>
    <mergeCell ref="E32:E50"/>
    <mergeCell ref="D64:D73"/>
    <mergeCell ref="G64:G73"/>
    <mergeCell ref="F64:F73"/>
    <mergeCell ref="A17:A90"/>
    <mergeCell ref="B64:C73"/>
    <mergeCell ref="G32:G50"/>
    <mergeCell ref="B51:C63"/>
    <mergeCell ref="B17:C31"/>
    <mergeCell ref="E84:E90"/>
    <mergeCell ref="B74:C83"/>
    <mergeCell ref="G84:G90"/>
    <mergeCell ref="D84:D90"/>
    <mergeCell ref="B84:C90"/>
    <mergeCell ref="D74:D83"/>
    <mergeCell ref="E74:E83"/>
    <mergeCell ref="F84:F90"/>
    <mergeCell ref="F51:F63"/>
    <mergeCell ref="B32:C50"/>
    <mergeCell ref="F17:F31"/>
  </mergeCells>
  <phoneticPr fontId="8" type="noConversion"/>
  <printOptions gridLines="1"/>
  <pageMargins left="0.75" right="0.75" top="1" bottom="1" header="0.5" footer="0.5"/>
  <headerFooter alignWithMargins="0">
    <oddHeader>&amp;LTab &amp;A: Page &amp;P of &amp;N</oddHeader>
  </headerFooter>
  <rowBreaks count="2" manualBreakCount="2">
    <brk id="31" max="16383" man="1"/>
    <brk id="63"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2</vt:lpstr>
      <vt:lpstr>3</vt:lpstr>
      <vt:lpstr>4</vt:lpstr>
      <vt:lpstr>5</vt:lpstr>
      <vt:lpstr>Information and Certification</vt:lpstr>
      <vt:lpstr>Assurances</vt:lpstr>
      <vt:lpstr>8</vt:lpstr>
      <vt:lpstr>13</vt:lpstr>
      <vt:lpstr>Definitions</vt:lpstr>
      <vt:lpstr>15</vt:lpstr>
      <vt:lpstr>16</vt:lpstr>
      <vt:lpstr>Validation</vt:lpstr>
      <vt:lpstr>OSSE Only</vt:lpstr>
      <vt:lpstr>LEA Plan</vt:lpstr>
      <vt:lpstr>TIPlan.Validation</vt:lpstr>
      <vt:lpstr>check</vt:lpstr>
      <vt:lpstr>consortium</vt:lpstr>
      <vt:lpstr>decision</vt:lpstr>
      <vt:lpstr>funds</vt:lpstr>
      <vt:lpstr>improvement</vt:lpstr>
      <vt:lpstr>'Information and Certification'!Print_Area</vt:lpstr>
      <vt:lpstr>programs</vt:lpstr>
      <vt:lpstr>yes</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 User</dc:creator>
  <cp:lastModifiedBy>Andrea Shorter</cp:lastModifiedBy>
  <cp:lastPrinted>2012-08-03T15:54:47Z</cp:lastPrinted>
  <dcterms:created xsi:type="dcterms:W3CDTF">2009-08-27T20:58:51Z</dcterms:created>
  <dcterms:modified xsi:type="dcterms:W3CDTF">2013-09-16T18:05:46Z</dcterms:modified>
</cp:coreProperties>
</file>