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85" yWindow="30" windowWidth="15600" windowHeight="10245"/>
  </bookViews>
  <sheets>
    <sheet name="WardAlpha" sheetId="1" r:id="rId1"/>
  </sheets>
  <definedNames>
    <definedName name="_xlnm._FilterDatabase" localSheetId="0" hidden="1">WardAlpha!$A$2:$AC$198</definedName>
  </definedNames>
  <calcPr calcId="145621"/>
</workbook>
</file>

<file path=xl/calcChain.xml><?xml version="1.0" encoding="utf-8"?>
<calcChain xmlns="http://schemas.openxmlformats.org/spreadsheetml/2006/main">
  <c r="Q199" i="1" l="1"/>
  <c r="T199" i="1"/>
  <c r="X199" i="1"/>
  <c r="AA199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64" i="1"/>
  <c r="AB199" i="1" s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64" i="1"/>
  <c r="Y199" i="1" s="1"/>
  <c r="W199" i="1" s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64" i="1"/>
  <c r="U199" i="1" s="1"/>
  <c r="R165" i="1"/>
  <c r="R199" i="1" s="1"/>
  <c r="P199" i="1" s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64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2" i="1"/>
  <c r="AB163" i="1"/>
  <c r="AB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2" i="1"/>
  <c r="Y163" i="1"/>
  <c r="Y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2" i="1"/>
  <c r="U163" i="1"/>
  <c r="U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2" i="1"/>
  <c r="R163" i="1"/>
  <c r="R130" i="1"/>
  <c r="AA128" i="1"/>
  <c r="AA161" i="1" s="1"/>
  <c r="X128" i="1"/>
  <c r="X161" i="1" s="1"/>
  <c r="T128" i="1"/>
  <c r="T161" i="1" s="1"/>
  <c r="Q128" i="1"/>
  <c r="Q161" i="1" s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9" i="1"/>
  <c r="AB104" i="1"/>
  <c r="AB128" i="1" s="1"/>
  <c r="AB161" i="1" s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9" i="1"/>
  <c r="Y104" i="1"/>
  <c r="U105" i="1"/>
  <c r="U106" i="1"/>
  <c r="U107" i="1"/>
  <c r="U128" i="1" s="1"/>
  <c r="U161" i="1" s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9" i="1"/>
  <c r="U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9" i="1"/>
  <c r="R104" i="1"/>
  <c r="AA99" i="1"/>
  <c r="X99" i="1"/>
  <c r="T99" i="1"/>
  <c r="Q99" i="1"/>
  <c r="Z199" i="1" l="1"/>
  <c r="AC199" i="1"/>
  <c r="N199" i="1"/>
  <c r="S199" i="1"/>
  <c r="V199" i="1" s="1"/>
  <c r="M199" i="1"/>
  <c r="Z161" i="1"/>
  <c r="N161" i="1"/>
  <c r="S161" i="1"/>
  <c r="Z128" i="1"/>
  <c r="S128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100" i="1"/>
  <c r="AB101" i="1"/>
  <c r="AB102" i="1"/>
  <c r="AB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100" i="1"/>
  <c r="Y101" i="1"/>
  <c r="Y102" i="1"/>
  <c r="Y103" i="1"/>
  <c r="Y128" i="1" s="1"/>
  <c r="Y161" i="1" s="1"/>
  <c r="W161" i="1" s="1"/>
  <c r="AC161" i="1" s="1"/>
  <c r="Y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100" i="1"/>
  <c r="U101" i="1"/>
  <c r="U102" i="1"/>
  <c r="U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100" i="1"/>
  <c r="R101" i="1"/>
  <c r="R102" i="1"/>
  <c r="R103" i="1"/>
  <c r="R128" i="1" s="1"/>
  <c r="R161" i="1" s="1"/>
  <c r="M161" i="1" s="1"/>
  <c r="R75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1" i="1"/>
  <c r="AB72" i="1"/>
  <c r="AB73" i="1"/>
  <c r="AB74" i="1"/>
  <c r="AB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1" i="1"/>
  <c r="Y72" i="1"/>
  <c r="Y73" i="1"/>
  <c r="Y74" i="1"/>
  <c r="Y43" i="1"/>
  <c r="U44" i="1"/>
  <c r="U48" i="1"/>
  <c r="U49" i="1"/>
  <c r="U50" i="1"/>
  <c r="U51" i="1"/>
  <c r="U52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1" i="1"/>
  <c r="U72" i="1"/>
  <c r="U73" i="1"/>
  <c r="U74" i="1"/>
  <c r="U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1" i="1"/>
  <c r="R72" i="1"/>
  <c r="R73" i="1"/>
  <c r="R74" i="1"/>
  <c r="R43" i="1"/>
  <c r="AB33" i="1"/>
  <c r="AB34" i="1"/>
  <c r="AB35" i="1"/>
  <c r="AB36" i="1"/>
  <c r="AB37" i="1"/>
  <c r="AB38" i="1"/>
  <c r="AB39" i="1"/>
  <c r="AB40" i="1"/>
  <c r="AB42" i="1"/>
  <c r="AB32" i="1"/>
  <c r="Y33" i="1"/>
  <c r="Y34" i="1"/>
  <c r="Y35" i="1"/>
  <c r="Y36" i="1"/>
  <c r="Y37" i="1"/>
  <c r="Y38" i="1"/>
  <c r="Y39" i="1"/>
  <c r="Y40" i="1"/>
  <c r="Y42" i="1"/>
  <c r="Y32" i="1"/>
  <c r="U33" i="1"/>
  <c r="U34" i="1"/>
  <c r="U35" i="1"/>
  <c r="U36" i="1"/>
  <c r="U37" i="1"/>
  <c r="U38" i="1"/>
  <c r="U39" i="1"/>
  <c r="U40" i="1"/>
  <c r="U42" i="1"/>
  <c r="U32" i="1"/>
  <c r="R33" i="1"/>
  <c r="R34" i="1"/>
  <c r="R35" i="1"/>
  <c r="R36" i="1"/>
  <c r="R37" i="1"/>
  <c r="R38" i="1"/>
  <c r="R39" i="1"/>
  <c r="R40" i="1"/>
  <c r="R42" i="1"/>
  <c r="R32" i="1"/>
  <c r="AA31" i="1"/>
  <c r="AA41" i="1" s="1"/>
  <c r="AA70" i="1" s="1"/>
  <c r="X31" i="1"/>
  <c r="X41" i="1" s="1"/>
  <c r="X70" i="1" s="1"/>
  <c r="T31" i="1"/>
  <c r="T41" i="1" s="1"/>
  <c r="T70" i="1" s="1"/>
  <c r="Q31" i="1"/>
  <c r="Q41" i="1" s="1"/>
  <c r="Q70" i="1" s="1"/>
  <c r="T20" i="1"/>
  <c r="X20" i="1"/>
  <c r="AA20" i="1"/>
  <c r="Q20" i="1"/>
  <c r="AB22" i="1"/>
  <c r="AB23" i="1"/>
  <c r="AB24" i="1"/>
  <c r="AB25" i="1"/>
  <c r="AB26" i="1"/>
  <c r="AB27" i="1"/>
  <c r="AB28" i="1"/>
  <c r="AB29" i="1"/>
  <c r="AB30" i="1"/>
  <c r="Y22" i="1"/>
  <c r="Y23" i="1"/>
  <c r="Y24" i="1"/>
  <c r="Y25" i="1"/>
  <c r="Y26" i="1"/>
  <c r="Y27" i="1"/>
  <c r="Y28" i="1"/>
  <c r="Y29" i="1"/>
  <c r="Y30" i="1"/>
  <c r="U22" i="1"/>
  <c r="U23" i="1"/>
  <c r="U24" i="1"/>
  <c r="U25" i="1"/>
  <c r="U26" i="1"/>
  <c r="U27" i="1"/>
  <c r="U28" i="1"/>
  <c r="U29" i="1"/>
  <c r="U30" i="1"/>
  <c r="R22" i="1"/>
  <c r="R23" i="1"/>
  <c r="R24" i="1"/>
  <c r="R25" i="1"/>
  <c r="R26" i="1"/>
  <c r="R27" i="1"/>
  <c r="R28" i="1"/>
  <c r="R29" i="1"/>
  <c r="R30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1" i="1"/>
  <c r="AB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1" i="1"/>
  <c r="Y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1" i="1"/>
  <c r="U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1" i="1"/>
  <c r="R3" i="1"/>
  <c r="AD3" i="1"/>
  <c r="M128" i="1" l="1"/>
  <c r="P161" i="1"/>
  <c r="V161" i="1" s="1"/>
  <c r="P128" i="1"/>
  <c r="V128" i="1" s="1"/>
  <c r="W128" i="1"/>
  <c r="O199" i="1"/>
  <c r="O161" i="1"/>
  <c r="AC128" i="1"/>
  <c r="N128" i="1"/>
  <c r="O128" i="1" s="1"/>
  <c r="AB31" i="1"/>
  <c r="Z31" i="1" s="1"/>
  <c r="R99" i="1"/>
  <c r="U99" i="1"/>
  <c r="S99" i="1" s="1"/>
  <c r="Y99" i="1"/>
  <c r="W99" i="1" s="1"/>
  <c r="AB99" i="1"/>
  <c r="Y20" i="1"/>
  <c r="W20" i="1" s="1"/>
  <c r="U31" i="1"/>
  <c r="N31" i="1" s="1"/>
  <c r="Y31" i="1"/>
  <c r="W31" i="1" s="1"/>
  <c r="AC31" i="1" s="1"/>
  <c r="AB41" i="1"/>
  <c r="Z41" i="1" s="1"/>
  <c r="R20" i="1"/>
  <c r="R31" i="1"/>
  <c r="P31" i="1" s="1"/>
  <c r="Y41" i="1"/>
  <c r="Y70" i="1" s="1"/>
  <c r="W70" i="1" s="1"/>
  <c r="AB70" i="1"/>
  <c r="Z70" i="1" s="1"/>
  <c r="U20" i="1"/>
  <c r="N20" i="1" s="1"/>
  <c r="AB20" i="1"/>
  <c r="Z20" i="1" s="1"/>
  <c r="W41" i="1"/>
  <c r="P20" i="1"/>
  <c r="V135" i="1"/>
  <c r="V50" i="1"/>
  <c r="V51" i="1"/>
  <c r="V136" i="1"/>
  <c r="V172" i="1"/>
  <c r="V85" i="1"/>
  <c r="V14" i="1"/>
  <c r="V183" i="1"/>
  <c r="V96" i="1"/>
  <c r="V115" i="1"/>
  <c r="V194" i="1"/>
  <c r="V72" i="1"/>
  <c r="V8" i="1"/>
  <c r="V80" i="1"/>
  <c r="V54" i="1"/>
  <c r="V151" i="1"/>
  <c r="V56" i="1"/>
  <c r="V91" i="1"/>
  <c r="V12" i="1"/>
  <c r="V5" i="1"/>
  <c r="V109" i="1"/>
  <c r="V112" i="1"/>
  <c r="V84" i="1"/>
  <c r="V141" i="1"/>
  <c r="V83" i="1"/>
  <c r="V55" i="1"/>
  <c r="V94" i="1"/>
  <c r="V144" i="1"/>
  <c r="V17" i="1"/>
  <c r="V119" i="1"/>
  <c r="V61" i="1"/>
  <c r="V65" i="1"/>
  <c r="V156" i="1"/>
  <c r="V100" i="1"/>
  <c r="V131" i="1"/>
  <c r="V47" i="1"/>
  <c r="V98" i="1"/>
  <c r="V46" i="1"/>
  <c r="V142" i="1"/>
  <c r="V177" i="1"/>
  <c r="V148" i="1"/>
  <c r="V197" i="1"/>
  <c r="V59" i="1"/>
  <c r="V168" i="1"/>
  <c r="V81" i="1"/>
  <c r="V125" i="1"/>
  <c r="V11" i="1"/>
  <c r="V130" i="1"/>
  <c r="V104" i="1"/>
  <c r="V3" i="1"/>
  <c r="V43" i="1"/>
  <c r="V132" i="1"/>
  <c r="V103" i="1"/>
  <c r="V105" i="1"/>
  <c r="V44" i="1"/>
  <c r="V77" i="1"/>
  <c r="V133" i="1"/>
  <c r="V9" i="1"/>
  <c r="V13" i="1"/>
  <c r="V138" i="1"/>
  <c r="V140" i="1"/>
  <c r="V33" i="1"/>
  <c r="V174" i="1"/>
  <c r="V25" i="1"/>
  <c r="V26" i="1"/>
  <c r="V134" i="1"/>
  <c r="V176" i="1"/>
  <c r="V143" i="1"/>
  <c r="V27" i="1"/>
  <c r="V35" i="1"/>
  <c r="V146" i="1"/>
  <c r="V181" i="1"/>
  <c r="V34" i="1"/>
  <c r="V147" i="1"/>
  <c r="V57" i="1"/>
  <c r="V86" i="1"/>
  <c r="V58" i="1"/>
  <c r="V89" i="1"/>
  <c r="V186" i="1"/>
  <c r="V116" i="1"/>
  <c r="V36" i="1"/>
  <c r="V37" i="1"/>
  <c r="V117" i="1"/>
  <c r="V118" i="1"/>
  <c r="V16" i="1"/>
  <c r="V189" i="1"/>
  <c r="V38" i="1"/>
  <c r="V152" i="1"/>
  <c r="V93" i="1"/>
  <c r="V191" i="1"/>
  <c r="V39" i="1"/>
  <c r="V192" i="1"/>
  <c r="V120" i="1"/>
  <c r="V6" i="1"/>
  <c r="V153" i="1"/>
  <c r="V62" i="1"/>
  <c r="V63" i="1"/>
  <c r="V28" i="1"/>
  <c r="V193" i="1"/>
  <c r="V188" i="1"/>
  <c r="V123" i="1"/>
  <c r="V66" i="1"/>
  <c r="V67" i="1"/>
  <c r="V195" i="1"/>
  <c r="V154" i="1"/>
  <c r="V196" i="1"/>
  <c r="V40" i="1"/>
  <c r="V157" i="1"/>
  <c r="V68" i="1"/>
  <c r="V160" i="1"/>
  <c r="V30" i="1"/>
  <c r="V69" i="1"/>
  <c r="V19" i="1"/>
  <c r="V198" i="1"/>
  <c r="V126" i="1"/>
  <c r="V127" i="1"/>
  <c r="V129" i="1"/>
  <c r="V102" i="1"/>
  <c r="V73" i="1"/>
  <c r="V74" i="1"/>
  <c r="V113" i="1"/>
  <c r="V171" i="1"/>
  <c r="V182" i="1"/>
  <c r="V75" i="1"/>
  <c r="V90" i="1"/>
  <c r="V187" i="1"/>
  <c r="V162" i="1"/>
  <c r="V106" i="1"/>
  <c r="V87" i="1"/>
  <c r="V4" i="1"/>
  <c r="V76" i="1"/>
  <c r="V32" i="1"/>
  <c r="V111" i="1"/>
  <c r="V24" i="1"/>
  <c r="V175" i="1"/>
  <c r="V114" i="1"/>
  <c r="V180" i="1"/>
  <c r="V185" i="1"/>
  <c r="V60" i="1"/>
  <c r="V145" i="1"/>
  <c r="V155" i="1"/>
  <c r="V158" i="1"/>
  <c r="V124" i="1"/>
  <c r="V18" i="1"/>
  <c r="V10" i="1"/>
  <c r="V165" i="1"/>
  <c r="V166" i="1"/>
  <c r="V7" i="1"/>
  <c r="V52" i="1"/>
  <c r="V110" i="1"/>
  <c r="V92" i="1"/>
  <c r="V64" i="1"/>
  <c r="V97" i="1"/>
  <c r="V42" i="1"/>
  <c r="V163" i="1"/>
  <c r="V29" i="1"/>
  <c r="V82" i="1"/>
  <c r="V23" i="1"/>
  <c r="V21" i="1"/>
  <c r="V95" i="1"/>
  <c r="V121" i="1"/>
  <c r="V88" i="1"/>
  <c r="V159" i="1"/>
  <c r="V164" i="1"/>
  <c r="V48" i="1"/>
  <c r="V107" i="1"/>
  <c r="V167" i="1"/>
  <c r="V49" i="1"/>
  <c r="V108" i="1"/>
  <c r="V78" i="1"/>
  <c r="V79" i="1"/>
  <c r="V137" i="1"/>
  <c r="V169" i="1"/>
  <c r="V170" i="1"/>
  <c r="V179" i="1"/>
  <c r="V101" i="1"/>
  <c r="V71" i="1"/>
  <c r="V190" i="1"/>
  <c r="V149" i="1"/>
  <c r="V184" i="1"/>
  <c r="V173" i="1"/>
  <c r="V178" i="1"/>
  <c r="V53" i="1"/>
  <c r="V45" i="1"/>
  <c r="V15" i="1"/>
  <c r="V122" i="1"/>
  <c r="V22" i="1"/>
  <c r="V139" i="1"/>
  <c r="V150" i="1"/>
  <c r="AC135" i="1"/>
  <c r="AC50" i="1"/>
  <c r="AC51" i="1"/>
  <c r="AC136" i="1"/>
  <c r="AC172" i="1"/>
  <c r="AC85" i="1"/>
  <c r="AC14" i="1"/>
  <c r="AC183" i="1"/>
  <c r="AC96" i="1"/>
  <c r="AC115" i="1"/>
  <c r="AC194" i="1"/>
  <c r="AC72" i="1"/>
  <c r="AC8" i="1"/>
  <c r="AC80" i="1"/>
  <c r="AC54" i="1"/>
  <c r="AC151" i="1"/>
  <c r="AC56" i="1"/>
  <c r="AC91" i="1"/>
  <c r="AC12" i="1"/>
  <c r="AC5" i="1"/>
  <c r="AC109" i="1"/>
  <c r="AC112" i="1"/>
  <c r="AC84" i="1"/>
  <c r="AC141" i="1"/>
  <c r="AC83" i="1"/>
  <c r="AC55" i="1"/>
  <c r="AC94" i="1"/>
  <c r="AC144" i="1"/>
  <c r="AC17" i="1"/>
  <c r="AC119" i="1"/>
  <c r="AC61" i="1"/>
  <c r="AC65" i="1"/>
  <c r="AC156" i="1"/>
  <c r="AC100" i="1"/>
  <c r="AC131" i="1"/>
  <c r="AC47" i="1"/>
  <c r="AC98" i="1"/>
  <c r="AC46" i="1"/>
  <c r="AC142" i="1"/>
  <c r="AC177" i="1"/>
  <c r="AC148" i="1"/>
  <c r="AC197" i="1"/>
  <c r="AC59" i="1"/>
  <c r="AC168" i="1"/>
  <c r="AC81" i="1"/>
  <c r="AC125" i="1"/>
  <c r="AC11" i="1"/>
  <c r="AC130" i="1"/>
  <c r="AC104" i="1"/>
  <c r="AC3" i="1"/>
  <c r="AC43" i="1"/>
  <c r="AC132" i="1"/>
  <c r="AC103" i="1"/>
  <c r="AC105" i="1"/>
  <c r="AC44" i="1"/>
  <c r="AC77" i="1"/>
  <c r="AC133" i="1"/>
  <c r="AC9" i="1"/>
  <c r="AC13" i="1"/>
  <c r="AC138" i="1"/>
  <c r="AC140" i="1"/>
  <c r="AC33" i="1"/>
  <c r="AC174" i="1"/>
  <c r="AC25" i="1"/>
  <c r="AC26" i="1"/>
  <c r="AC134" i="1"/>
  <c r="AC176" i="1"/>
  <c r="AC143" i="1"/>
  <c r="AC27" i="1"/>
  <c r="AC35" i="1"/>
  <c r="AC146" i="1"/>
  <c r="AC181" i="1"/>
  <c r="AC34" i="1"/>
  <c r="AC147" i="1"/>
  <c r="AC57" i="1"/>
  <c r="AC86" i="1"/>
  <c r="AC58" i="1"/>
  <c r="AC89" i="1"/>
  <c r="AC186" i="1"/>
  <c r="AC116" i="1"/>
  <c r="AC36" i="1"/>
  <c r="AC37" i="1"/>
  <c r="AC117" i="1"/>
  <c r="AC118" i="1"/>
  <c r="AC16" i="1"/>
  <c r="AC189" i="1"/>
  <c r="AC38" i="1"/>
  <c r="AC152" i="1"/>
  <c r="AC93" i="1"/>
  <c r="AC191" i="1"/>
  <c r="AC39" i="1"/>
  <c r="AC192" i="1"/>
  <c r="AC120" i="1"/>
  <c r="AC6" i="1"/>
  <c r="AC153" i="1"/>
  <c r="AC62" i="1"/>
  <c r="AC63" i="1"/>
  <c r="AC28" i="1"/>
  <c r="AC193" i="1"/>
  <c r="AC188" i="1"/>
  <c r="AC123" i="1"/>
  <c r="AC66" i="1"/>
  <c r="AC67" i="1"/>
  <c r="AC195" i="1"/>
  <c r="AC154" i="1"/>
  <c r="AC196" i="1"/>
  <c r="AC40" i="1"/>
  <c r="AC157" i="1"/>
  <c r="AC68" i="1"/>
  <c r="AC160" i="1"/>
  <c r="AC30" i="1"/>
  <c r="AC69" i="1"/>
  <c r="AC19" i="1"/>
  <c r="AC198" i="1"/>
  <c r="AC126" i="1"/>
  <c r="AC127" i="1"/>
  <c r="AC129" i="1"/>
  <c r="AC102" i="1"/>
  <c r="AC73" i="1"/>
  <c r="AC74" i="1"/>
  <c r="AC113" i="1"/>
  <c r="AC171" i="1"/>
  <c r="AC182" i="1"/>
  <c r="AC75" i="1"/>
  <c r="AC90" i="1"/>
  <c r="AC187" i="1"/>
  <c r="AC162" i="1"/>
  <c r="AC106" i="1"/>
  <c r="AC87" i="1"/>
  <c r="AC4" i="1"/>
  <c r="AC76" i="1"/>
  <c r="AC32" i="1"/>
  <c r="AC111" i="1"/>
  <c r="AC24" i="1"/>
  <c r="AC175" i="1"/>
  <c r="AC114" i="1"/>
  <c r="AC180" i="1"/>
  <c r="AC185" i="1"/>
  <c r="AC60" i="1"/>
  <c r="AC145" i="1"/>
  <c r="AC155" i="1"/>
  <c r="AC158" i="1"/>
  <c r="AC124" i="1"/>
  <c r="AC18" i="1"/>
  <c r="AC10" i="1"/>
  <c r="AC165" i="1"/>
  <c r="AC166" i="1"/>
  <c r="AC7" i="1"/>
  <c r="AC52" i="1"/>
  <c r="AC110" i="1"/>
  <c r="AC92" i="1"/>
  <c r="AC64" i="1"/>
  <c r="AC97" i="1"/>
  <c r="AC42" i="1"/>
  <c r="AC163" i="1"/>
  <c r="AC29" i="1"/>
  <c r="AC82" i="1"/>
  <c r="AC23" i="1"/>
  <c r="AC21" i="1"/>
  <c r="AC95" i="1"/>
  <c r="AC121" i="1"/>
  <c r="AC88" i="1"/>
  <c r="AC159" i="1"/>
  <c r="AC164" i="1"/>
  <c r="AC48" i="1"/>
  <c r="AC107" i="1"/>
  <c r="AC167" i="1"/>
  <c r="AC49" i="1"/>
  <c r="AC108" i="1"/>
  <c r="AC78" i="1"/>
  <c r="AC79" i="1"/>
  <c r="AC137" i="1"/>
  <c r="AC169" i="1"/>
  <c r="AC170" i="1"/>
  <c r="AC179" i="1"/>
  <c r="AC101" i="1"/>
  <c r="AC71" i="1"/>
  <c r="AC190" i="1"/>
  <c r="AC149" i="1"/>
  <c r="AC184" i="1"/>
  <c r="AC173" i="1"/>
  <c r="AC178" i="1"/>
  <c r="AC53" i="1"/>
  <c r="AC45" i="1"/>
  <c r="AC15" i="1"/>
  <c r="AC122" i="1"/>
  <c r="AC22" i="1"/>
  <c r="AC139" i="1"/>
  <c r="AC150" i="1"/>
  <c r="O135" i="1"/>
  <c r="O50" i="1"/>
  <c r="O51" i="1"/>
  <c r="O136" i="1"/>
  <c r="O172" i="1"/>
  <c r="O85" i="1"/>
  <c r="O14" i="1"/>
  <c r="O183" i="1"/>
  <c r="O96" i="1"/>
  <c r="O115" i="1"/>
  <c r="O194" i="1"/>
  <c r="O72" i="1"/>
  <c r="O8" i="1"/>
  <c r="O80" i="1"/>
  <c r="O54" i="1"/>
  <c r="O151" i="1"/>
  <c r="O56" i="1"/>
  <c r="O91" i="1"/>
  <c r="O12" i="1"/>
  <c r="O5" i="1"/>
  <c r="O109" i="1"/>
  <c r="O112" i="1"/>
  <c r="O84" i="1"/>
  <c r="O141" i="1"/>
  <c r="O83" i="1"/>
  <c r="O55" i="1"/>
  <c r="O94" i="1"/>
  <c r="O144" i="1"/>
  <c r="O17" i="1"/>
  <c r="O119" i="1"/>
  <c r="O61" i="1"/>
  <c r="O65" i="1"/>
  <c r="O156" i="1"/>
  <c r="O100" i="1"/>
  <c r="O131" i="1"/>
  <c r="O47" i="1"/>
  <c r="O98" i="1"/>
  <c r="O46" i="1"/>
  <c r="O142" i="1"/>
  <c r="O177" i="1"/>
  <c r="O148" i="1"/>
  <c r="O197" i="1"/>
  <c r="O59" i="1"/>
  <c r="O168" i="1"/>
  <c r="O81" i="1"/>
  <c r="O125" i="1"/>
  <c r="O11" i="1"/>
  <c r="O130" i="1"/>
  <c r="O104" i="1"/>
  <c r="O3" i="1"/>
  <c r="O43" i="1"/>
  <c r="O132" i="1"/>
  <c r="O103" i="1"/>
  <c r="O105" i="1"/>
  <c r="O44" i="1"/>
  <c r="O77" i="1"/>
  <c r="O133" i="1"/>
  <c r="O9" i="1"/>
  <c r="O13" i="1"/>
  <c r="O138" i="1"/>
  <c r="O140" i="1"/>
  <c r="O33" i="1"/>
  <c r="O174" i="1"/>
  <c r="O25" i="1"/>
  <c r="O26" i="1"/>
  <c r="O134" i="1"/>
  <c r="O176" i="1"/>
  <c r="O143" i="1"/>
  <c r="O27" i="1"/>
  <c r="O35" i="1"/>
  <c r="O146" i="1"/>
  <c r="O181" i="1"/>
  <c r="O34" i="1"/>
  <c r="O147" i="1"/>
  <c r="O57" i="1"/>
  <c r="O86" i="1"/>
  <c r="O58" i="1"/>
  <c r="O89" i="1"/>
  <c r="O186" i="1"/>
  <c r="O116" i="1"/>
  <c r="O36" i="1"/>
  <c r="O37" i="1"/>
  <c r="O117" i="1"/>
  <c r="O118" i="1"/>
  <c r="O16" i="1"/>
  <c r="O189" i="1"/>
  <c r="O38" i="1"/>
  <c r="O152" i="1"/>
  <c r="O93" i="1"/>
  <c r="O191" i="1"/>
  <c r="O39" i="1"/>
  <c r="O192" i="1"/>
  <c r="O120" i="1"/>
  <c r="O6" i="1"/>
  <c r="O153" i="1"/>
  <c r="O62" i="1"/>
  <c r="O63" i="1"/>
  <c r="O28" i="1"/>
  <c r="O193" i="1"/>
  <c r="O188" i="1"/>
  <c r="O123" i="1"/>
  <c r="O66" i="1"/>
  <c r="O67" i="1"/>
  <c r="O195" i="1"/>
  <c r="O154" i="1"/>
  <c r="O196" i="1"/>
  <c r="O40" i="1"/>
  <c r="O157" i="1"/>
  <c r="O68" i="1"/>
  <c r="O160" i="1"/>
  <c r="O30" i="1"/>
  <c r="O69" i="1"/>
  <c r="O19" i="1"/>
  <c r="O198" i="1"/>
  <c r="O126" i="1"/>
  <c r="O127" i="1"/>
  <c r="O129" i="1"/>
  <c r="O102" i="1"/>
  <c r="O73" i="1"/>
  <c r="O74" i="1"/>
  <c r="O113" i="1"/>
  <c r="O171" i="1"/>
  <c r="O182" i="1"/>
  <c r="O75" i="1"/>
  <c r="O90" i="1"/>
  <c r="O187" i="1"/>
  <c r="O162" i="1"/>
  <c r="O106" i="1"/>
  <c r="O87" i="1"/>
  <c r="O4" i="1"/>
  <c r="O76" i="1"/>
  <c r="O32" i="1"/>
  <c r="O111" i="1"/>
  <c r="O24" i="1"/>
  <c r="O175" i="1"/>
  <c r="O114" i="1"/>
  <c r="O180" i="1"/>
  <c r="O185" i="1"/>
  <c r="O60" i="1"/>
  <c r="O145" i="1"/>
  <c r="O155" i="1"/>
  <c r="O158" i="1"/>
  <c r="O124" i="1"/>
  <c r="O18" i="1"/>
  <c r="O10" i="1"/>
  <c r="O165" i="1"/>
  <c r="O166" i="1"/>
  <c r="O7" i="1"/>
  <c r="O52" i="1"/>
  <c r="O110" i="1"/>
  <c r="O92" i="1"/>
  <c r="O64" i="1"/>
  <c r="O97" i="1"/>
  <c r="O42" i="1"/>
  <c r="O163" i="1"/>
  <c r="O29" i="1"/>
  <c r="O82" i="1"/>
  <c r="O23" i="1"/>
  <c r="O21" i="1"/>
  <c r="O95" i="1"/>
  <c r="O121" i="1"/>
  <c r="O88" i="1"/>
  <c r="O159" i="1"/>
  <c r="O164" i="1"/>
  <c r="O48" i="1"/>
  <c r="O107" i="1"/>
  <c r="O167" i="1"/>
  <c r="O49" i="1"/>
  <c r="O108" i="1"/>
  <c r="O78" i="1"/>
  <c r="O79" i="1"/>
  <c r="O137" i="1"/>
  <c r="O169" i="1"/>
  <c r="O170" i="1"/>
  <c r="O179" i="1"/>
  <c r="O101" i="1"/>
  <c r="O71" i="1"/>
  <c r="O190" i="1"/>
  <c r="O149" i="1"/>
  <c r="O184" i="1"/>
  <c r="O173" i="1"/>
  <c r="O178" i="1"/>
  <c r="O53" i="1"/>
  <c r="O45" i="1"/>
  <c r="O15" i="1"/>
  <c r="O122" i="1"/>
  <c r="O22" i="1"/>
  <c r="O139" i="1"/>
  <c r="O150" i="1"/>
  <c r="U41" i="1" l="1"/>
  <c r="M20" i="1"/>
  <c r="R41" i="1"/>
  <c r="R70" i="1" s="1"/>
  <c r="P70" i="1" s="1"/>
  <c r="M99" i="1"/>
  <c r="P99" i="1"/>
  <c r="V99" i="1" s="1"/>
  <c r="AC20" i="1"/>
  <c r="N99" i="1"/>
  <c r="Z99" i="1"/>
  <c r="AC99" i="1" s="1"/>
  <c r="N41" i="1"/>
  <c r="S20" i="1"/>
  <c r="V20" i="1" s="1"/>
  <c r="S31" i="1"/>
  <c r="AC70" i="1"/>
  <c r="V31" i="1"/>
  <c r="AC41" i="1"/>
  <c r="O20" i="1"/>
  <c r="M31" i="1"/>
  <c r="O31" i="1" s="1"/>
  <c r="M70" i="1" l="1"/>
  <c r="S41" i="1"/>
  <c r="U70" i="1"/>
  <c r="O99" i="1"/>
  <c r="P41" i="1"/>
  <c r="V41" i="1" s="1"/>
  <c r="M41" i="1"/>
  <c r="O41" i="1" s="1"/>
  <c r="S70" i="1" l="1"/>
  <c r="V70" i="1" s="1"/>
  <c r="N70" i="1"/>
  <c r="O70" i="1" s="1"/>
</calcChain>
</file>

<file path=xl/sharedStrings.xml><?xml version="1.0" encoding="utf-8"?>
<sst xmlns="http://schemas.openxmlformats.org/spreadsheetml/2006/main" count="1367" uniqueCount="456">
  <si>
    <t>school_code</t>
  </si>
  <si>
    <t>year</t>
  </si>
  <si>
    <t>lea_code</t>
  </si>
  <si>
    <t>lea_name</t>
  </si>
  <si>
    <t>growth</t>
  </si>
  <si>
    <t>explanation</t>
  </si>
  <si>
    <t>Math_Tested_2013</t>
  </si>
  <si>
    <t>Read_Tested_2013</t>
  </si>
  <si>
    <t>Math_Tested_2012</t>
  </si>
  <si>
    <t>Read_Tested_2012</t>
  </si>
  <si>
    <t>0101</t>
  </si>
  <si>
    <t>0102</t>
  </si>
  <si>
    <t>0105</t>
  </si>
  <si>
    <t>0108</t>
  </si>
  <si>
    <t>0109</t>
  </si>
  <si>
    <t>0113</t>
  </si>
  <si>
    <t>0114</t>
  </si>
  <si>
    <t>0115</t>
  </si>
  <si>
    <t>0116</t>
  </si>
  <si>
    <t>0117</t>
  </si>
  <si>
    <t>0121</t>
  </si>
  <si>
    <t>0123</t>
  </si>
  <si>
    <t>0125</t>
  </si>
  <si>
    <t>0127</t>
  </si>
  <si>
    <t>0130</t>
  </si>
  <si>
    <t>0131</t>
  </si>
  <si>
    <t>0133</t>
  </si>
  <si>
    <t>0134</t>
  </si>
  <si>
    <t>0135</t>
  </si>
  <si>
    <t>0146</t>
  </si>
  <si>
    <t>0151</t>
  </si>
  <si>
    <t>0153</t>
  </si>
  <si>
    <t>0155</t>
  </si>
  <si>
    <t>0156</t>
  </si>
  <si>
    <t>0157</t>
  </si>
  <si>
    <t>0159</t>
  </si>
  <si>
    <t>0160</t>
  </si>
  <si>
    <t>0161</t>
  </si>
  <si>
    <t>0163</t>
  </si>
  <si>
    <t>0165</t>
  </si>
  <si>
    <t>0169</t>
  </si>
  <si>
    <t>0170</t>
  </si>
  <si>
    <t>0173</t>
  </si>
  <si>
    <t>0174</t>
  </si>
  <si>
    <t>0178</t>
  </si>
  <si>
    <t>0181</t>
  </si>
  <si>
    <t>0182</t>
  </si>
  <si>
    <t>0183</t>
  </si>
  <si>
    <t>0184</t>
  </si>
  <si>
    <t>0186</t>
  </si>
  <si>
    <t>0188</t>
  </si>
  <si>
    <t>0189</t>
  </si>
  <si>
    <t>0191</t>
  </si>
  <si>
    <t>0193</t>
  </si>
  <si>
    <t>0195</t>
  </si>
  <si>
    <t>0196</t>
  </si>
  <si>
    <t>0198</t>
  </si>
  <si>
    <t>0199</t>
  </si>
  <si>
    <t>0202</t>
  </si>
  <si>
    <t>0203</t>
  </si>
  <si>
    <t>0204</t>
  </si>
  <si>
    <t>0205</t>
  </si>
  <si>
    <t>0206</t>
  </si>
  <si>
    <t>0210</t>
  </si>
  <si>
    <t>0212</t>
  </si>
  <si>
    <t>0213</t>
  </si>
  <si>
    <t>0220</t>
  </si>
  <si>
    <t>0221</t>
  </si>
  <si>
    <t>0224</t>
  </si>
  <si>
    <t>0227</t>
  </si>
  <si>
    <t>0229</t>
  </si>
  <si>
    <t>0231</t>
  </si>
  <si>
    <t>0232</t>
  </si>
  <si>
    <t>0238</t>
  </si>
  <si>
    <t>0239</t>
  </si>
  <si>
    <t>0246</t>
  </si>
  <si>
    <t>0247</t>
  </si>
  <si>
    <t>0249</t>
  </si>
  <si>
    <t>0251</t>
  </si>
  <si>
    <t>0252</t>
  </si>
  <si>
    <t>0254</t>
  </si>
  <si>
    <t>0256</t>
  </si>
  <si>
    <t>0257</t>
  </si>
  <si>
    <t>0258</t>
  </si>
  <si>
    <t>0259</t>
  </si>
  <si>
    <t>0261</t>
  </si>
  <si>
    <t>0262</t>
  </si>
  <si>
    <t>0264</t>
  </si>
  <si>
    <t>0265</t>
  </si>
  <si>
    <t>0266</t>
  </si>
  <si>
    <t>0271</t>
  </si>
  <si>
    <t>0272</t>
  </si>
  <si>
    <t>0273</t>
  </si>
  <si>
    <t>0274</t>
  </si>
  <si>
    <t>0280</t>
  </si>
  <si>
    <t>0284</t>
  </si>
  <si>
    <t>0285</t>
  </si>
  <si>
    <t>0287</t>
  </si>
  <si>
    <t>0288</t>
  </si>
  <si>
    <t>0290</t>
  </si>
  <si>
    <t>0291</t>
  </si>
  <si>
    <t>0292</t>
  </si>
  <si>
    <t>0294</t>
  </si>
  <si>
    <t>0295</t>
  </si>
  <si>
    <t>0296</t>
  </si>
  <si>
    <t>0299</t>
  </si>
  <si>
    <t>0300</t>
  </si>
  <si>
    <t>0302</t>
  </si>
  <si>
    <t>0305</t>
  </si>
  <si>
    <t>0307</t>
  </si>
  <si>
    <t>0308</t>
  </si>
  <si>
    <t>0309</t>
  </si>
  <si>
    <t>0312</t>
  </si>
  <si>
    <t>0313</t>
  </si>
  <si>
    <t>0315</t>
  </si>
  <si>
    <t>0316</t>
  </si>
  <si>
    <t>0319</t>
  </si>
  <si>
    <t>0321</t>
  </si>
  <si>
    <t>0322</t>
  </si>
  <si>
    <t>0324</t>
  </si>
  <si>
    <t>0325</t>
  </si>
  <si>
    <t>0326</t>
  </si>
  <si>
    <t>0327</t>
  </si>
  <si>
    <t>0328</t>
  </si>
  <si>
    <t>0329</t>
  </si>
  <si>
    <t>0330</t>
  </si>
  <si>
    <t>0332</t>
  </si>
  <si>
    <t>0333</t>
  </si>
  <si>
    <t>0335</t>
  </si>
  <si>
    <t>0336</t>
  </si>
  <si>
    <t>0338</t>
  </si>
  <si>
    <t>0339</t>
  </si>
  <si>
    <t>0343</t>
  </si>
  <si>
    <t>0344</t>
  </si>
  <si>
    <t>0346</t>
  </si>
  <si>
    <t>0351</t>
  </si>
  <si>
    <t>0353</t>
  </si>
  <si>
    <t>0355</t>
  </si>
  <si>
    <t>0360</t>
  </si>
  <si>
    <t>0370</t>
  </si>
  <si>
    <t>0402</t>
  </si>
  <si>
    <t>0404</t>
  </si>
  <si>
    <t>0405</t>
  </si>
  <si>
    <t>0407</t>
  </si>
  <si>
    <t>0409</t>
  </si>
  <si>
    <t>0413</t>
  </si>
  <si>
    <t>0415</t>
  </si>
  <si>
    <t>0416</t>
  </si>
  <si>
    <t>0417</t>
  </si>
  <si>
    <t>0420</t>
  </si>
  <si>
    <t>0421</t>
  </si>
  <si>
    <t>0425</t>
  </si>
  <si>
    <t>0427</t>
  </si>
  <si>
    <t>0428</t>
  </si>
  <si>
    <t>0432</t>
  </si>
  <si>
    <t>0442</t>
  </si>
  <si>
    <t>0450</t>
  </si>
  <si>
    <t>0452</t>
  </si>
  <si>
    <t>0454</t>
  </si>
  <si>
    <t>0455</t>
  </si>
  <si>
    <t>0457</t>
  </si>
  <si>
    <t>0458</t>
  </si>
  <si>
    <t>0459</t>
  </si>
  <si>
    <t>0460</t>
  </si>
  <si>
    <t>0463</t>
  </si>
  <si>
    <t>0464</t>
  </si>
  <si>
    <t>0466</t>
  </si>
  <si>
    <t>0467</t>
  </si>
  <si>
    <t>0471</t>
  </si>
  <si>
    <t>0474</t>
  </si>
  <si>
    <t>0478</t>
  </si>
  <si>
    <t>0486</t>
  </si>
  <si>
    <t>0884</t>
  </si>
  <si>
    <t>1047</t>
  </si>
  <si>
    <t>1100</t>
  </si>
  <si>
    <t>1103</t>
  </si>
  <si>
    <t>1104</t>
  </si>
  <si>
    <t>1105</t>
  </si>
  <si>
    <t>1106</t>
  </si>
  <si>
    <t>1107</t>
  </si>
  <si>
    <t>1108</t>
  </si>
  <si>
    <t>1109</t>
  </si>
  <si>
    <t>1110</t>
  </si>
  <si>
    <t>1112</t>
  </si>
  <si>
    <t>1113</t>
  </si>
  <si>
    <t>1116</t>
  </si>
  <si>
    <t>1117</t>
  </si>
  <si>
    <t>1118</t>
  </si>
  <si>
    <t>1120</t>
  </si>
  <si>
    <t>1121</t>
  </si>
  <si>
    <t>1123</t>
  </si>
  <si>
    <t>1124</t>
  </si>
  <si>
    <t>1126</t>
  </si>
  <si>
    <t>1138</t>
  </si>
  <si>
    <t>1207</t>
  </si>
  <si>
    <t>3064</t>
  </si>
  <si>
    <t>3067</t>
  </si>
  <si>
    <t>3068</t>
  </si>
  <si>
    <t>3070</t>
  </si>
  <si>
    <t>MAYA ANGELOU PCS</t>
  </si>
  <si>
    <t>CESAR CHAVEZ PCS</t>
  </si>
  <si>
    <t>COMMUNITY ACADEMY PCS</t>
  </si>
  <si>
    <t>FRIENDSHIP PCS</t>
  </si>
  <si>
    <t>HOPE COMMUNITY ACADEMY PCS</t>
  </si>
  <si>
    <t>HOWARD UNIVERSITY MIDDLE SCHOOL OF MATH AND SCIENCE</t>
  </si>
  <si>
    <t>KIPP DC PCS</t>
  </si>
  <si>
    <t>POTOMAC LIGHTHOUSE PCS</t>
  </si>
  <si>
    <t>SEPTIMA CLARK PCS</t>
  </si>
  <si>
    <t>WASHINGTON LATIN PCS</t>
  </si>
  <si>
    <t>D.C. PREPARATORY ACADEMY PCS</t>
  </si>
  <si>
    <t>IDEAL ACADEMY PCS</t>
  </si>
  <si>
    <t>MARY MCLEOD BETHUNE  PCS</t>
  </si>
  <si>
    <t>E.L. HAYNES PCS</t>
  </si>
  <si>
    <t>BOOKER T. WASHINGTON PCS</t>
  </si>
  <si>
    <t>ELSIE WHITLOW STOKES COMMUNTIY FREEDOM PCS</t>
  </si>
  <si>
    <t>HOSPITALITY PCS</t>
  </si>
  <si>
    <t>PERRY STREET PREP PCS</t>
  </si>
  <si>
    <t>INTEGRATED DESIGN ELECTRONICS ACADEMY (IDEA) PCS</t>
  </si>
  <si>
    <t>MERIDIAN PCS</t>
  </si>
  <si>
    <t>OPTIONS PCS</t>
  </si>
  <si>
    <t>PAUL PCS</t>
  </si>
  <si>
    <t>ROOTS PCS</t>
  </si>
  <si>
    <t>SCHOOL FOR EDUCATIONAL EVOLUTION AND DEVELOPMENT (SEED) PCS</t>
  </si>
  <si>
    <t>WASHINGTON MATH SCIENCE &amp; TECHNOLOGY (WMST) PCS</t>
  </si>
  <si>
    <t>ARTS AND TECHNOLOGY PCS</t>
  </si>
  <si>
    <t>CAPITAL CITY PCS</t>
  </si>
  <si>
    <t>TREE OF LIFE PCS</t>
  </si>
  <si>
    <t>HOWARD ROAD ACADEMY PCS</t>
  </si>
  <si>
    <t>THURGOOD MARSHALL ACADEMY PCS</t>
  </si>
  <si>
    <t>LATIN AMERICA MONTESSORI BILINGUAL (LAMB) PCS</t>
  </si>
  <si>
    <t>EAGLE ACADEMY PCS</t>
  </si>
  <si>
    <t>TWO RIVERS PCS</t>
  </si>
  <si>
    <t>D.C. BILINGUAL PCS</t>
  </si>
  <si>
    <t>DISTRICT OF COLUMBIA PUBLIC SCHOOLS</t>
  </si>
  <si>
    <t>WILLIAM E. DOAR JR PCS</t>
  </si>
  <si>
    <t>ST. COLETTA SPECIAL EDUCATION PCS</t>
  </si>
  <si>
    <t>ACHIEVEMENT PREPARATORY ACADEMY PCS</t>
  </si>
  <si>
    <t>CENTER CITY PCS</t>
  </si>
  <si>
    <t>EARLY CHILDHOOD ACADEMY PCS</t>
  </si>
  <si>
    <t>EXCEL ACADEMY PCS</t>
  </si>
  <si>
    <t>IMAGINE SOUTHEAST PCS</t>
  </si>
  <si>
    <t>WASHINGTON YU YING PCS</t>
  </si>
  <si>
    <t>NATIONAL COLLEGIATE PREPARATORY PCS</t>
  </si>
  <si>
    <t>INSPIRED TEACHING DEMONSTRATION PCS</t>
  </si>
  <si>
    <t>RICHARD WRIGHT PCS FOR JOURNALISM AND MEDIA ARTS</t>
  </si>
  <si>
    <t>BASIS DC PCS</t>
  </si>
  <si>
    <t>DC SCHOLARS PCS</t>
  </si>
  <si>
    <t>MAYA ANGELOU EVANS CAMPUS PCS</t>
  </si>
  <si>
    <t>CESAR CHAVEZ PARKSIDE MS PCS</t>
  </si>
  <si>
    <t>COMMUNITY ACADEMY AMOS I</t>
  </si>
  <si>
    <t>COMMUNITY ACADEMY ONLINE</t>
  </si>
  <si>
    <t>CESAR CHAVEZ PCS PARKSIDE UPPER</t>
  </si>
  <si>
    <t>FRIENDSHIP PCS SOUTHEAST ACADEMY</t>
  </si>
  <si>
    <t>HOPE COMMUNITY PCS TOLSON CAMPUS</t>
  </si>
  <si>
    <t>HOWARD UNIVERSITY MIDDLE SCHOOL OF MATH AND SCIENCE PCS</t>
  </si>
  <si>
    <t>KIPP DC AIM PCS ACADEMY PCS</t>
  </si>
  <si>
    <t>KIPP DC WILL ACADEMY PCS</t>
  </si>
  <si>
    <t>WASHINGTON LATIN PCS MS</t>
  </si>
  <si>
    <t>CESAR CHAVEZ PCS CHAVEZ PREP</t>
  </si>
  <si>
    <t>D C  PREPARATORY EDGEWOOD ELEMENTARY CAMPUS PCS</t>
  </si>
  <si>
    <t>HOPE COMMUNITY PCS LAMOND CAMPUS</t>
  </si>
  <si>
    <t>MAYA ANGELOU MIDDLE CAMPUS PCS</t>
  </si>
  <si>
    <t>IDEAL ACADEMY PCS   NORTH CAPITOL STREET CAMPUS ES</t>
  </si>
  <si>
    <t>MARY MCLEOD BETHUNE DAY ACADEMY PCS SLOWE CAMPUS</t>
  </si>
  <si>
    <t>E L  HAYNES PCS GEORGIA AVENUE</t>
  </si>
  <si>
    <t>BOOKER T  WASHINGTON PCS</t>
  </si>
  <si>
    <t>CESAR CHAVEZ CAPITOL HILL PCS</t>
  </si>
  <si>
    <t>FRIENDSHIP PCS CHAMBERLAIN</t>
  </si>
  <si>
    <t>FRIENDSHIP PCS WOODRIDGE CAMPUS</t>
  </si>
  <si>
    <t>FRIENDSHIP PCS BLOW PIERCE</t>
  </si>
  <si>
    <t>INTEGRATED DESIGN ELECTRONICS ACADEMY IDEA PCS</t>
  </si>
  <si>
    <t>PAUL JHS PCS</t>
  </si>
  <si>
    <t>WASHINGTON MATH SCIENCE TECH PCS</t>
  </si>
  <si>
    <t>CAPITAL CITY MIDDLE SCHOOL</t>
  </si>
  <si>
    <t>TREE OF LIFE COMMUNITY PCS</t>
  </si>
  <si>
    <t>CAPITAL CITY LOWER PCS</t>
  </si>
  <si>
    <t>FRIENDSHIP PCS WOODSON COLLEGIATE ACADEMY</t>
  </si>
  <si>
    <t>HOWARD ROAD ACADEMY PCS   MAIN CAMPUS</t>
  </si>
  <si>
    <t>KIPP DC KEY ACADEMY PCS</t>
  </si>
  <si>
    <t>D C  PREPARATORY EDGEWOOD MIDDLE CAMPUS PCS</t>
  </si>
  <si>
    <t>D C  BILINGUAL PCS</t>
  </si>
  <si>
    <t>AITON ES</t>
  </si>
  <si>
    <t>AMIDON BOWEN  ES</t>
  </si>
  <si>
    <t>BANCROFT ES</t>
  </si>
  <si>
    <t>BARNARD ES</t>
  </si>
  <si>
    <t>BEERS ES</t>
  </si>
  <si>
    <t>BRENT ES</t>
  </si>
  <si>
    <t>BRIGHTWOOD EC</t>
  </si>
  <si>
    <t>BURROUGHS EC</t>
  </si>
  <si>
    <t>BURRVILLE ES</t>
  </si>
  <si>
    <t>CLEVELAND ES</t>
  </si>
  <si>
    <t>H D COOKE ES</t>
  </si>
  <si>
    <t>DAVIS ES</t>
  </si>
  <si>
    <t>DREW ES</t>
  </si>
  <si>
    <t>EATON ES</t>
  </si>
  <si>
    <t>GARFIELD ES</t>
  </si>
  <si>
    <t>GARRISON ES</t>
  </si>
  <si>
    <t>HARDY MS</t>
  </si>
  <si>
    <t>C W  HARRIS ES</t>
  </si>
  <si>
    <t>HENDLEY ES</t>
  </si>
  <si>
    <t>HOUSTON ES</t>
  </si>
  <si>
    <t>HYDE ADDISON ES</t>
  </si>
  <si>
    <t>JANNEY ES</t>
  </si>
  <si>
    <t>KENILWORTH ES</t>
  </si>
  <si>
    <t>KETCHAM ES</t>
  </si>
  <si>
    <t>HEARST ES</t>
  </si>
  <si>
    <t>KIMBALL ES</t>
  </si>
  <si>
    <t>LAFAYETTE ES</t>
  </si>
  <si>
    <t>LANGDON EC</t>
  </si>
  <si>
    <t>LASALLE BACKUS EC</t>
  </si>
  <si>
    <t>MAMIE D LEE SCHOOL</t>
  </si>
  <si>
    <t>LECKIE ES</t>
  </si>
  <si>
    <t>LUDLOW TAYLOR ES</t>
  </si>
  <si>
    <t>KEY ES</t>
  </si>
  <si>
    <t>MANN ES</t>
  </si>
  <si>
    <t>MAURY ES</t>
  </si>
  <si>
    <t>MINER ES</t>
  </si>
  <si>
    <t>MARIE REED ES</t>
  </si>
  <si>
    <t>MOTEN ES</t>
  </si>
  <si>
    <t>MURCH ES</t>
  </si>
  <si>
    <t>NALLE ES</t>
  </si>
  <si>
    <t>NOYES EC</t>
  </si>
  <si>
    <t>ORR ES</t>
  </si>
  <si>
    <t>OYSTER ADAMS BILINGUAL SCHOOL (OYSTER)</t>
  </si>
  <si>
    <t>PATTERSON ES</t>
  </si>
  <si>
    <t>PAYNE ES</t>
  </si>
  <si>
    <t>BRUCE MONROE ES AT PARK VIEW</t>
  </si>
  <si>
    <t>PLUMMER ES</t>
  </si>
  <si>
    <t>POWELL ES</t>
  </si>
  <si>
    <t>RAYMOND EC</t>
  </si>
  <si>
    <t>ROSS ES</t>
  </si>
  <si>
    <t>SAVOY ES</t>
  </si>
  <si>
    <t>MALCOLM X ES</t>
  </si>
  <si>
    <t>SEATON ES</t>
  </si>
  <si>
    <t>SHARPE HEALTH SCHOOL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</si>
  <si>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</si>
  <si>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</si>
  <si>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</si>
  <si>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</si>
  <si>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</si>
  <si>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</si>
  <si>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</si>
  <si>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</si>
  <si>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</si>
  <si>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</si>
  <si>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</si>
  <si>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</si>
  <si>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</si>
  <si>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</si>
  <si>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</si>
  <si>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</si>
  <si>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</si>
  <si>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</si>
  <si>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</si>
  <si>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FEREBEE HOPE ES</t>
  </si>
  <si>
    <t>KING, M L ES</t>
  </si>
  <si>
    <t>BROOKLAND EC AT BUNKER HILL</t>
  </si>
  <si>
    <t>MARSHALL ES</t>
  </si>
  <si>
    <t>M C TERRELL MCGOGNEY ES</t>
  </si>
  <si>
    <t>WINSTON EC</t>
  </si>
  <si>
    <t>CAPITAL HILL MONTESSORI SCHOOL AT LOGAN</t>
  </si>
  <si>
    <t>LANGLEY EC</t>
  </si>
  <si>
    <t>BENJAMIN BANNEKER HS</t>
  </si>
  <si>
    <t>BROWNE EC</t>
  </si>
  <si>
    <t>DEAL MS</t>
  </si>
  <si>
    <t>ELIOT HINE MS</t>
  </si>
  <si>
    <t>FRANCIS STEVENS EC</t>
  </si>
  <si>
    <t>HART MS</t>
  </si>
  <si>
    <t>JEFFERSON MS</t>
  </si>
  <si>
    <t>JOHNSON  JOHN HAYDEN MS</t>
  </si>
  <si>
    <t>KRAMER MS</t>
  </si>
  <si>
    <t>MACFARLAND MS</t>
  </si>
  <si>
    <t>KELLY MILLER MS</t>
  </si>
  <si>
    <t>RON BROWN MS</t>
  </si>
  <si>
    <t>SOUSA MS</t>
  </si>
  <si>
    <t>STUART HOBSON MS (CAPITAL HILL CLUSTER)</t>
  </si>
  <si>
    <t>SHAW MS AT GARNET PATTERSON</t>
  </si>
  <si>
    <t>COLUMBIA HEIGHTS EC</t>
  </si>
  <si>
    <t>ANACOSTIA HS</t>
  </si>
  <si>
    <t>BALLOU HS</t>
  </si>
  <si>
    <t>CARDOZO HS AT MEYER</t>
  </si>
  <si>
    <t>COOLIDGE HS</t>
  </si>
  <si>
    <t>EASTERN HS</t>
  </si>
  <si>
    <t>MCKINLEY TECHNOLOGY HS</t>
  </si>
  <si>
    <t>ROOSEVELT HS</t>
  </si>
  <si>
    <t>SPINGARN HS</t>
  </si>
  <si>
    <t>WILSON HS</t>
  </si>
  <si>
    <t>WOODSON H D HS</t>
  </si>
  <si>
    <t>SCHOOL WITHOUT WALLS SHS</t>
  </si>
  <si>
    <t>DUNBAR HS</t>
  </si>
  <si>
    <t>ELLINGTON SCHOOL OF THE ARTS</t>
  </si>
  <si>
    <t>WASHINGTON METROPOLITAN HS</t>
  </si>
  <si>
    <t>PHELPS ARCHITECTURE CONSTRUCTION AND ENGINEERING HS</t>
  </si>
  <si>
    <t>PROSPECT LC</t>
  </si>
  <si>
    <t>LUKE MOORE ALTERNATIVE HS</t>
  </si>
  <si>
    <t>CENTER CITY BRIGHTWOOD CAMPUS PCS</t>
  </si>
  <si>
    <t>CENTER CITY CAPITOL HILL CAMPUS PCS</t>
  </si>
  <si>
    <t>CENTER CITY CONGRESS HEIGHTS CAMPUS PCS</t>
  </si>
  <si>
    <t>CENTER CITY PETWORTH CAMPUS PCS</t>
  </si>
  <si>
    <t>CENTER CITY SHAW CAMPUS PCS</t>
  </si>
  <si>
    <t>CENTER CITY TRINIDAD CAMPUS PCS</t>
  </si>
  <si>
    <t>COMMUNITY ACADEMY AMOS III AMSTRONG</t>
  </si>
  <si>
    <t>D C  PREPARATORY BENNING CAMPUS PCS</t>
  </si>
  <si>
    <t>EARLY CHILDHOOD ACADEMY PCS WALTER WASHINGTON</t>
  </si>
  <si>
    <t>WASHINGTON LATIN PCS HS</t>
  </si>
  <si>
    <t>NATIONAL COLLEGIATE PREP PCS</t>
  </si>
  <si>
    <t>KIPP DC PROMISE PCS</t>
  </si>
  <si>
    <t>KIPP DC COLLEGE PREP PCS</t>
  </si>
  <si>
    <t>FRIENDSHIP PCS TECH PREP</t>
  </si>
  <si>
    <t>HOWARD ROAD ACADEMY PCS  MLK CAMPUS</t>
  </si>
  <si>
    <t>E L  HAYNES PCS KANSAS AVENUE CAMPUS</t>
  </si>
  <si>
    <t>CAPITAL CITY HIGH SCHOOL</t>
  </si>
  <si>
    <t>Priority</t>
  </si>
  <si>
    <t>Rising</t>
  </si>
  <si>
    <t/>
  </si>
  <si>
    <t>Developing</t>
  </si>
  <si>
    <t>Reward</t>
  </si>
  <si>
    <t>Focus</t>
  </si>
  <si>
    <t>Carryover Priority</t>
  </si>
  <si>
    <t>Growth</t>
  </si>
  <si>
    <t>Carryover Focus</t>
  </si>
  <si>
    <t>Graduation</t>
  </si>
  <si>
    <t>New</t>
  </si>
  <si>
    <t>Ward 7</t>
  </si>
  <si>
    <t>Ward 1</t>
  </si>
  <si>
    <t>Ward 4</t>
  </si>
  <si>
    <t>Ward 2</t>
  </si>
  <si>
    <t>Ward 8</t>
  </si>
  <si>
    <t>Ward 5</t>
  </si>
  <si>
    <t>Ward 3</t>
  </si>
  <si>
    <t>Ward 6</t>
  </si>
  <si>
    <t>Change</t>
  </si>
  <si>
    <t>Accountability</t>
  </si>
  <si>
    <t>Classification</t>
  </si>
  <si>
    <t>2012 Classification</t>
  </si>
  <si>
    <t>2012 Score</t>
  </si>
  <si>
    <t>Name</t>
  </si>
  <si>
    <t>School Information</t>
  </si>
  <si>
    <t>Math</t>
  </si>
  <si>
    <t>Composite</t>
  </si>
  <si>
    <t>Reading</t>
  </si>
  <si>
    <t>Ward</t>
  </si>
  <si>
    <t>EAGLE PCS</t>
  </si>
  <si>
    <t>math prof/advanced 2013</t>
  </si>
  <si>
    <t>math prof/advanced 2012</t>
  </si>
  <si>
    <t>prof/advanced 2013</t>
  </si>
  <si>
    <t>prof/advanced 2012</t>
  </si>
  <si>
    <t>Ward 1 all</t>
  </si>
  <si>
    <t>Ward 1 Total</t>
  </si>
  <si>
    <t>Ward 2 Total</t>
  </si>
  <si>
    <t>Ward 3 Total</t>
  </si>
  <si>
    <t>Ward 4 Total</t>
  </si>
  <si>
    <t>Ward 5 Total</t>
  </si>
  <si>
    <t>Ward 6 Total</t>
  </si>
  <si>
    <t>Ward 7 Total</t>
  </si>
  <si>
    <t>Ward 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</si>
</sst>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/>
    <xf numFmtId="0" fontId="3" fillId="5" borderId="1" xfId="0" applyNumberFormat="1" applyFont="1" applyFill="1" applyBorder="1" applyAlignment="1"/>
    <xf numFmtId="0" fontId="3" fillId="4" borderId="1" xfId="1" applyNumberFormat="1" applyFont="1" applyFill="1" applyBorder="1" applyAlignment="1">
      <alignment vertical="top"/>
    </xf>
    <xf numFmtId="0" fontId="3" fillId="4" borderId="1" xfId="0" applyNumberFormat="1" applyFont="1" applyFill="1" applyBorder="1" applyAlignment="1">
      <alignment vertical="top"/>
    </xf>
    <xf numFmtId="0" fontId="3" fillId="3" borderId="1" xfId="1" applyNumberFormat="1" applyFont="1" applyFill="1" applyBorder="1" applyAlignment="1"/>
    <xf numFmtId="0" fontId="3" fillId="3" borderId="1" xfId="0" applyNumberFormat="1" applyFont="1" applyFill="1" applyBorder="1" applyAlignment="1"/>
    <xf numFmtId="0" fontId="3" fillId="2" borderId="1" xfId="1" applyNumberFormat="1" applyFont="1" applyFill="1" applyBorder="1" applyAlignment="1"/>
    <xf numFmtId="0" fontId="3" fillId="2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2" fillId="5" borderId="1" xfId="0" applyFont="1" applyFill="1" applyBorder="1"/>
    <xf numFmtId="164" fontId="2" fillId="5" borderId="1" xfId="0" applyNumberFormat="1" applyFont="1" applyFill="1" applyBorder="1"/>
    <xf numFmtId="165" fontId="2" fillId="4" borderId="1" xfId="1" applyNumberFormat="1" applyFont="1" applyFill="1" applyBorder="1" applyAlignment="1">
      <alignment vertical="top"/>
    </xf>
    <xf numFmtId="165" fontId="2" fillId="3" borderId="1" xfId="1" applyNumberFormat="1" applyFont="1" applyFill="1" applyBorder="1"/>
    <xf numFmtId="0" fontId="2" fillId="3" borderId="1" xfId="0" applyFont="1" applyFill="1" applyBorder="1"/>
    <xf numFmtId="165" fontId="2" fillId="2" borderId="1" xfId="1" applyNumberFormat="1" applyFont="1" applyFill="1" applyBorder="1"/>
    <xf numFmtId="0" fontId="2" fillId="2" borderId="1" xfId="0" applyFont="1" applyFill="1" applyBorder="1"/>
    <xf numFmtId="0" fontId="2" fillId="6" borderId="0" xfId="0" applyFont="1" applyFill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164" fontId="2" fillId="6" borderId="1" xfId="0" applyNumberFormat="1" applyFont="1" applyFill="1" applyBorder="1"/>
    <xf numFmtId="165" fontId="2" fillId="6" borderId="1" xfId="1" applyNumberFormat="1" applyFont="1" applyFill="1" applyBorder="1" applyAlignment="1">
      <alignment vertical="top"/>
    </xf>
    <xf numFmtId="165" fontId="2" fillId="6" borderId="1" xfId="1" applyNumberFormat="1" applyFont="1" applyFill="1" applyBorder="1"/>
    <xf numFmtId="164" fontId="2" fillId="3" borderId="1" xfId="0" applyNumberFormat="1" applyFont="1" applyFill="1" applyBorder="1"/>
    <xf numFmtId="165" fontId="2" fillId="4" borderId="2" xfId="1" applyNumberFormat="1" applyFont="1" applyFill="1" applyBorder="1" applyAlignment="1">
      <alignment vertical="top"/>
    </xf>
    <xf numFmtId="165" fontId="2" fillId="4" borderId="3" xfId="1" applyNumberFormat="1" applyFont="1" applyFill="1" applyBorder="1" applyAlignment="1">
      <alignment vertical="top"/>
    </xf>
    <xf numFmtId="165" fontId="2" fillId="4" borderId="4" xfId="1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topLeftCell="E1" zoomScaleNormal="100" zoomScalePageLayoutView="80" workbookViewId="0">
      <pane ySplit="2" topLeftCell="A3" activePane="bottomLeft" state="frozen"/>
      <selection activeCell="E1" sqref="E1"/>
      <selection pane="bottomLeft" activeCell="E10" sqref="E10"/>
    </sheetView>
  </sheetViews>
  <sheetFormatPr defaultRowHeight="12" x14ac:dyDescent="0.2"/>
  <cols>
    <col min="1" max="1" width="25.42578125" style="22" hidden="1" customWidth="1"/>
    <col min="2" max="2" width="25" style="22" hidden="1" customWidth="1"/>
    <col min="3" max="3" width="26" style="22" hidden="1" customWidth="1"/>
    <col min="4" max="4" width="35.140625" style="22" hidden="1" customWidth="1"/>
    <col min="5" max="5" width="41.28515625" style="23" customWidth="1"/>
    <col min="6" max="6" width="8.5703125" style="24" customWidth="1"/>
    <col min="7" max="7" width="10.28515625" style="24" bestFit="1" customWidth="1"/>
    <col min="8" max="8" width="4.85546875" style="25" bestFit="1" customWidth="1"/>
    <col min="9" max="9" width="7.7109375" style="25" customWidth="1"/>
    <col min="10" max="10" width="18.28515625" style="24" hidden="1" customWidth="1"/>
    <col min="11" max="11" width="17.140625" style="25" hidden="1" customWidth="1"/>
    <col min="12" max="12" width="19.42578125" style="24" hidden="1" customWidth="1"/>
    <col min="13" max="13" width="7.85546875" style="26" customWidth="1"/>
    <col min="14" max="14" width="7.42578125" style="26" customWidth="1"/>
    <col min="15" max="15" width="10.140625" style="26" customWidth="1"/>
    <col min="16" max="16" width="7.28515625" style="27" customWidth="1"/>
    <col min="17" max="18" width="18.42578125" style="24" customWidth="1"/>
    <col min="19" max="19" width="6.85546875" style="27" customWidth="1"/>
    <col min="20" max="21" width="21.85546875" style="24" customWidth="1"/>
    <col min="22" max="22" width="6.140625" style="24" customWidth="1"/>
    <col min="23" max="23" width="6.140625" style="27" bestFit="1" customWidth="1"/>
    <col min="24" max="25" width="17.7109375" style="24" customWidth="1"/>
    <col min="26" max="26" width="6.140625" style="27" bestFit="1" customWidth="1"/>
    <col min="27" max="28" width="12.5703125" style="24" customWidth="1"/>
    <col min="29" max="29" width="6.140625" style="24" bestFit="1" customWidth="1"/>
    <col min="30" max="16384" width="9.140625" style="22"/>
  </cols>
  <sheetData>
    <row r="1" spans="1:30" s="1" customFormat="1" x14ac:dyDescent="0.2">
      <c r="E1" s="33" t="s">
        <v>437</v>
      </c>
      <c r="F1" s="33"/>
      <c r="G1" s="32" t="s">
        <v>432</v>
      </c>
      <c r="H1" s="32"/>
      <c r="I1" s="2"/>
      <c r="J1" s="3"/>
      <c r="K1" s="2"/>
      <c r="L1" s="3"/>
      <c r="M1" s="36" t="s">
        <v>439</v>
      </c>
      <c r="N1" s="37"/>
      <c r="O1" s="38"/>
      <c r="P1" s="34" t="s">
        <v>438</v>
      </c>
      <c r="Q1" s="35"/>
      <c r="R1" s="35"/>
      <c r="S1" s="35"/>
      <c r="T1" s="35"/>
      <c r="U1" s="35"/>
      <c r="V1" s="35"/>
      <c r="W1" s="39" t="s">
        <v>440</v>
      </c>
      <c r="X1" s="40"/>
      <c r="Y1" s="40"/>
      <c r="Z1" s="40"/>
      <c r="AA1" s="40"/>
      <c r="AB1" s="40"/>
      <c r="AC1" s="40"/>
    </row>
    <row r="2" spans="1:30" s="4" customFormat="1" x14ac:dyDescent="0.2">
      <c r="A2" s="4" t="s">
        <v>1</v>
      </c>
      <c r="B2" s="4" t="s">
        <v>2</v>
      </c>
      <c r="C2" s="4" t="s">
        <v>3</v>
      </c>
      <c r="D2" s="4" t="s">
        <v>0</v>
      </c>
      <c r="E2" s="5" t="s">
        <v>436</v>
      </c>
      <c r="F2" s="6" t="s">
        <v>441</v>
      </c>
      <c r="G2" s="7" t="s">
        <v>433</v>
      </c>
      <c r="H2" s="7">
        <v>2013</v>
      </c>
      <c r="I2" s="6" t="s">
        <v>4</v>
      </c>
      <c r="J2" s="6" t="s">
        <v>5</v>
      </c>
      <c r="K2" s="6" t="s">
        <v>435</v>
      </c>
      <c r="L2" s="6" t="s">
        <v>434</v>
      </c>
      <c r="M2" s="8">
        <v>2013</v>
      </c>
      <c r="N2" s="8">
        <v>2012</v>
      </c>
      <c r="O2" s="9" t="s">
        <v>431</v>
      </c>
      <c r="P2" s="10">
        <v>2013</v>
      </c>
      <c r="Q2" s="11" t="s">
        <v>6</v>
      </c>
      <c r="R2" s="11" t="s">
        <v>443</v>
      </c>
      <c r="S2" s="10">
        <v>2012</v>
      </c>
      <c r="T2" s="11" t="s">
        <v>8</v>
      </c>
      <c r="U2" s="11" t="s">
        <v>444</v>
      </c>
      <c r="V2" s="11" t="s">
        <v>431</v>
      </c>
      <c r="W2" s="12">
        <v>2013</v>
      </c>
      <c r="X2" s="13" t="s">
        <v>7</v>
      </c>
      <c r="Y2" s="13" t="s">
        <v>445</v>
      </c>
      <c r="Z2" s="12">
        <v>2012</v>
      </c>
      <c r="AA2" s="13" t="s">
        <v>9</v>
      </c>
      <c r="AB2" s="13" t="s">
        <v>446</v>
      </c>
      <c r="AC2" s="13" t="s">
        <v>431</v>
      </c>
    </row>
    <row r="3" spans="1:30" s="1" customFormat="1" x14ac:dyDescent="0.2">
      <c r="A3" s="1">
        <v>2013</v>
      </c>
      <c r="B3" s="1">
        <v>1</v>
      </c>
      <c r="C3" s="1" t="s">
        <v>233</v>
      </c>
      <c r="D3" s="1" t="s">
        <v>60</v>
      </c>
      <c r="E3" s="14" t="s">
        <v>283</v>
      </c>
      <c r="F3" s="3" t="s">
        <v>424</v>
      </c>
      <c r="G3" s="15" t="s">
        <v>413</v>
      </c>
      <c r="H3" s="16">
        <v>52.297979797979799</v>
      </c>
      <c r="I3" s="2">
        <v>4.740508533612001</v>
      </c>
      <c r="J3" s="3" t="s">
        <v>414</v>
      </c>
      <c r="K3" s="2">
        <v>47.557471264367798</v>
      </c>
      <c r="L3" s="3" t="s">
        <v>413</v>
      </c>
      <c r="M3" s="17">
        <v>0.47428571428571431</v>
      </c>
      <c r="N3" s="17">
        <v>0.42241379310344829</v>
      </c>
      <c r="O3" s="17">
        <f>IF(M3&gt;0, IF(N3&gt;0, M3-N3, "N/A"), "N/A")</f>
        <v>5.1871921182266023E-2</v>
      </c>
      <c r="P3" s="18">
        <v>0.52</v>
      </c>
      <c r="Q3" s="19">
        <v>175</v>
      </c>
      <c r="R3" s="28">
        <f>P3*Q3</f>
        <v>91</v>
      </c>
      <c r="S3" s="18">
        <v>0.4942528735632184</v>
      </c>
      <c r="T3" s="19">
        <v>174</v>
      </c>
      <c r="U3" s="19">
        <f>T3*S3</f>
        <v>86</v>
      </c>
      <c r="V3" s="18">
        <f>IF(P3&gt;0, IF(S3&gt;0,P3-S3, "N/A"), "N/A")</f>
        <v>2.574712643678162E-2</v>
      </c>
      <c r="W3" s="20">
        <v>0.42857142857142855</v>
      </c>
      <c r="X3" s="21">
        <v>175</v>
      </c>
      <c r="Y3" s="21">
        <f>X3*W3</f>
        <v>75</v>
      </c>
      <c r="Z3" s="20">
        <v>0.35057471264367818</v>
      </c>
      <c r="AA3" s="21">
        <v>174</v>
      </c>
      <c r="AB3" s="21">
        <f>AA3*Z3</f>
        <v>61</v>
      </c>
      <c r="AC3" s="20">
        <f>IF(W3&gt;0, IF(Z3&gt;0,W3-Z3, "N/A"), "N/A")</f>
        <v>7.7996715927750371E-2</v>
      </c>
      <c r="AD3" s="1">
        <f>86/175</f>
        <v>0.49142857142857144</v>
      </c>
    </row>
    <row r="4" spans="1:30" s="1" customFormat="1" x14ac:dyDescent="0.2">
      <c r="A4" s="1">
        <v>2013</v>
      </c>
      <c r="B4" s="1">
        <v>1</v>
      </c>
      <c r="C4" s="1" t="s">
        <v>233</v>
      </c>
      <c r="D4" s="1" t="s">
        <v>140</v>
      </c>
      <c r="E4" s="14" t="s">
        <v>362</v>
      </c>
      <c r="F4" s="3" t="s">
        <v>424</v>
      </c>
      <c r="G4" s="15" t="s">
        <v>416</v>
      </c>
      <c r="H4" s="16">
        <v>103.00970873786407</v>
      </c>
      <c r="I4" s="2">
        <v>8.5037798841091785</v>
      </c>
      <c r="J4" s="3" t="s">
        <v>414</v>
      </c>
      <c r="K4" s="2">
        <v>94.505928853754895</v>
      </c>
      <c r="L4" s="3" t="s">
        <v>416</v>
      </c>
      <c r="M4" s="17">
        <v>0.98058252427184467</v>
      </c>
      <c r="N4" s="17">
        <v>0.91699604743083007</v>
      </c>
      <c r="O4" s="17">
        <f>IF(M4&gt;0, IF(N4&gt;0, M4-N4, "N/A"), "N/A")</f>
        <v>6.3586476841014594E-2</v>
      </c>
      <c r="P4" s="18">
        <v>1</v>
      </c>
      <c r="Q4" s="19">
        <v>103</v>
      </c>
      <c r="R4" s="28">
        <f>P4*Q4</f>
        <v>103</v>
      </c>
      <c r="S4" s="18">
        <v>0.96825396825396826</v>
      </c>
      <c r="T4" s="19">
        <v>126</v>
      </c>
      <c r="U4" s="19">
        <f>T4*S4</f>
        <v>122</v>
      </c>
      <c r="V4" s="18">
        <f>IF(P4&gt;0, IF(S4&gt;0,P4-S4, "N/A"), "N/A")</f>
        <v>3.1746031746031744E-2</v>
      </c>
      <c r="W4" s="20">
        <v>0.96116504854368934</v>
      </c>
      <c r="X4" s="21">
        <v>103</v>
      </c>
      <c r="Y4" s="21">
        <f>X4*W4</f>
        <v>99</v>
      </c>
      <c r="Z4" s="20">
        <v>0.86614173228346458</v>
      </c>
      <c r="AA4" s="21">
        <v>127</v>
      </c>
      <c r="AB4" s="21">
        <f>AA4*Z4</f>
        <v>110</v>
      </c>
      <c r="AC4" s="20">
        <f>IF(W4&gt;0, IF(Z4&gt;0,W4-Z4, "N/A"), "N/A")</f>
        <v>9.5023316260224755E-2</v>
      </c>
    </row>
    <row r="5" spans="1:30" s="1" customFormat="1" x14ac:dyDescent="0.2">
      <c r="A5" s="1">
        <v>2013</v>
      </c>
      <c r="B5" s="1">
        <v>106</v>
      </c>
      <c r="C5" s="1" t="s">
        <v>213</v>
      </c>
      <c r="D5" s="1" t="s">
        <v>30</v>
      </c>
      <c r="E5" s="14" t="s">
        <v>265</v>
      </c>
      <c r="F5" s="3" t="s">
        <v>424</v>
      </c>
      <c r="G5" s="15" t="s">
        <v>412</v>
      </c>
      <c r="H5" s="16">
        <v>23.80952380952381</v>
      </c>
      <c r="I5" s="2">
        <v>-3.8220561904761894</v>
      </c>
      <c r="J5" s="3" t="s">
        <v>420</v>
      </c>
      <c r="K5" s="2">
        <v>27.63158</v>
      </c>
      <c r="L5" s="3" t="s">
        <v>417</v>
      </c>
      <c r="M5" s="17">
        <v>0.17499999999999999</v>
      </c>
      <c r="N5" s="17">
        <v>0.26315789473684209</v>
      </c>
      <c r="O5" s="17">
        <f>IF(M5&gt;0, IF(N5&gt;0, M5-N5, "N/A"), "N/A")</f>
        <v>-8.8157894736842102E-2</v>
      </c>
      <c r="P5" s="18">
        <v>0.17499999999999999</v>
      </c>
      <c r="Q5" s="19">
        <v>40</v>
      </c>
      <c r="R5" s="28">
        <f>P5*Q5</f>
        <v>7</v>
      </c>
      <c r="S5" s="18">
        <v>0.21052631578947367</v>
      </c>
      <c r="T5" s="19">
        <v>38</v>
      </c>
      <c r="U5" s="19">
        <f>T5*S5</f>
        <v>8</v>
      </c>
      <c r="V5" s="18">
        <f>IF(P5&gt;0, IF(S5&gt;0,P5-S5, "N/A"), "N/A")</f>
        <v>-3.5526315789473684E-2</v>
      </c>
      <c r="W5" s="20">
        <v>0.17499999999999999</v>
      </c>
      <c r="X5" s="21">
        <v>40</v>
      </c>
      <c r="Y5" s="21">
        <f>X5*W5</f>
        <v>7</v>
      </c>
      <c r="Z5" s="20">
        <v>0.31578947368421051</v>
      </c>
      <c r="AA5" s="21">
        <v>38</v>
      </c>
      <c r="AB5" s="21">
        <f>AA5*Z5</f>
        <v>12</v>
      </c>
      <c r="AC5" s="20">
        <f>IF(W5&gt;0, IF(Z5&gt;0,W5-Z5, "N/A"), "N/A")</f>
        <v>-0.14078947368421052</v>
      </c>
    </row>
    <row r="6" spans="1:30" s="1" customFormat="1" x14ac:dyDescent="0.2">
      <c r="A6" s="1">
        <v>2013</v>
      </c>
      <c r="B6" s="1">
        <v>1</v>
      </c>
      <c r="C6" s="1" t="s">
        <v>233</v>
      </c>
      <c r="D6" s="1" t="s">
        <v>104</v>
      </c>
      <c r="E6" s="14" t="s">
        <v>326</v>
      </c>
      <c r="F6" s="3" t="s">
        <v>424</v>
      </c>
      <c r="G6" s="15" t="s">
        <v>416</v>
      </c>
      <c r="H6" s="16">
        <v>53.452768729641697</v>
      </c>
      <c r="I6" s="2">
        <v>13.937617214490196</v>
      </c>
      <c r="J6" s="3" t="s">
        <v>419</v>
      </c>
      <c r="K6" s="2">
        <v>39.515151515151501</v>
      </c>
      <c r="L6" s="3" t="s">
        <v>415</v>
      </c>
      <c r="M6" s="17">
        <v>0.48473282442748089</v>
      </c>
      <c r="N6" s="17">
        <v>0.34242424242424241</v>
      </c>
      <c r="O6" s="17">
        <f>IF(M6&gt;0, IF(N6&gt;0, M6-N6, "N/A"), "N/A")</f>
        <v>0.14230858200323848</v>
      </c>
      <c r="P6" s="18">
        <v>0.56488549618320616</v>
      </c>
      <c r="Q6" s="19">
        <v>131</v>
      </c>
      <c r="R6" s="28">
        <f>P6*Q6</f>
        <v>74</v>
      </c>
      <c r="S6" s="18">
        <v>0.40606060606060607</v>
      </c>
      <c r="T6" s="19">
        <v>165</v>
      </c>
      <c r="U6" s="19">
        <f>T6*S6</f>
        <v>67</v>
      </c>
      <c r="V6" s="18">
        <f>IF(P6&gt;0, IF(S6&gt;0,P6-S6, "N/A"), "N/A")</f>
        <v>0.15882489012260009</v>
      </c>
      <c r="W6" s="20">
        <v>0.40458015267175573</v>
      </c>
      <c r="X6" s="21">
        <v>131</v>
      </c>
      <c r="Y6" s="21">
        <f>X6*W6</f>
        <v>53</v>
      </c>
      <c r="Z6" s="20">
        <v>0.27878787878787881</v>
      </c>
      <c r="AA6" s="21">
        <v>165</v>
      </c>
      <c r="AB6" s="21">
        <f>AA6*Z6</f>
        <v>46</v>
      </c>
      <c r="AC6" s="20">
        <f>IF(W6&gt;0, IF(Z6&gt;0,W6-Z6, "N/A"), "N/A")</f>
        <v>0.12579227388387693</v>
      </c>
    </row>
    <row r="7" spans="1:30" s="1" customFormat="1" x14ac:dyDescent="0.2">
      <c r="A7" s="1">
        <v>2013</v>
      </c>
      <c r="B7" s="1">
        <v>1</v>
      </c>
      <c r="C7" s="1" t="s">
        <v>233</v>
      </c>
      <c r="D7" s="1" t="s">
        <v>158</v>
      </c>
      <c r="E7" s="14" t="s">
        <v>380</v>
      </c>
      <c r="F7" s="3" t="s">
        <v>424</v>
      </c>
      <c r="G7" s="15" t="s">
        <v>412</v>
      </c>
      <c r="H7" s="16">
        <v>30.582524271844662</v>
      </c>
      <c r="I7" s="2">
        <v>0.22538141470176143</v>
      </c>
      <c r="J7" s="3" t="s">
        <v>421</v>
      </c>
      <c r="K7" s="2">
        <v>30.3571428571429</v>
      </c>
      <c r="L7" s="3" t="s">
        <v>415</v>
      </c>
      <c r="M7" s="17">
        <v>0.26148409893992935</v>
      </c>
      <c r="N7" s="17">
        <v>0.2857142857142857</v>
      </c>
      <c r="O7" s="17">
        <f>IF(M7&gt;0, IF(N7&gt;0, M7-N7, "N/A"), "N/A")</f>
        <v>-2.4230186774356344E-2</v>
      </c>
      <c r="P7" s="18">
        <v>0.32624113475177308</v>
      </c>
      <c r="Q7" s="19">
        <v>141</v>
      </c>
      <c r="R7" s="28">
        <f>P7*Q7</f>
        <v>46.000000000000007</v>
      </c>
      <c r="S7" s="18">
        <v>0.31632653061224492</v>
      </c>
      <c r="T7" s="19">
        <v>98</v>
      </c>
      <c r="U7" s="19">
        <f>T7*S7</f>
        <v>31</v>
      </c>
      <c r="V7" s="18">
        <f>IF(P7&gt;0, IF(S7&gt;0,P7-S7, "N/A"), "N/A")</f>
        <v>9.9146041395281603E-3</v>
      </c>
      <c r="W7" s="20">
        <v>0.19718309859154928</v>
      </c>
      <c r="X7" s="21">
        <v>142</v>
      </c>
      <c r="Y7" s="21">
        <f>X7*W7</f>
        <v>27.999999999999996</v>
      </c>
      <c r="Z7" s="20">
        <v>0.25510204081632654</v>
      </c>
      <c r="AA7" s="21">
        <v>98</v>
      </c>
      <c r="AB7" s="21">
        <f>AA7*Z7</f>
        <v>25</v>
      </c>
      <c r="AC7" s="20">
        <f>IF(W7&gt;0, IF(Z7&gt;0,W7-Z7, "N/A"), "N/A")</f>
        <v>-5.7918942224777253E-2</v>
      </c>
    </row>
    <row r="8" spans="1:30" s="1" customFormat="1" x14ac:dyDescent="0.2">
      <c r="A8" s="1">
        <v>2013</v>
      </c>
      <c r="B8" s="1">
        <v>109</v>
      </c>
      <c r="C8" s="1" t="s">
        <v>200</v>
      </c>
      <c r="D8" s="1" t="s">
        <v>23</v>
      </c>
      <c r="E8" s="14" t="s">
        <v>258</v>
      </c>
      <c r="F8" s="3" t="s">
        <v>424</v>
      </c>
      <c r="G8" s="15" t="s">
        <v>413</v>
      </c>
      <c r="H8" s="16">
        <v>71.167247386759584</v>
      </c>
      <c r="I8" s="2">
        <v>6.1246941952701803</v>
      </c>
      <c r="J8" s="3" t="s">
        <v>414</v>
      </c>
      <c r="K8" s="2">
        <v>65.042553191489404</v>
      </c>
      <c r="L8" s="3" t="s">
        <v>413</v>
      </c>
      <c r="M8" s="17">
        <v>0.65580448065173114</v>
      </c>
      <c r="N8" s="17">
        <v>0.60212765957446812</v>
      </c>
      <c r="O8" s="17">
        <f>IF(M8&gt;0, IF(N8&gt;0, M8-N8, "N/A"), "N/A")</f>
        <v>5.3676821077263015E-2</v>
      </c>
      <c r="P8" s="18">
        <v>0.78048780487804881</v>
      </c>
      <c r="Q8" s="19">
        <v>246</v>
      </c>
      <c r="R8" s="28">
        <f>P8*Q8</f>
        <v>192</v>
      </c>
      <c r="S8" s="18">
        <v>0.72881355932203384</v>
      </c>
      <c r="T8" s="19">
        <v>236</v>
      </c>
      <c r="U8" s="19">
        <f>T8*S8</f>
        <v>172</v>
      </c>
      <c r="V8" s="18">
        <f>IF(P8&gt;0, IF(S8&gt;0,P8-S8, "N/A"), "N/A")</f>
        <v>5.1674245556014964E-2</v>
      </c>
      <c r="W8" s="20">
        <v>0.53061224489795922</v>
      </c>
      <c r="X8" s="21">
        <v>245</v>
      </c>
      <c r="Y8" s="21">
        <f>X8*W8</f>
        <v>130</v>
      </c>
      <c r="Z8" s="20">
        <v>0.47435897435897434</v>
      </c>
      <c r="AA8" s="21">
        <v>234</v>
      </c>
      <c r="AB8" s="21">
        <f>AA8*Z8</f>
        <v>111</v>
      </c>
      <c r="AC8" s="20">
        <f>IF(W8&gt;0, IF(Z8&gt;0,W8-Z8, "N/A"), "N/A")</f>
        <v>5.6253270538984879E-2</v>
      </c>
    </row>
    <row r="9" spans="1:30" s="1" customFormat="1" x14ac:dyDescent="0.2">
      <c r="A9" s="1">
        <v>2013</v>
      </c>
      <c r="B9" s="1">
        <v>1</v>
      </c>
      <c r="C9" s="1" t="s">
        <v>233</v>
      </c>
      <c r="D9" s="1" t="s">
        <v>68</v>
      </c>
      <c r="E9" s="14" t="s">
        <v>290</v>
      </c>
      <c r="F9" s="3" t="s">
        <v>424</v>
      </c>
      <c r="G9" s="15" t="s">
        <v>413</v>
      </c>
      <c r="H9" s="16">
        <v>73.558558558558559</v>
      </c>
      <c r="I9" s="2">
        <v>-0.42103327817613945</v>
      </c>
      <c r="J9" s="3" t="s">
        <v>414</v>
      </c>
      <c r="K9" s="2">
        <v>73.979591836734699</v>
      </c>
      <c r="L9" s="3" t="s">
        <v>413</v>
      </c>
      <c r="M9" s="17">
        <v>0.69680851063829785</v>
      </c>
      <c r="N9" s="17">
        <v>0.70918367346938771</v>
      </c>
      <c r="O9" s="17">
        <f>IF(M9&gt;0, IF(N9&gt;0, M9-N9, "N/A"), "N/A")</f>
        <v>-1.2375162831089859E-2</v>
      </c>
      <c r="P9" s="18">
        <v>0.68085106382978722</v>
      </c>
      <c r="Q9" s="19">
        <v>94</v>
      </c>
      <c r="R9" s="28">
        <f>P9*Q9</f>
        <v>64</v>
      </c>
      <c r="S9" s="18">
        <v>0.74489795918367352</v>
      </c>
      <c r="T9" s="19">
        <v>98</v>
      </c>
      <c r="U9" s="19">
        <f>T9*S9</f>
        <v>73</v>
      </c>
      <c r="V9" s="18">
        <f>IF(P9&gt;0, IF(S9&gt;0,P9-S9, "N/A"), "N/A")</f>
        <v>-6.4046895353886302E-2</v>
      </c>
      <c r="W9" s="20">
        <v>0.71276595744680848</v>
      </c>
      <c r="X9" s="21">
        <v>94</v>
      </c>
      <c r="Y9" s="21">
        <f>X9*W9</f>
        <v>67</v>
      </c>
      <c r="Z9" s="20">
        <v>0.67346938775510201</v>
      </c>
      <c r="AA9" s="21">
        <v>98</v>
      </c>
      <c r="AB9" s="21">
        <f>AA9*Z9</f>
        <v>66</v>
      </c>
      <c r="AC9" s="20">
        <f>IF(W9&gt;0, IF(Z9&gt;0,W9-Z9, "N/A"), "N/A")</f>
        <v>3.9296569691706473E-2</v>
      </c>
    </row>
    <row r="10" spans="1:30" s="1" customFormat="1" x14ac:dyDescent="0.2">
      <c r="A10" s="1">
        <v>2013</v>
      </c>
      <c r="B10" s="1">
        <v>1</v>
      </c>
      <c r="C10" s="1" t="s">
        <v>233</v>
      </c>
      <c r="D10" s="1" t="s">
        <v>155</v>
      </c>
      <c r="E10" s="14" t="s">
        <v>377</v>
      </c>
      <c r="F10" s="3" t="s">
        <v>424</v>
      </c>
      <c r="G10" s="15" t="s">
        <v>413</v>
      </c>
      <c r="H10" s="16">
        <v>55.374293785310734</v>
      </c>
      <c r="I10" s="2">
        <v>7.1182453982139364</v>
      </c>
      <c r="J10" s="3" t="s">
        <v>414</v>
      </c>
      <c r="K10" s="2">
        <v>48.256048387096797</v>
      </c>
      <c r="L10" s="3" t="s">
        <v>413</v>
      </c>
      <c r="M10" s="17">
        <v>0.49344569288389512</v>
      </c>
      <c r="N10" s="17">
        <v>0.43951612903225806</v>
      </c>
      <c r="O10" s="17">
        <f>IF(M10&gt;0, IF(N10&gt;0, M10-N10, "N/A"), "N/A")</f>
        <v>5.3929563851637052E-2</v>
      </c>
      <c r="P10" s="18">
        <v>0.51872659176029967</v>
      </c>
      <c r="Q10" s="19">
        <v>534</v>
      </c>
      <c r="R10" s="28">
        <f>P10*Q10</f>
        <v>277</v>
      </c>
      <c r="S10" s="18">
        <v>0.47580645161290325</v>
      </c>
      <c r="T10" s="19">
        <v>496</v>
      </c>
      <c r="U10" s="19">
        <f>T10*S10</f>
        <v>236</v>
      </c>
      <c r="V10" s="18">
        <f>IF(P10&gt;0, IF(S10&gt;0,P10-S10, "N/A"), "N/A")</f>
        <v>4.2920140147396424E-2</v>
      </c>
      <c r="W10" s="20">
        <v>0.46816479400749061</v>
      </c>
      <c r="X10" s="21">
        <v>534</v>
      </c>
      <c r="Y10" s="21">
        <f>X10*W10</f>
        <v>250</v>
      </c>
      <c r="Z10" s="20">
        <v>0.40322580645161288</v>
      </c>
      <c r="AA10" s="21">
        <v>496</v>
      </c>
      <c r="AB10" s="21">
        <f>AA10*Z10</f>
        <v>200</v>
      </c>
      <c r="AC10" s="20">
        <f>IF(W10&gt;0, IF(Z10&gt;0,W10-Z10, "N/A"), "N/A")</f>
        <v>6.4938987555877736E-2</v>
      </c>
    </row>
    <row r="11" spans="1:30" s="1" customFormat="1" x14ac:dyDescent="0.2">
      <c r="A11" s="1">
        <v>2013</v>
      </c>
      <c r="B11" s="1">
        <v>114</v>
      </c>
      <c r="C11" s="1" t="s">
        <v>232</v>
      </c>
      <c r="D11" s="1" t="s">
        <v>57</v>
      </c>
      <c r="E11" s="14" t="s">
        <v>280</v>
      </c>
      <c r="F11" s="3" t="s">
        <v>424</v>
      </c>
      <c r="G11" s="15" t="s">
        <v>413</v>
      </c>
      <c r="H11" s="16">
        <v>64.625850340136054</v>
      </c>
      <c r="I11" s="2">
        <v>11.038406393947753</v>
      </c>
      <c r="J11" s="3" t="s">
        <v>414</v>
      </c>
      <c r="K11" s="2">
        <v>53.587443946188301</v>
      </c>
      <c r="L11" s="3" t="s">
        <v>413</v>
      </c>
      <c r="M11" s="17">
        <v>0.60227272727272729</v>
      </c>
      <c r="N11" s="17">
        <v>0.50224215246636772</v>
      </c>
      <c r="O11" s="17">
        <f>IF(M11&gt;0, IF(N11&gt;0, M11-N11, "N/A"), "N/A")</f>
        <v>0.10003057480635957</v>
      </c>
      <c r="P11" s="18">
        <v>0.5757575757575758</v>
      </c>
      <c r="Q11" s="19">
        <v>132</v>
      </c>
      <c r="R11" s="28">
        <f>P11*Q11</f>
        <v>76</v>
      </c>
      <c r="S11" s="18">
        <v>0.45535714285714285</v>
      </c>
      <c r="T11" s="19">
        <v>112</v>
      </c>
      <c r="U11" s="19">
        <f>T11*S11</f>
        <v>51</v>
      </c>
      <c r="V11" s="18">
        <f>IF(P11&gt;0, IF(S11&gt;0,P11-S11, "N/A"), "N/A")</f>
        <v>0.12040043290043295</v>
      </c>
      <c r="W11" s="20">
        <v>0.62878787878787878</v>
      </c>
      <c r="X11" s="21">
        <v>132</v>
      </c>
      <c r="Y11" s="21">
        <f>X11*W11</f>
        <v>83</v>
      </c>
      <c r="Z11" s="20">
        <v>0.5495495495495496</v>
      </c>
      <c r="AA11" s="21">
        <v>111</v>
      </c>
      <c r="AB11" s="21">
        <f>AA11*Z11</f>
        <v>61.000000000000007</v>
      </c>
      <c r="AC11" s="20">
        <f>IF(W11&gt;0, IF(Z11&gt;0,W11-Z11, "N/A"), "N/A")</f>
        <v>7.9238329238329186E-2</v>
      </c>
    </row>
    <row r="12" spans="1:30" s="1" customFormat="1" x14ac:dyDescent="0.2">
      <c r="A12" s="1">
        <v>2013</v>
      </c>
      <c r="B12" s="1">
        <v>116</v>
      </c>
      <c r="C12" s="1" t="s">
        <v>212</v>
      </c>
      <c r="D12" s="1" t="s">
        <v>29</v>
      </c>
      <c r="E12" s="14" t="s">
        <v>264</v>
      </c>
      <c r="F12" s="3" t="s">
        <v>424</v>
      </c>
      <c r="G12" s="15" t="s">
        <v>413</v>
      </c>
      <c r="H12" s="16">
        <v>68.147727272727266</v>
      </c>
      <c r="I12" s="2">
        <v>2.3980532179684673</v>
      </c>
      <c r="J12" s="3" t="s">
        <v>414</v>
      </c>
      <c r="K12" s="2">
        <v>65.749674054758799</v>
      </c>
      <c r="L12" s="3" t="s">
        <v>413</v>
      </c>
      <c r="M12" s="17">
        <v>0.62550335570469795</v>
      </c>
      <c r="N12" s="17">
        <v>0.62320730117340284</v>
      </c>
      <c r="O12" s="17">
        <f>IF(M12&gt;0, IF(N12&gt;0, M12-N12, "N/A"), "N/A")</f>
        <v>2.2960545312951108E-3</v>
      </c>
      <c r="P12" s="18">
        <v>0.64533333333333331</v>
      </c>
      <c r="Q12" s="19">
        <v>375</v>
      </c>
      <c r="R12" s="28">
        <f>P12*Q12</f>
        <v>242</v>
      </c>
      <c r="S12" s="18">
        <v>0.65796344647519578</v>
      </c>
      <c r="T12" s="19">
        <v>383</v>
      </c>
      <c r="U12" s="19">
        <f>T12*S12</f>
        <v>251.99999999999997</v>
      </c>
      <c r="V12" s="18">
        <f>IF(P12&gt;0, IF(S12&gt;0,P12-S12, "N/A"), "N/A")</f>
        <v>-1.2630113141862465E-2</v>
      </c>
      <c r="W12" s="20">
        <v>0.60540540540540544</v>
      </c>
      <c r="X12" s="21">
        <v>370</v>
      </c>
      <c r="Y12" s="21">
        <f>X12*W12</f>
        <v>224</v>
      </c>
      <c r="Z12" s="20">
        <v>0.58854166666666663</v>
      </c>
      <c r="AA12" s="21">
        <v>384</v>
      </c>
      <c r="AB12" s="21">
        <f>AA12*Z12</f>
        <v>226</v>
      </c>
      <c r="AC12" s="20">
        <f>IF(W12&gt;0, IF(Z12&gt;0,W12-Z12, "N/A"), "N/A")</f>
        <v>1.6863738738738809E-2</v>
      </c>
    </row>
    <row r="13" spans="1:30" s="1" customFormat="1" x14ac:dyDescent="0.2">
      <c r="A13" s="1">
        <v>2013</v>
      </c>
      <c r="B13" s="1">
        <v>1</v>
      </c>
      <c r="C13" s="1" t="s">
        <v>233</v>
      </c>
      <c r="D13" s="1" t="s">
        <v>69</v>
      </c>
      <c r="E13" s="14" t="s">
        <v>291</v>
      </c>
      <c r="F13" s="3" t="s">
        <v>424</v>
      </c>
      <c r="G13" s="15" t="s">
        <v>417</v>
      </c>
      <c r="H13" s="16">
        <v>40.110294117647058</v>
      </c>
      <c r="I13" s="2">
        <v>5.8189555349698594</v>
      </c>
      <c r="J13" s="3" t="s">
        <v>420</v>
      </c>
      <c r="K13" s="2">
        <v>34.291338582677199</v>
      </c>
      <c r="L13" s="3" t="s">
        <v>417</v>
      </c>
      <c r="M13" s="17">
        <v>0.37083333333333335</v>
      </c>
      <c r="N13" s="17">
        <v>0.29921259842519687</v>
      </c>
      <c r="O13" s="17">
        <f>IF(M13&gt;0, IF(N13&gt;0, M13-N13, "N/A"), "N/A")</f>
        <v>7.1620734908136474E-2</v>
      </c>
      <c r="P13" s="18">
        <v>0.33333333333333331</v>
      </c>
      <c r="Q13" s="19">
        <v>120</v>
      </c>
      <c r="R13" s="28">
        <f>P13*Q13</f>
        <v>40</v>
      </c>
      <c r="S13" s="18">
        <v>0.29133858267716534</v>
      </c>
      <c r="T13" s="19">
        <v>127</v>
      </c>
      <c r="U13" s="19">
        <f>T13*S13</f>
        <v>37</v>
      </c>
      <c r="V13" s="18">
        <f>IF(P13&gt;0, IF(S13&gt;0,P13-S13, "N/A"), "N/A")</f>
        <v>4.1994750656167978E-2</v>
      </c>
      <c r="W13" s="20">
        <v>0.40833333333333333</v>
      </c>
      <c r="X13" s="21">
        <v>120</v>
      </c>
      <c r="Y13" s="21">
        <f>X13*W13</f>
        <v>49</v>
      </c>
      <c r="Z13" s="20">
        <v>0.30708661417322836</v>
      </c>
      <c r="AA13" s="21">
        <v>127</v>
      </c>
      <c r="AB13" s="21">
        <f>AA13*Z13</f>
        <v>39</v>
      </c>
      <c r="AC13" s="20">
        <f>IF(W13&gt;0, IF(Z13&gt;0,W13-Z13, "N/A"), "N/A")</f>
        <v>0.10124671916010497</v>
      </c>
    </row>
    <row r="14" spans="1:30" s="1" customFormat="1" ht="24" x14ac:dyDescent="0.2">
      <c r="A14" s="1">
        <v>2013</v>
      </c>
      <c r="B14" s="1">
        <v>124</v>
      </c>
      <c r="C14" s="1" t="s">
        <v>204</v>
      </c>
      <c r="D14" s="1" t="s">
        <v>17</v>
      </c>
      <c r="E14" s="14" t="s">
        <v>254</v>
      </c>
      <c r="F14" s="3" t="s">
        <v>424</v>
      </c>
      <c r="G14" s="15" t="s">
        <v>413</v>
      </c>
      <c r="H14" s="16">
        <v>78.784530386740329</v>
      </c>
      <c r="I14" s="2">
        <v>0.69822644677782364</v>
      </c>
      <c r="J14" s="3" t="s">
        <v>414</v>
      </c>
      <c r="K14" s="2">
        <v>78.086303939962505</v>
      </c>
      <c r="L14" s="3" t="s">
        <v>413</v>
      </c>
      <c r="M14" s="17">
        <v>0.75732899022801303</v>
      </c>
      <c r="N14" s="17">
        <v>0.75984990619136961</v>
      </c>
      <c r="O14" s="17">
        <f>IF(M14&gt;0, IF(N14&gt;0, M14-N14, "N/A"), "N/A")</f>
        <v>-2.5209159633565736E-3</v>
      </c>
      <c r="P14" s="18">
        <v>0.78501628664495116</v>
      </c>
      <c r="Q14" s="19">
        <v>307</v>
      </c>
      <c r="R14" s="28">
        <f>P14*Q14</f>
        <v>241</v>
      </c>
      <c r="S14" s="18">
        <v>0.78947368421052633</v>
      </c>
      <c r="T14" s="19">
        <v>266</v>
      </c>
      <c r="U14" s="19">
        <f>T14*S14</f>
        <v>210</v>
      </c>
      <c r="V14" s="18">
        <f>IF(P14&gt;0, IF(S14&gt;0,P14-S14, "N/A"), "N/A")</f>
        <v>-4.4573975655751719E-3</v>
      </c>
      <c r="W14" s="20">
        <v>0.72964169381107491</v>
      </c>
      <c r="X14" s="21">
        <v>307</v>
      </c>
      <c r="Y14" s="21">
        <f>X14*W14</f>
        <v>224</v>
      </c>
      <c r="Z14" s="20">
        <v>0.7303370786516854</v>
      </c>
      <c r="AA14" s="21">
        <v>267</v>
      </c>
      <c r="AB14" s="21">
        <f>AA14*Z14</f>
        <v>195</v>
      </c>
      <c r="AC14" s="20">
        <f>IF(W14&gt;0, IF(Z14&gt;0,W14-Z14, "N/A"), "N/A")</f>
        <v>-6.9538484061049122E-4</v>
      </c>
    </row>
    <row r="15" spans="1:30" s="1" customFormat="1" x14ac:dyDescent="0.2">
      <c r="A15" s="1">
        <v>2013</v>
      </c>
      <c r="B15" s="1">
        <v>165</v>
      </c>
      <c r="C15" s="1" t="s">
        <v>243</v>
      </c>
      <c r="D15" s="1" t="s">
        <v>195</v>
      </c>
      <c r="E15" s="14" t="s">
        <v>243</v>
      </c>
      <c r="F15" s="3" t="s">
        <v>424</v>
      </c>
      <c r="G15" s="15" t="s">
        <v>413</v>
      </c>
      <c r="H15" s="16">
        <v>61.363636363636367</v>
      </c>
      <c r="I15" s="2"/>
      <c r="J15" s="3" t="s">
        <v>414</v>
      </c>
      <c r="K15" s="2"/>
      <c r="L15" s="3" t="s">
        <v>414</v>
      </c>
      <c r="M15" s="17">
        <v>0.60810810810810811</v>
      </c>
      <c r="N15" s="17">
        <v>0.34615384615384615</v>
      </c>
      <c r="O15" s="17">
        <f>IF(M15&gt;0, IF(N15&gt;0, M15-N15, "N/A"), "N/A")</f>
        <v>0.26195426195426197</v>
      </c>
      <c r="P15" s="18">
        <v>0.64864864864864868</v>
      </c>
      <c r="Q15" s="19">
        <v>37</v>
      </c>
      <c r="R15" s="28">
        <f>P15*Q15</f>
        <v>24</v>
      </c>
      <c r="S15" s="18">
        <v>0.23076923076923078</v>
      </c>
      <c r="T15" s="19">
        <v>13</v>
      </c>
      <c r="U15" s="19">
        <f>T15*S15</f>
        <v>3</v>
      </c>
      <c r="V15" s="18">
        <f>IF(P15&gt;0, IF(S15&gt;0,P15-S15, "N/A"), "N/A")</f>
        <v>0.4178794178794179</v>
      </c>
      <c r="W15" s="20">
        <v>0.56756756756756754</v>
      </c>
      <c r="X15" s="21">
        <v>37</v>
      </c>
      <c r="Y15" s="21">
        <f>X15*W15</f>
        <v>21</v>
      </c>
      <c r="Z15" s="20">
        <v>0.46153846153846156</v>
      </c>
      <c r="AA15" s="21">
        <v>13</v>
      </c>
      <c r="AB15" s="21">
        <f>AA15*Z15</f>
        <v>6</v>
      </c>
      <c r="AC15" s="20">
        <f>IF(W15&gt;0, IF(Z15&gt;0,W15-Z15, "N/A"), "N/A")</f>
        <v>0.10602910602910598</v>
      </c>
    </row>
    <row r="16" spans="1:30" s="1" customFormat="1" x14ac:dyDescent="0.2">
      <c r="A16" s="1">
        <v>2013</v>
      </c>
      <c r="B16" s="1">
        <v>1</v>
      </c>
      <c r="C16" s="1" t="s">
        <v>233</v>
      </c>
      <c r="D16" s="1" t="s">
        <v>95</v>
      </c>
      <c r="E16" s="14" t="s">
        <v>317</v>
      </c>
      <c r="F16" s="3" t="s">
        <v>424</v>
      </c>
      <c r="G16" s="15" t="s">
        <v>413</v>
      </c>
      <c r="H16" s="16">
        <v>60.120481927710841</v>
      </c>
      <c r="I16" s="2">
        <v>-4.7585299179957019E-2</v>
      </c>
      <c r="J16" s="3" t="s">
        <v>414</v>
      </c>
      <c r="K16" s="2">
        <v>60.168067226890798</v>
      </c>
      <c r="L16" s="3" t="s">
        <v>416</v>
      </c>
      <c r="M16" s="17">
        <v>0.58411214953271029</v>
      </c>
      <c r="N16" s="17">
        <v>0.53781512605042014</v>
      </c>
      <c r="O16" s="17">
        <f>IF(M16&gt;0, IF(N16&gt;0, M16-N16, "N/A"), "N/A")</f>
        <v>4.6297023482290145E-2</v>
      </c>
      <c r="P16" s="18">
        <v>0.63551401869158874</v>
      </c>
      <c r="Q16" s="19">
        <v>107</v>
      </c>
      <c r="R16" s="28">
        <f>P16*Q16</f>
        <v>68</v>
      </c>
      <c r="S16" s="18">
        <v>0.57983193277310929</v>
      </c>
      <c r="T16" s="19">
        <v>119</v>
      </c>
      <c r="U16" s="19">
        <f>T16*S16</f>
        <v>69</v>
      </c>
      <c r="V16" s="18">
        <f>IF(P16&gt;0, IF(S16&gt;0,P16-S16, "N/A"), "N/A")</f>
        <v>5.5682085918479451E-2</v>
      </c>
      <c r="W16" s="20">
        <v>0.53271028037383172</v>
      </c>
      <c r="X16" s="21">
        <v>107</v>
      </c>
      <c r="Y16" s="21">
        <f>X16*W16</f>
        <v>56.999999999999993</v>
      </c>
      <c r="Z16" s="20">
        <v>0.49579831932773111</v>
      </c>
      <c r="AA16" s="21">
        <v>119</v>
      </c>
      <c r="AB16" s="21">
        <f>AA16*Z16</f>
        <v>59</v>
      </c>
      <c r="AC16" s="20">
        <f>IF(W16&gt;0, IF(Z16&gt;0,W16-Z16, "N/A"), "N/A")</f>
        <v>3.6911961046100616E-2</v>
      </c>
    </row>
    <row r="17" spans="1:29" s="1" customFormat="1" x14ac:dyDescent="0.2">
      <c r="A17" s="1">
        <v>2013</v>
      </c>
      <c r="B17" s="1">
        <v>135</v>
      </c>
      <c r="C17" s="1" t="s">
        <v>218</v>
      </c>
      <c r="D17" s="1" t="s">
        <v>39</v>
      </c>
      <c r="E17" s="14" t="s">
        <v>218</v>
      </c>
      <c r="F17" s="3" t="s">
        <v>424</v>
      </c>
      <c r="G17" s="15" t="s">
        <v>417</v>
      </c>
      <c r="H17" s="16">
        <v>62.050290135396516</v>
      </c>
      <c r="I17" s="2">
        <v>9.7502901353965186</v>
      </c>
      <c r="J17" s="3" t="s">
        <v>420</v>
      </c>
      <c r="K17" s="2">
        <v>52.3</v>
      </c>
      <c r="L17" s="3" t="s">
        <v>417</v>
      </c>
      <c r="M17" s="17">
        <v>0.56762749445676275</v>
      </c>
      <c r="N17" s="17">
        <v>0.5</v>
      </c>
      <c r="O17" s="17">
        <f>IF(M17&gt;0, IF(N17&gt;0, M17-N17, "N/A"), "N/A")</f>
        <v>6.7627494456762749E-2</v>
      </c>
      <c r="P17" s="18">
        <v>0.5663716814159292</v>
      </c>
      <c r="Q17" s="19">
        <v>226</v>
      </c>
      <c r="R17" s="28">
        <f>P17*Q17</f>
        <v>128</v>
      </c>
      <c r="S17" s="18">
        <v>0.53658536585365857</v>
      </c>
      <c r="T17" s="19">
        <v>123</v>
      </c>
      <c r="U17" s="19">
        <f>T17*S17</f>
        <v>66</v>
      </c>
      <c r="V17" s="18">
        <f>IF(P17&gt;0, IF(S17&gt;0,P17-S17, "N/A"), "N/A")</f>
        <v>2.9786315562270627E-2</v>
      </c>
      <c r="W17" s="20">
        <v>0.56888888888888889</v>
      </c>
      <c r="X17" s="21">
        <v>225</v>
      </c>
      <c r="Y17" s="21">
        <f>X17*W17</f>
        <v>128</v>
      </c>
      <c r="Z17" s="20">
        <v>0.46341463414634149</v>
      </c>
      <c r="AA17" s="21">
        <v>123</v>
      </c>
      <c r="AB17" s="21">
        <f>AA17*Z17</f>
        <v>57</v>
      </c>
      <c r="AC17" s="20">
        <f>IF(W17&gt;0, IF(Z17&gt;0,W17-Z17, "N/A"), "N/A")</f>
        <v>0.1054742547425474</v>
      </c>
    </row>
    <row r="18" spans="1:29" s="1" customFormat="1" x14ac:dyDescent="0.2">
      <c r="A18" s="1">
        <v>2013</v>
      </c>
      <c r="B18" s="1">
        <v>1</v>
      </c>
      <c r="C18" s="1" t="s">
        <v>233</v>
      </c>
      <c r="D18" s="1" t="s">
        <v>154</v>
      </c>
      <c r="E18" s="14" t="s">
        <v>376</v>
      </c>
      <c r="F18" s="3" t="s">
        <v>424</v>
      </c>
      <c r="G18" s="15" t="s">
        <v>417</v>
      </c>
      <c r="H18" s="16">
        <v>32.274678111587981</v>
      </c>
      <c r="I18" s="2">
        <v>-5.7610361741263176</v>
      </c>
      <c r="J18" s="3" t="s">
        <v>422</v>
      </c>
      <c r="K18" s="2">
        <v>38.035714285714299</v>
      </c>
      <c r="L18" s="3" t="s">
        <v>415</v>
      </c>
      <c r="M18" s="17">
        <v>0.2857142857142857</v>
      </c>
      <c r="N18" s="17">
        <v>0.32269503546099293</v>
      </c>
      <c r="O18" s="17">
        <f>IF(M18&gt;0, IF(N18&gt;0, M18-N18, "N/A"), "N/A")</f>
        <v>-3.6980749746707231E-2</v>
      </c>
      <c r="P18" s="18">
        <v>0.26470588235294118</v>
      </c>
      <c r="Q18" s="19">
        <v>102</v>
      </c>
      <c r="R18" s="28">
        <f>P18*Q18</f>
        <v>27</v>
      </c>
      <c r="S18" s="18">
        <v>0.32624113475177308</v>
      </c>
      <c r="T18" s="19">
        <v>141</v>
      </c>
      <c r="U18" s="19">
        <f>T18*S18</f>
        <v>46.000000000000007</v>
      </c>
      <c r="V18" s="18">
        <f>IF(P18&gt;0, IF(S18&gt;0,P18-S18, "N/A"), "N/A")</f>
        <v>-6.1535252398831897E-2</v>
      </c>
      <c r="W18" s="20">
        <v>0.30693069306930693</v>
      </c>
      <c r="X18" s="21">
        <v>101</v>
      </c>
      <c r="Y18" s="21">
        <f>X18*W18</f>
        <v>31</v>
      </c>
      <c r="Z18" s="20">
        <v>0.31914893617021278</v>
      </c>
      <c r="AA18" s="21">
        <v>141</v>
      </c>
      <c r="AB18" s="21">
        <f>AA18*Z18</f>
        <v>45</v>
      </c>
      <c r="AC18" s="20">
        <f>IF(W18&gt;0, IF(Z18&gt;0,W18-Z18, "N/A"), "N/A")</f>
        <v>-1.2218243100905857E-2</v>
      </c>
    </row>
    <row r="19" spans="1:29" s="1" customFormat="1" x14ac:dyDescent="0.2">
      <c r="A19" s="1">
        <v>2013</v>
      </c>
      <c r="B19" s="1">
        <v>1</v>
      </c>
      <c r="C19" s="1" t="s">
        <v>233</v>
      </c>
      <c r="D19" s="1" t="s">
        <v>123</v>
      </c>
      <c r="E19" s="14" t="s">
        <v>345</v>
      </c>
      <c r="F19" s="3" t="s">
        <v>424</v>
      </c>
      <c r="G19" s="15" t="s">
        <v>413</v>
      </c>
      <c r="H19" s="16">
        <v>74.643874643874639</v>
      </c>
      <c r="I19" s="2">
        <v>12.487624643874639</v>
      </c>
      <c r="J19" s="3" t="s">
        <v>414</v>
      </c>
      <c r="K19" s="2">
        <v>62.15625</v>
      </c>
      <c r="L19" s="3" t="s">
        <v>413</v>
      </c>
      <c r="M19" s="17">
        <v>0.71</v>
      </c>
      <c r="N19" s="17">
        <v>0.58437499999999998</v>
      </c>
      <c r="O19" s="17">
        <f>IF(M19&gt;0, IF(N19&gt;0, M19-N19, "N/A"), "N/A")</f>
        <v>0.12562499999999999</v>
      </c>
      <c r="P19" s="18">
        <v>0.79333333333333333</v>
      </c>
      <c r="Q19" s="19">
        <v>150</v>
      </c>
      <c r="R19" s="28">
        <f>P19*Q19</f>
        <v>119</v>
      </c>
      <c r="S19" s="18">
        <v>0.65</v>
      </c>
      <c r="T19" s="19">
        <v>160</v>
      </c>
      <c r="U19" s="19">
        <f>T19*S19</f>
        <v>104</v>
      </c>
      <c r="V19" s="18">
        <f>IF(P19&gt;0, IF(S19&gt;0,P19-S19, "N/A"), "N/A")</f>
        <v>0.14333333333333331</v>
      </c>
      <c r="W19" s="20">
        <v>0.62666666666666671</v>
      </c>
      <c r="X19" s="21">
        <v>150</v>
      </c>
      <c r="Y19" s="21">
        <f>X19*W19</f>
        <v>94</v>
      </c>
      <c r="Z19" s="20">
        <v>0.51875000000000004</v>
      </c>
      <c r="AA19" s="21">
        <v>160</v>
      </c>
      <c r="AB19" s="21">
        <f>AA19*Z19</f>
        <v>83</v>
      </c>
      <c r="AC19" s="20">
        <f>IF(W19&gt;0, IF(Z19&gt;0,W19-Z19, "N/A"), "N/A")</f>
        <v>0.10791666666666666</v>
      </c>
    </row>
    <row r="20" spans="1:29" s="1" customFormat="1" x14ac:dyDescent="0.2">
      <c r="C20" s="1" t="s">
        <v>447</v>
      </c>
      <c r="E20" s="14" t="s">
        <v>448</v>
      </c>
      <c r="F20" s="3" t="s">
        <v>424</v>
      </c>
      <c r="G20" s="15"/>
      <c r="H20" s="16"/>
      <c r="I20" s="2"/>
      <c r="J20" s="3"/>
      <c r="K20" s="2"/>
      <c r="L20" s="3"/>
      <c r="M20" s="17">
        <f>(R20+Y20)/(Q20+X20)</f>
        <v>0.5700314934526769</v>
      </c>
      <c r="N20" s="17">
        <f>(U20+AB20)/(T20+AA20)</f>
        <v>0.52782608695652178</v>
      </c>
      <c r="O20" s="17">
        <f>M20-N20</f>
        <v>4.2205406496155118E-2</v>
      </c>
      <c r="P20" s="18">
        <f>R20/Q20</f>
        <v>0.60231788079470194</v>
      </c>
      <c r="Q20" s="28">
        <f>SUM(Q2:Q19)</f>
        <v>3020</v>
      </c>
      <c r="R20" s="28">
        <f>SUM(R2:R19)</f>
        <v>1819</v>
      </c>
      <c r="S20" s="18">
        <f>U20/T20</f>
        <v>0.56799999999999995</v>
      </c>
      <c r="T20" s="28">
        <f>SUM(T2:T19)</f>
        <v>2875</v>
      </c>
      <c r="U20" s="28">
        <f>SUM(U2:U19)</f>
        <v>1633</v>
      </c>
      <c r="V20" s="18">
        <f>P20-S20</f>
        <v>3.4317880794701994E-2</v>
      </c>
      <c r="W20" s="18">
        <f>Y20/X20</f>
        <v>0.53767009624958517</v>
      </c>
      <c r="X20" s="28">
        <f>SUM(X2:X19)</f>
        <v>3013</v>
      </c>
      <c r="Y20" s="28">
        <f>SUM(Y2:Y19)</f>
        <v>1620</v>
      </c>
      <c r="Z20" s="18">
        <f>AB20/AA20</f>
        <v>0.4876521739130435</v>
      </c>
      <c r="AA20" s="28">
        <f>SUM(AA2:AA19)</f>
        <v>2875</v>
      </c>
      <c r="AB20" s="28">
        <f>SUM(AB2:AB19)</f>
        <v>1402</v>
      </c>
      <c r="AC20" s="18">
        <f>W20-Z20</f>
        <v>5.0017922336541676E-2</v>
      </c>
    </row>
    <row r="21" spans="1:29" s="1" customFormat="1" x14ac:dyDescent="0.2">
      <c r="A21" s="1">
        <v>2013</v>
      </c>
      <c r="B21" s="1">
        <v>1</v>
      </c>
      <c r="C21" s="1" t="s">
        <v>233</v>
      </c>
      <c r="D21" s="1" t="s">
        <v>169</v>
      </c>
      <c r="E21" s="14" t="s">
        <v>391</v>
      </c>
      <c r="F21" s="3" t="s">
        <v>424</v>
      </c>
      <c r="G21" s="15" t="s">
        <v>412</v>
      </c>
      <c r="H21" s="16">
        <v>21.091954022988507</v>
      </c>
      <c r="I21" s="2">
        <v>10.675287356321807</v>
      </c>
      <c r="J21" s="3" t="s">
        <v>418</v>
      </c>
      <c r="K21" s="2">
        <v>10.4166666666667</v>
      </c>
      <c r="L21" s="3" t="s">
        <v>412</v>
      </c>
      <c r="M21" s="29">
        <v>0.1271186440677966</v>
      </c>
      <c r="N21" s="30">
        <v>9.375E-2</v>
      </c>
      <c r="O21" s="31">
        <f>IF(M21&gt;0, IF(N21&gt;0, M21-N21, "N/A"), "N/A")</f>
        <v>3.3368644067796605E-2</v>
      </c>
      <c r="P21" s="18">
        <v>5.1724137931034482E-2</v>
      </c>
      <c r="Q21" s="19">
        <v>58</v>
      </c>
      <c r="R21" s="28">
        <f>P21*Q21</f>
        <v>3</v>
      </c>
      <c r="S21" s="18">
        <v>8.3333333333333329E-2</v>
      </c>
      <c r="T21" s="19">
        <v>48</v>
      </c>
      <c r="U21" s="19">
        <f>T21*S21</f>
        <v>4</v>
      </c>
      <c r="V21" s="18">
        <f>IF(P21&gt;0, IF(S21&gt;0,P21-S21, "N/A"), "N/A")</f>
        <v>-3.1609195402298847E-2</v>
      </c>
      <c r="W21" s="20">
        <v>0.2</v>
      </c>
      <c r="X21" s="21">
        <v>60</v>
      </c>
      <c r="Y21" s="21">
        <f>X21*W21</f>
        <v>12</v>
      </c>
      <c r="Z21" s="20">
        <v>0.10416666666666667</v>
      </c>
      <c r="AA21" s="21">
        <v>48</v>
      </c>
      <c r="AB21" s="21">
        <f>AA21*Z21</f>
        <v>5</v>
      </c>
      <c r="AC21" s="20">
        <f>IF(W21&gt;0, IF(Z21&gt;0,W21-Z21, "N/A"), "N/A")</f>
        <v>9.583333333333334E-2</v>
      </c>
    </row>
    <row r="22" spans="1:29" s="1" customFormat="1" x14ac:dyDescent="0.2">
      <c r="A22" s="1">
        <v>2013</v>
      </c>
      <c r="B22" s="1">
        <v>168</v>
      </c>
      <c r="C22" s="1" t="s">
        <v>245</v>
      </c>
      <c r="D22" s="1" t="s">
        <v>197</v>
      </c>
      <c r="E22" s="14" t="s">
        <v>245</v>
      </c>
      <c r="F22" s="3" t="s">
        <v>426</v>
      </c>
      <c r="G22" s="15" t="s">
        <v>416</v>
      </c>
      <c r="H22" s="16">
        <v>84.155092592592595</v>
      </c>
      <c r="I22" s="2"/>
      <c r="J22" s="3" t="s">
        <v>414</v>
      </c>
      <c r="K22" s="2"/>
      <c r="L22" s="3" t="s">
        <v>414</v>
      </c>
      <c r="M22" s="17">
        <v>0.79166666666666663</v>
      </c>
      <c r="N22" s="17"/>
      <c r="O22" s="17" t="str">
        <f>IF(M22&gt;0, IF(N22&gt;0, M22-N22, "N/A"), "N/A")</f>
        <v>N/A</v>
      </c>
      <c r="P22" s="18">
        <v>0.77020202020202022</v>
      </c>
      <c r="Q22" s="19">
        <v>396</v>
      </c>
      <c r="R22" s="28">
        <f>P22*Q22</f>
        <v>305</v>
      </c>
      <c r="S22" s="18"/>
      <c r="T22" s="19"/>
      <c r="U22" s="19">
        <f>T22*S22</f>
        <v>0</v>
      </c>
      <c r="V22" s="18" t="str">
        <f>IF(P22&gt;0, IF(S22&gt;0,P22-S22, "N/A"), "N/A")</f>
        <v>N/A</v>
      </c>
      <c r="W22" s="20">
        <v>0.81313131313131315</v>
      </c>
      <c r="X22" s="21">
        <v>396</v>
      </c>
      <c r="Y22" s="21">
        <f>X22*W22</f>
        <v>322</v>
      </c>
      <c r="Z22" s="20"/>
      <c r="AA22" s="21"/>
      <c r="AB22" s="21">
        <f>AA22*Z22</f>
        <v>0</v>
      </c>
      <c r="AC22" s="20" t="str">
        <f>IF(W22&gt;0, IF(Z22&gt;0,W22-Z22, "N/A"), "N/A")</f>
        <v>N/A</v>
      </c>
    </row>
    <row r="23" spans="1:29" s="1" customFormat="1" x14ac:dyDescent="0.2">
      <c r="A23" s="1">
        <v>2013</v>
      </c>
      <c r="B23" s="1">
        <v>1</v>
      </c>
      <c r="C23" s="1" t="s">
        <v>233</v>
      </c>
      <c r="D23" s="1" t="s">
        <v>168</v>
      </c>
      <c r="E23" s="14" t="s">
        <v>390</v>
      </c>
      <c r="F23" s="3" t="s">
        <v>426</v>
      </c>
      <c r="G23" s="15" t="s">
        <v>416</v>
      </c>
      <c r="H23" s="16">
        <v>84.295774647887328</v>
      </c>
      <c r="I23" s="2">
        <v>16.028626633446933</v>
      </c>
      <c r="J23" s="3" t="s">
        <v>414</v>
      </c>
      <c r="K23" s="2">
        <v>68.267148014440394</v>
      </c>
      <c r="L23" s="3" t="s">
        <v>413</v>
      </c>
      <c r="M23" s="17">
        <v>0.778169014084507</v>
      </c>
      <c r="N23" s="17">
        <v>0.66064981949458479</v>
      </c>
      <c r="O23" s="17">
        <f>IF(M23&gt;0, IF(N23&gt;0, M23-N23, "N/A"), "N/A")</f>
        <v>0.11751919458992222</v>
      </c>
      <c r="P23" s="18">
        <v>0.75352112676056338</v>
      </c>
      <c r="Q23" s="19">
        <v>142</v>
      </c>
      <c r="R23" s="28">
        <f>P23*Q23</f>
        <v>107</v>
      </c>
      <c r="S23" s="18">
        <v>0.58273381294964033</v>
      </c>
      <c r="T23" s="19">
        <v>139</v>
      </c>
      <c r="U23" s="19">
        <f>T23*S23</f>
        <v>81</v>
      </c>
      <c r="V23" s="18">
        <f>IF(P23&gt;0, IF(S23&gt;0,P23-S23, "N/A"), "N/A")</f>
        <v>0.17078731381092305</v>
      </c>
      <c r="W23" s="20">
        <v>0.80281690140845074</v>
      </c>
      <c r="X23" s="21">
        <v>142</v>
      </c>
      <c r="Y23" s="21">
        <f>X23*W23</f>
        <v>114</v>
      </c>
      <c r="Z23" s="20">
        <v>0.73913043478260865</v>
      </c>
      <c r="AA23" s="21">
        <v>138</v>
      </c>
      <c r="AB23" s="21">
        <f>AA23*Z23</f>
        <v>102</v>
      </c>
      <c r="AC23" s="20">
        <f>IF(W23&gt;0, IF(Z23&gt;0,W23-Z23, "N/A"), "N/A")</f>
        <v>6.3686466625842097E-2</v>
      </c>
    </row>
    <row r="24" spans="1:29" s="1" customFormat="1" x14ac:dyDescent="0.2">
      <c r="A24" s="1">
        <v>2013</v>
      </c>
      <c r="B24" s="1">
        <v>1</v>
      </c>
      <c r="C24" s="1" t="s">
        <v>233</v>
      </c>
      <c r="D24" s="1" t="s">
        <v>144</v>
      </c>
      <c r="E24" s="14" t="s">
        <v>366</v>
      </c>
      <c r="F24" s="3" t="s">
        <v>426</v>
      </c>
      <c r="G24" s="15" t="s">
        <v>413</v>
      </c>
      <c r="H24" s="16">
        <v>58.693877551020407</v>
      </c>
      <c r="I24" s="2">
        <v>3.5113957991956042</v>
      </c>
      <c r="J24" s="3" t="s">
        <v>414</v>
      </c>
      <c r="K24" s="2">
        <v>55.182481751824803</v>
      </c>
      <c r="L24" s="3" t="s">
        <v>413</v>
      </c>
      <c r="M24" s="17">
        <v>0.51643192488262912</v>
      </c>
      <c r="N24" s="17">
        <v>0.50729927007299269</v>
      </c>
      <c r="O24" s="17">
        <f>IF(M24&gt;0, IF(N24&gt;0, M24-N24, "N/A"), "N/A")</f>
        <v>9.1326548096364313E-3</v>
      </c>
      <c r="P24" s="18">
        <v>0.46728971962616822</v>
      </c>
      <c r="Q24" s="19">
        <v>107</v>
      </c>
      <c r="R24" s="28">
        <f>P24*Q24</f>
        <v>50</v>
      </c>
      <c r="S24" s="18">
        <v>0.49635036496350365</v>
      </c>
      <c r="T24" s="19">
        <v>137</v>
      </c>
      <c r="U24" s="19">
        <f>T24*S24</f>
        <v>68</v>
      </c>
      <c r="V24" s="18">
        <f>IF(P24&gt;0, IF(S24&gt;0,P24-S24, "N/A"), "N/A")</f>
        <v>-2.9060645337335433E-2</v>
      </c>
      <c r="W24" s="20">
        <v>0.56603773584905659</v>
      </c>
      <c r="X24" s="21">
        <v>106</v>
      </c>
      <c r="Y24" s="21">
        <f>X24*W24</f>
        <v>60</v>
      </c>
      <c r="Z24" s="20">
        <v>0.51824817518248179</v>
      </c>
      <c r="AA24" s="21">
        <v>137</v>
      </c>
      <c r="AB24" s="21">
        <f>AA24*Z24</f>
        <v>71</v>
      </c>
      <c r="AC24" s="20">
        <f>IF(W24&gt;0, IF(Z24&gt;0,W24-Z24, "N/A"), "N/A")</f>
        <v>4.7789560666574804E-2</v>
      </c>
    </row>
    <row r="25" spans="1:29" s="1" customFormat="1" x14ac:dyDescent="0.2">
      <c r="A25" s="1">
        <v>2013</v>
      </c>
      <c r="B25" s="1">
        <v>1</v>
      </c>
      <c r="C25" s="1" t="s">
        <v>233</v>
      </c>
      <c r="D25" s="1" t="s">
        <v>74</v>
      </c>
      <c r="E25" s="14" t="s">
        <v>296</v>
      </c>
      <c r="F25" s="3" t="s">
        <v>426</v>
      </c>
      <c r="G25" s="15" t="s">
        <v>417</v>
      </c>
      <c r="H25" s="16">
        <v>35.984848484848484</v>
      </c>
      <c r="I25" s="2">
        <v>-17.298733604703713</v>
      </c>
      <c r="J25" s="3" t="s">
        <v>422</v>
      </c>
      <c r="K25" s="2">
        <v>53.283582089552198</v>
      </c>
      <c r="L25" s="3" t="s">
        <v>416</v>
      </c>
      <c r="M25" s="17">
        <v>0.31896551724137934</v>
      </c>
      <c r="N25" s="17">
        <v>0.47761194029850745</v>
      </c>
      <c r="O25" s="17">
        <f>IF(M25&gt;0, IF(N25&gt;0, M25-N25, "N/A"), "N/A")</f>
        <v>-0.15864642305712812</v>
      </c>
      <c r="P25" s="18">
        <v>0.32758620689655171</v>
      </c>
      <c r="Q25" s="19">
        <v>58</v>
      </c>
      <c r="R25" s="28">
        <f>P25*Q25</f>
        <v>19</v>
      </c>
      <c r="S25" s="18">
        <v>0.5074626865671642</v>
      </c>
      <c r="T25" s="19">
        <v>67</v>
      </c>
      <c r="U25" s="19">
        <f>T25*S25</f>
        <v>34</v>
      </c>
      <c r="V25" s="18">
        <f>IF(P25&gt;0, IF(S25&gt;0,P25-S25, "N/A"), "N/A")</f>
        <v>-0.17987647967061249</v>
      </c>
      <c r="W25" s="20">
        <v>0.31034482758620691</v>
      </c>
      <c r="X25" s="21">
        <v>58</v>
      </c>
      <c r="Y25" s="21">
        <f>X25*W25</f>
        <v>18</v>
      </c>
      <c r="Z25" s="20">
        <v>0.44776119402985076</v>
      </c>
      <c r="AA25" s="21">
        <v>67</v>
      </c>
      <c r="AB25" s="21">
        <f>AA25*Z25</f>
        <v>30</v>
      </c>
      <c r="AC25" s="20">
        <f>IF(W25&gt;0, IF(Z25&gt;0,W25-Z25, "N/A"), "N/A")</f>
        <v>-0.13741636644364386</v>
      </c>
    </row>
    <row r="26" spans="1:29" s="1" customFormat="1" x14ac:dyDescent="0.2">
      <c r="A26" s="1">
        <v>2013</v>
      </c>
      <c r="B26" s="1">
        <v>1</v>
      </c>
      <c r="C26" s="1" t="s">
        <v>233</v>
      </c>
      <c r="D26" s="1" t="s">
        <v>75</v>
      </c>
      <c r="E26" s="14" t="s">
        <v>297</v>
      </c>
      <c r="F26" s="3" t="s">
        <v>426</v>
      </c>
      <c r="G26" s="15" t="s">
        <v>413</v>
      </c>
      <c r="H26" s="16">
        <v>71.670378619153681</v>
      </c>
      <c r="I26" s="2">
        <v>2.6794342465792766</v>
      </c>
      <c r="J26" s="3" t="s">
        <v>414</v>
      </c>
      <c r="K26" s="2">
        <v>68.990944372574404</v>
      </c>
      <c r="L26" s="3" t="s">
        <v>413</v>
      </c>
      <c r="M26" s="17">
        <v>0.64607464607464604</v>
      </c>
      <c r="N26" s="17">
        <v>0.65588615782664939</v>
      </c>
      <c r="O26" s="17">
        <f>IF(M26&gt;0, IF(N26&gt;0, M26-N26, "N/A"), "N/A")</f>
        <v>-9.8115117520033435E-3</v>
      </c>
      <c r="P26" s="18">
        <v>0.66752577319587625</v>
      </c>
      <c r="Q26" s="19">
        <v>388</v>
      </c>
      <c r="R26" s="28">
        <f>P26*Q26</f>
        <v>259</v>
      </c>
      <c r="S26" s="18">
        <v>0.68393782383419688</v>
      </c>
      <c r="T26" s="19">
        <v>386</v>
      </c>
      <c r="U26" s="19">
        <f>T26*S26</f>
        <v>264</v>
      </c>
      <c r="V26" s="18">
        <f>IF(P26&gt;0, IF(S26&gt;0,P26-S26, "N/A"), "N/A")</f>
        <v>-1.641205063832063E-2</v>
      </c>
      <c r="W26" s="20">
        <v>0.62467866323907451</v>
      </c>
      <c r="X26" s="21">
        <v>389</v>
      </c>
      <c r="Y26" s="21">
        <f>X26*W26</f>
        <v>242.99999999999997</v>
      </c>
      <c r="Z26" s="20">
        <v>0.62790697674418605</v>
      </c>
      <c r="AA26" s="21">
        <v>387</v>
      </c>
      <c r="AB26" s="21">
        <f>AA26*Z26</f>
        <v>243</v>
      </c>
      <c r="AC26" s="20">
        <f>IF(W26&gt;0, IF(Z26&gt;0,W26-Z26, "N/A"), "N/A")</f>
        <v>-3.2283135051115464E-3</v>
      </c>
    </row>
    <row r="27" spans="1:29" s="1" customFormat="1" x14ac:dyDescent="0.2">
      <c r="A27" s="1">
        <v>2013</v>
      </c>
      <c r="B27" s="1">
        <v>1</v>
      </c>
      <c r="C27" s="1" t="s">
        <v>233</v>
      </c>
      <c r="D27" s="1" t="s">
        <v>79</v>
      </c>
      <c r="E27" s="14" t="s">
        <v>301</v>
      </c>
      <c r="F27" s="3" t="s">
        <v>426</v>
      </c>
      <c r="G27" s="15" t="s">
        <v>416</v>
      </c>
      <c r="H27" s="16">
        <v>81.098901098901095</v>
      </c>
      <c r="I27" s="2">
        <v>-4.0001088020890023</v>
      </c>
      <c r="J27" s="3" t="s">
        <v>414</v>
      </c>
      <c r="K27" s="2">
        <v>85.099009900990097</v>
      </c>
      <c r="L27" s="3" t="s">
        <v>416</v>
      </c>
      <c r="M27" s="17">
        <v>0.78695652173913044</v>
      </c>
      <c r="N27" s="17">
        <v>0.82178217821782173</v>
      </c>
      <c r="O27" s="17">
        <f>IF(M27&gt;0, IF(N27&gt;0, M27-N27, "N/A"), "N/A")</f>
        <v>-3.4825656478691291E-2</v>
      </c>
      <c r="P27" s="18">
        <v>0.8</v>
      </c>
      <c r="Q27" s="19">
        <v>115</v>
      </c>
      <c r="R27" s="28">
        <f>P27*Q27</f>
        <v>92</v>
      </c>
      <c r="S27" s="18">
        <v>0.81188118811881194</v>
      </c>
      <c r="T27" s="19">
        <v>101</v>
      </c>
      <c r="U27" s="19">
        <f>T27*S27</f>
        <v>82</v>
      </c>
      <c r="V27" s="18">
        <f>IF(P27&gt;0, IF(S27&gt;0,P27-S27, "N/A"), "N/A")</f>
        <v>-1.1881188118811892E-2</v>
      </c>
      <c r="W27" s="20">
        <v>0.77391304347826084</v>
      </c>
      <c r="X27" s="21">
        <v>115</v>
      </c>
      <c r="Y27" s="21">
        <f>X27*W27</f>
        <v>89</v>
      </c>
      <c r="Z27" s="20">
        <v>0.83168316831683164</v>
      </c>
      <c r="AA27" s="21">
        <v>101</v>
      </c>
      <c r="AB27" s="21">
        <f>AA27*Z27</f>
        <v>84</v>
      </c>
      <c r="AC27" s="20">
        <f>IF(W27&gt;0, IF(Z27&gt;0,W27-Z27, "N/A"), "N/A")</f>
        <v>-5.7770124838570802E-2</v>
      </c>
    </row>
    <row r="28" spans="1:29" s="1" customFormat="1" x14ac:dyDescent="0.2">
      <c r="A28" s="1">
        <v>2013</v>
      </c>
      <c r="B28" s="1">
        <v>1</v>
      </c>
      <c r="C28" s="1" t="s">
        <v>233</v>
      </c>
      <c r="D28" s="1" t="s">
        <v>108</v>
      </c>
      <c r="E28" s="14" t="s">
        <v>330</v>
      </c>
      <c r="F28" s="3" t="s">
        <v>426</v>
      </c>
      <c r="G28" s="15" t="s">
        <v>416</v>
      </c>
      <c r="H28" s="16">
        <v>84.642857142857139</v>
      </c>
      <c r="I28" s="2">
        <v>13.392857142857139</v>
      </c>
      <c r="J28" s="3" t="s">
        <v>414</v>
      </c>
      <c r="K28" s="2">
        <v>71.25</v>
      </c>
      <c r="L28" s="3" t="s">
        <v>413</v>
      </c>
      <c r="M28" s="17">
        <v>0.80851063829787229</v>
      </c>
      <c r="N28" s="17">
        <v>0.6875</v>
      </c>
      <c r="O28" s="17">
        <f>IF(M28&gt;0, IF(N28&gt;0, M28-N28, "N/A"), "N/A")</f>
        <v>0.12101063829787229</v>
      </c>
      <c r="P28" s="18">
        <v>0.78723404255319152</v>
      </c>
      <c r="Q28" s="19">
        <v>47</v>
      </c>
      <c r="R28" s="28">
        <f>P28*Q28</f>
        <v>37</v>
      </c>
      <c r="S28" s="18">
        <v>0.72916666666666663</v>
      </c>
      <c r="T28" s="19">
        <v>48</v>
      </c>
      <c r="U28" s="19">
        <f>T28*S28</f>
        <v>35</v>
      </c>
      <c r="V28" s="18">
        <f>IF(P28&gt;0, IF(S28&gt;0,P28-S28, "N/A"), "N/A")</f>
        <v>5.8067375886524886E-2</v>
      </c>
      <c r="W28" s="20">
        <v>0.82978723404255317</v>
      </c>
      <c r="X28" s="21">
        <v>47</v>
      </c>
      <c r="Y28" s="21">
        <f>X28*W28</f>
        <v>39</v>
      </c>
      <c r="Z28" s="20">
        <v>0.64583333333333337</v>
      </c>
      <c r="AA28" s="21">
        <v>48</v>
      </c>
      <c r="AB28" s="21">
        <f>AA28*Z28</f>
        <v>31</v>
      </c>
      <c r="AC28" s="20">
        <f>IF(W28&gt;0, IF(Z28&gt;0,W28-Z28, "N/A"), "N/A")</f>
        <v>0.1839539007092198</v>
      </c>
    </row>
    <row r="29" spans="1:29" s="1" customFormat="1" x14ac:dyDescent="0.2">
      <c r="A29" s="1">
        <v>2013</v>
      </c>
      <c r="B29" s="1">
        <v>1</v>
      </c>
      <c r="C29" s="1" t="s">
        <v>233</v>
      </c>
      <c r="D29" s="1" t="s">
        <v>166</v>
      </c>
      <c r="E29" s="14" t="s">
        <v>388</v>
      </c>
      <c r="F29" s="3" t="s">
        <v>426</v>
      </c>
      <c r="G29" s="15" t="s">
        <v>416</v>
      </c>
      <c r="H29" s="16">
        <v>104.01345291479821</v>
      </c>
      <c r="I29" s="2">
        <v>-0.49982142148479625</v>
      </c>
      <c r="J29" s="3" t="s">
        <v>414</v>
      </c>
      <c r="K29" s="2">
        <v>104.513274336283</v>
      </c>
      <c r="L29" s="3" t="s">
        <v>416</v>
      </c>
      <c r="M29" s="17">
        <v>0.98322147651006708</v>
      </c>
      <c r="N29" s="17">
        <v>0.98230088495575218</v>
      </c>
      <c r="O29" s="17">
        <f>IF(M29&gt;0, IF(N29&gt;0, M29-N29, "N/A"), "N/A")</f>
        <v>9.2059155431489792E-4</v>
      </c>
      <c r="P29" s="18">
        <v>0.97315436241610742</v>
      </c>
      <c r="Q29" s="19">
        <v>149</v>
      </c>
      <c r="R29" s="28">
        <f>P29*Q29</f>
        <v>145</v>
      </c>
      <c r="S29" s="18">
        <v>0.98230088495575218</v>
      </c>
      <c r="T29" s="19">
        <v>113</v>
      </c>
      <c r="U29" s="19">
        <f>T29*S29</f>
        <v>111</v>
      </c>
      <c r="V29" s="18">
        <f>IF(P29&gt;0, IF(S29&gt;0,P29-S29, "N/A"), "N/A")</f>
        <v>-9.1465225396447636E-3</v>
      </c>
      <c r="W29" s="20">
        <v>0.99328859060402686</v>
      </c>
      <c r="X29" s="21">
        <v>149</v>
      </c>
      <c r="Y29" s="21">
        <f>X29*W29</f>
        <v>148</v>
      </c>
      <c r="Z29" s="20">
        <v>0.98230088495575218</v>
      </c>
      <c r="AA29" s="21">
        <v>113</v>
      </c>
      <c r="AB29" s="21">
        <f>AA29*Z29</f>
        <v>111</v>
      </c>
      <c r="AC29" s="20">
        <f>IF(W29&gt;0, IF(Z29&gt;0,W29-Z29, "N/A"), "N/A")</f>
        <v>1.098770564827467E-2</v>
      </c>
    </row>
    <row r="30" spans="1:29" s="1" customFormat="1" x14ac:dyDescent="0.2">
      <c r="A30" s="1">
        <v>2013</v>
      </c>
      <c r="B30" s="1">
        <v>1</v>
      </c>
      <c r="C30" s="1" t="s">
        <v>233</v>
      </c>
      <c r="D30" s="1" t="s">
        <v>121</v>
      </c>
      <c r="E30" s="14" t="s">
        <v>343</v>
      </c>
      <c r="F30" s="3" t="s">
        <v>426</v>
      </c>
      <c r="G30" s="15" t="s">
        <v>413</v>
      </c>
      <c r="H30" s="16">
        <v>63.333333333333336</v>
      </c>
      <c r="I30" s="2">
        <v>5.5348258706467348</v>
      </c>
      <c r="J30" s="3" t="s">
        <v>414</v>
      </c>
      <c r="K30" s="2">
        <v>57.798507462686601</v>
      </c>
      <c r="L30" s="3" t="s">
        <v>416</v>
      </c>
      <c r="M30" s="17">
        <v>0.62184873949579833</v>
      </c>
      <c r="N30" s="17">
        <v>0.51865671641791045</v>
      </c>
      <c r="O30" s="17">
        <f>IF(M30&gt;0, IF(N30&gt;0, M30-N30, "N/A"), "N/A")</f>
        <v>0.10319202307788788</v>
      </c>
      <c r="P30" s="18">
        <v>0.68067226890756305</v>
      </c>
      <c r="Q30" s="19">
        <v>119</v>
      </c>
      <c r="R30" s="28">
        <f>P30*Q30</f>
        <v>81</v>
      </c>
      <c r="S30" s="18">
        <v>0.54477611940298509</v>
      </c>
      <c r="T30" s="19">
        <v>134</v>
      </c>
      <c r="U30" s="19">
        <f>T30*S30</f>
        <v>73</v>
      </c>
      <c r="V30" s="18">
        <f>IF(P30&gt;0, IF(S30&gt;0,P30-S30, "N/A"), "N/A")</f>
        <v>0.13589614950457796</v>
      </c>
      <c r="W30" s="20">
        <v>0.56302521008403361</v>
      </c>
      <c r="X30" s="21">
        <v>119</v>
      </c>
      <c r="Y30" s="21">
        <f>X30*W30</f>
        <v>67</v>
      </c>
      <c r="Z30" s="20">
        <v>0.4925373134328358</v>
      </c>
      <c r="AA30" s="21">
        <v>134</v>
      </c>
      <c r="AB30" s="21">
        <f>AA30*Z30</f>
        <v>66</v>
      </c>
      <c r="AC30" s="20">
        <f>IF(W30&gt;0, IF(Z30&gt;0,W30-Z30, "N/A"), "N/A")</f>
        <v>7.0487896651197812E-2</v>
      </c>
    </row>
    <row r="31" spans="1:29" s="1" customFormat="1" x14ac:dyDescent="0.2">
      <c r="E31" s="14" t="s">
        <v>449</v>
      </c>
      <c r="F31" s="3" t="s">
        <v>426</v>
      </c>
      <c r="G31" s="15"/>
      <c r="H31" s="16"/>
      <c r="I31" s="2"/>
      <c r="J31" s="3"/>
      <c r="K31" s="2"/>
      <c r="L31" s="3"/>
      <c r="M31" s="29">
        <f>(R31+Y31)/(Q31+X31)</f>
        <v>0.72156476002629844</v>
      </c>
      <c r="N31" s="30">
        <f>(U31+AB31)/(T31+AA31)</f>
        <v>0.66044444444444439</v>
      </c>
      <c r="O31" s="31">
        <f>M31-N31</f>
        <v>6.1120315581854046E-2</v>
      </c>
      <c r="P31" s="18">
        <f>R31/Q31</f>
        <v>0.71992110453648916</v>
      </c>
      <c r="Q31" s="28">
        <f>SUM(Q22:Q30)</f>
        <v>1521</v>
      </c>
      <c r="R31" s="28">
        <f>SUM(R22:R30)</f>
        <v>1095</v>
      </c>
      <c r="S31" s="18">
        <f>U31/T31</f>
        <v>0.66488888888888886</v>
      </c>
      <c r="T31" s="28">
        <f>SUM(T22:T30)</f>
        <v>1125</v>
      </c>
      <c r="U31" s="28">
        <f>SUM(U22:U30)</f>
        <v>748</v>
      </c>
      <c r="V31" s="18">
        <f>P31-S31</f>
        <v>5.5032215647600302E-2</v>
      </c>
      <c r="W31" s="18">
        <f>Y31/X31</f>
        <v>0.72320841551610782</v>
      </c>
      <c r="X31" s="28">
        <f>SUM(X22:X30)</f>
        <v>1521</v>
      </c>
      <c r="Y31" s="28">
        <f>SUM(Y22:Y30)</f>
        <v>1100</v>
      </c>
      <c r="Z31" s="18">
        <f>AB31/AA31</f>
        <v>0.65600000000000003</v>
      </c>
      <c r="AA31" s="28">
        <f>SUM(AA22:AA30)</f>
        <v>1125</v>
      </c>
      <c r="AB31" s="28">
        <f>SUM(AB22:AB30)</f>
        <v>738</v>
      </c>
      <c r="AC31" s="18">
        <f>W31-Z31</f>
        <v>6.7208415516107789E-2</v>
      </c>
    </row>
    <row r="32" spans="1:29" s="1" customFormat="1" x14ac:dyDescent="0.2">
      <c r="A32" s="1">
        <v>2013</v>
      </c>
      <c r="B32" s="1">
        <v>1</v>
      </c>
      <c r="C32" s="1" t="s">
        <v>233</v>
      </c>
      <c r="D32" s="1" t="s">
        <v>142</v>
      </c>
      <c r="E32" s="14" t="s">
        <v>364</v>
      </c>
      <c r="F32" s="3" t="s">
        <v>429</v>
      </c>
      <c r="G32" s="15" t="s">
        <v>416</v>
      </c>
      <c r="H32" s="16">
        <v>92.161339421613391</v>
      </c>
      <c r="I32" s="2">
        <v>3.8212172220206924</v>
      </c>
      <c r="J32" s="3" t="s">
        <v>414</v>
      </c>
      <c r="K32" s="2">
        <v>88.340122199592699</v>
      </c>
      <c r="L32" s="3" t="s">
        <v>416</v>
      </c>
      <c r="M32" s="17">
        <v>0.85555555555555551</v>
      </c>
      <c r="N32" s="17">
        <v>0.83401221995926678</v>
      </c>
      <c r="O32" s="17">
        <f>IF(M32&gt;0, IF(N32&gt;0, M32-N32, "N/A"), "N/A")</f>
        <v>2.1543335596288737E-2</v>
      </c>
      <c r="P32" s="18">
        <v>0.88355555555555554</v>
      </c>
      <c r="Q32" s="19">
        <v>1125</v>
      </c>
      <c r="R32" s="28">
        <f>P32*Q32</f>
        <v>994</v>
      </c>
      <c r="S32" s="18">
        <v>0.84725050916496947</v>
      </c>
      <c r="T32" s="19">
        <v>982</v>
      </c>
      <c r="U32" s="19">
        <f>T32*S32</f>
        <v>832</v>
      </c>
      <c r="V32" s="18">
        <f>IF(P32&gt;0, IF(S32&gt;0,P32-S32, "N/A"), "N/A")</f>
        <v>3.6305046390586071E-2</v>
      </c>
      <c r="W32" s="20">
        <v>0.8275555555555556</v>
      </c>
      <c r="X32" s="21">
        <v>1125</v>
      </c>
      <c r="Y32" s="21">
        <f>X32*W32</f>
        <v>931</v>
      </c>
      <c r="Z32" s="20">
        <v>0.8207739307535642</v>
      </c>
      <c r="AA32" s="21">
        <v>982</v>
      </c>
      <c r="AB32" s="21">
        <f>AA32*Z32</f>
        <v>806</v>
      </c>
      <c r="AC32" s="20">
        <f>IF(W32&gt;0, IF(Z32&gt;0,W32-Z32, "N/A"), "N/A")</f>
        <v>6.7816248019914038E-3</v>
      </c>
    </row>
    <row r="33" spans="1:29" s="1" customFormat="1" x14ac:dyDescent="0.2">
      <c r="A33" s="1">
        <v>2013</v>
      </c>
      <c r="B33" s="1">
        <v>1</v>
      </c>
      <c r="C33" s="1" t="s">
        <v>233</v>
      </c>
      <c r="D33" s="1" t="s">
        <v>72</v>
      </c>
      <c r="E33" s="14" t="s">
        <v>294</v>
      </c>
      <c r="F33" s="3" t="s">
        <v>429</v>
      </c>
      <c r="G33" s="15" t="s">
        <v>416</v>
      </c>
      <c r="H33" s="16">
        <v>85.280898876404493</v>
      </c>
      <c r="I33" s="2">
        <v>-2.9034586654949095</v>
      </c>
      <c r="J33" s="3" t="s">
        <v>414</v>
      </c>
      <c r="K33" s="2">
        <v>88.184357541899402</v>
      </c>
      <c r="L33" s="3" t="s">
        <v>416</v>
      </c>
      <c r="M33" s="17">
        <v>0.84510869565217395</v>
      </c>
      <c r="N33" s="17">
        <v>0.84636871508379885</v>
      </c>
      <c r="O33" s="17">
        <f>IF(M33&gt;0, IF(N33&gt;0, M33-N33, "N/A"), "N/A")</f>
        <v>-1.2600194316249036E-3</v>
      </c>
      <c r="P33" s="18">
        <v>0.84782608695652173</v>
      </c>
      <c r="Q33" s="19">
        <v>184</v>
      </c>
      <c r="R33" s="28">
        <f>P33*Q33</f>
        <v>156</v>
      </c>
      <c r="S33" s="18">
        <v>0.83798882681564246</v>
      </c>
      <c r="T33" s="19">
        <v>179</v>
      </c>
      <c r="U33" s="19">
        <f>T33*S33</f>
        <v>150</v>
      </c>
      <c r="V33" s="18">
        <f>IF(P33&gt;0, IF(S33&gt;0,P33-S33, "N/A"), "N/A")</f>
        <v>9.837260140879267E-3</v>
      </c>
      <c r="W33" s="20">
        <v>0.84239130434782605</v>
      </c>
      <c r="X33" s="21">
        <v>184</v>
      </c>
      <c r="Y33" s="21">
        <f>X33*W33</f>
        <v>155</v>
      </c>
      <c r="Z33" s="20">
        <v>0.85474860335195535</v>
      </c>
      <c r="AA33" s="21">
        <v>179</v>
      </c>
      <c r="AB33" s="21">
        <f>AA33*Z33</f>
        <v>153</v>
      </c>
      <c r="AC33" s="20">
        <f>IF(W33&gt;0, IF(Z33&gt;0,W33-Z33, "N/A"), "N/A")</f>
        <v>-1.2357299004129296E-2</v>
      </c>
    </row>
    <row r="34" spans="1:29" s="1" customFormat="1" x14ac:dyDescent="0.2">
      <c r="A34" s="1">
        <v>2013</v>
      </c>
      <c r="B34" s="1">
        <v>1</v>
      </c>
      <c r="C34" s="1" t="s">
        <v>233</v>
      </c>
      <c r="D34" s="1" t="s">
        <v>83</v>
      </c>
      <c r="E34" s="14" t="s">
        <v>305</v>
      </c>
      <c r="F34" s="3" t="s">
        <v>429</v>
      </c>
      <c r="G34" s="15" t="s">
        <v>413</v>
      </c>
      <c r="H34" s="16">
        <v>72.131147540983605</v>
      </c>
      <c r="I34" s="2">
        <v>7.3862495817999019</v>
      </c>
      <c r="J34" s="3" t="s">
        <v>414</v>
      </c>
      <c r="K34" s="2">
        <v>64.744897959183703</v>
      </c>
      <c r="L34" s="3" t="s">
        <v>413</v>
      </c>
      <c r="M34" s="17">
        <v>0.68932038834951459</v>
      </c>
      <c r="N34" s="17">
        <v>0.61734693877551017</v>
      </c>
      <c r="O34" s="17">
        <f>IF(M34&gt;0, IF(N34&gt;0, M34-N34, "N/A"), "N/A")</f>
        <v>7.1973449574004422E-2</v>
      </c>
      <c r="P34" s="18">
        <v>0.66990291262135926</v>
      </c>
      <c r="Q34" s="19">
        <v>103</v>
      </c>
      <c r="R34" s="28">
        <f>P34*Q34</f>
        <v>69</v>
      </c>
      <c r="S34" s="18">
        <v>0.60204081632653061</v>
      </c>
      <c r="T34" s="19">
        <v>98</v>
      </c>
      <c r="U34" s="19">
        <f>T34*S34</f>
        <v>59</v>
      </c>
      <c r="V34" s="18">
        <f>IF(P34&gt;0, IF(S34&gt;0,P34-S34, "N/A"), "N/A")</f>
        <v>6.7862096294828644E-2</v>
      </c>
      <c r="W34" s="20">
        <v>0.70873786407766992</v>
      </c>
      <c r="X34" s="21">
        <v>103</v>
      </c>
      <c r="Y34" s="21">
        <f>X34*W34</f>
        <v>73</v>
      </c>
      <c r="Z34" s="20">
        <v>0.63265306122448983</v>
      </c>
      <c r="AA34" s="21">
        <v>98</v>
      </c>
      <c r="AB34" s="21">
        <f>AA34*Z34</f>
        <v>62</v>
      </c>
      <c r="AC34" s="20">
        <f>IF(W34&gt;0, IF(Z34&gt;0,W34-Z34, "N/A"), "N/A")</f>
        <v>7.6084802853180089E-2</v>
      </c>
    </row>
    <row r="35" spans="1:29" s="1" customFormat="1" x14ac:dyDescent="0.2">
      <c r="A35" s="1">
        <v>2013</v>
      </c>
      <c r="B35" s="1">
        <v>1</v>
      </c>
      <c r="C35" s="1" t="s">
        <v>233</v>
      </c>
      <c r="D35" s="1" t="s">
        <v>80</v>
      </c>
      <c r="E35" s="14" t="s">
        <v>302</v>
      </c>
      <c r="F35" s="3" t="s">
        <v>429</v>
      </c>
      <c r="G35" s="15" t="s">
        <v>416</v>
      </c>
      <c r="H35" s="16">
        <v>97.356115107913666</v>
      </c>
      <c r="I35" s="2">
        <v>1.5190110355154616</v>
      </c>
      <c r="J35" s="3" t="s">
        <v>414</v>
      </c>
      <c r="K35" s="2">
        <v>95.837104072398205</v>
      </c>
      <c r="L35" s="3" t="s">
        <v>416</v>
      </c>
      <c r="M35" s="17">
        <v>0.93360995850622408</v>
      </c>
      <c r="N35" s="17">
        <v>0.91176470588235292</v>
      </c>
      <c r="O35" s="17">
        <f>IF(M35&gt;0, IF(N35&gt;0, M35-N35, "N/A"), "N/A")</f>
        <v>2.1845252623871159E-2</v>
      </c>
      <c r="P35" s="18">
        <v>0.92531120331950212</v>
      </c>
      <c r="Q35" s="19">
        <v>241</v>
      </c>
      <c r="R35" s="28">
        <f>P35*Q35</f>
        <v>223</v>
      </c>
      <c r="S35" s="18">
        <v>0.89140271493212675</v>
      </c>
      <c r="T35" s="19">
        <v>221</v>
      </c>
      <c r="U35" s="19">
        <f>T35*S35</f>
        <v>197</v>
      </c>
      <c r="V35" s="18">
        <f>IF(P35&gt;0, IF(S35&gt;0,P35-S35, "N/A"), "N/A")</f>
        <v>3.3908488387375368E-2</v>
      </c>
      <c r="W35" s="20">
        <v>0.94190871369294604</v>
      </c>
      <c r="X35" s="21">
        <v>241</v>
      </c>
      <c r="Y35" s="21">
        <f>X35*W35</f>
        <v>227</v>
      </c>
      <c r="Z35" s="20">
        <v>0.9321266968325792</v>
      </c>
      <c r="AA35" s="21">
        <v>221</v>
      </c>
      <c r="AB35" s="21">
        <f>AA35*Z35</f>
        <v>206</v>
      </c>
      <c r="AC35" s="20">
        <f>IF(W35&gt;0, IF(Z35&gt;0,W35-Z35, "N/A"), "N/A")</f>
        <v>9.7820168603668378E-3</v>
      </c>
    </row>
    <row r="36" spans="1:29" s="1" customFormat="1" x14ac:dyDescent="0.2">
      <c r="A36" s="1">
        <v>2013</v>
      </c>
      <c r="B36" s="1">
        <v>1</v>
      </c>
      <c r="C36" s="1" t="s">
        <v>233</v>
      </c>
      <c r="D36" s="1" t="s">
        <v>91</v>
      </c>
      <c r="E36" s="14" t="s">
        <v>313</v>
      </c>
      <c r="F36" s="3" t="s">
        <v>429</v>
      </c>
      <c r="G36" s="15" t="s">
        <v>416</v>
      </c>
      <c r="H36" s="16">
        <v>95.853658536585371</v>
      </c>
      <c r="I36" s="2">
        <v>0.22428790721477299</v>
      </c>
      <c r="J36" s="3" t="s">
        <v>414</v>
      </c>
      <c r="K36" s="2">
        <v>95.629370629370598</v>
      </c>
      <c r="L36" s="3" t="s">
        <v>416</v>
      </c>
      <c r="M36" s="17">
        <v>0.90579710144927539</v>
      </c>
      <c r="N36" s="17">
        <v>0.91608391608391604</v>
      </c>
      <c r="O36" s="17">
        <f>IF(M36&gt;0, IF(N36&gt;0, M36-N36, "N/A"), "N/A")</f>
        <v>-1.0286814634640651E-2</v>
      </c>
      <c r="P36" s="18">
        <v>0.89855072463768115</v>
      </c>
      <c r="Q36" s="19">
        <v>138</v>
      </c>
      <c r="R36" s="28">
        <f>P36*Q36</f>
        <v>124</v>
      </c>
      <c r="S36" s="18">
        <v>0.92307692307692313</v>
      </c>
      <c r="T36" s="19">
        <v>143</v>
      </c>
      <c r="U36" s="19">
        <f>T36*S36</f>
        <v>132</v>
      </c>
      <c r="V36" s="18">
        <f>IF(P36&gt;0, IF(S36&gt;0,P36-S36, "N/A"), "N/A")</f>
        <v>-2.4526198439241975E-2</v>
      </c>
      <c r="W36" s="20">
        <v>0.91304347826086951</v>
      </c>
      <c r="X36" s="21">
        <v>138</v>
      </c>
      <c r="Y36" s="21">
        <f>X36*W36</f>
        <v>125.99999999999999</v>
      </c>
      <c r="Z36" s="20">
        <v>0.90909090909090906</v>
      </c>
      <c r="AA36" s="21">
        <v>143</v>
      </c>
      <c r="AB36" s="21">
        <f>AA36*Z36</f>
        <v>130</v>
      </c>
      <c r="AC36" s="20">
        <f>IF(W36&gt;0, IF(Z36&gt;0,W36-Z36, "N/A"), "N/A")</f>
        <v>3.9525691699604515E-3</v>
      </c>
    </row>
    <row r="37" spans="1:29" s="1" customFormat="1" x14ac:dyDescent="0.2">
      <c r="A37" s="1">
        <v>2013</v>
      </c>
      <c r="B37" s="1">
        <v>1</v>
      </c>
      <c r="C37" s="1" t="s">
        <v>233</v>
      </c>
      <c r="D37" s="1" t="s">
        <v>92</v>
      </c>
      <c r="E37" s="14" t="s">
        <v>314</v>
      </c>
      <c r="F37" s="3" t="s">
        <v>429</v>
      </c>
      <c r="G37" s="15" t="s">
        <v>416</v>
      </c>
      <c r="H37" s="16">
        <v>94.732142857142861</v>
      </c>
      <c r="I37" s="2">
        <v>7.1111751152073595</v>
      </c>
      <c r="J37" s="3" t="s">
        <v>414</v>
      </c>
      <c r="K37" s="2">
        <v>87.620967741935502</v>
      </c>
      <c r="L37" s="3" t="s">
        <v>416</v>
      </c>
      <c r="M37" s="17">
        <v>0.90526315789473688</v>
      </c>
      <c r="N37" s="17">
        <v>0.85080645161290325</v>
      </c>
      <c r="O37" s="17">
        <f>IF(M37&gt;0, IF(N37&gt;0, M37-N37, "N/A"), "N/A")</f>
        <v>5.4456706281833633E-2</v>
      </c>
      <c r="P37" s="18">
        <v>0.89473684210526316</v>
      </c>
      <c r="Q37" s="19">
        <v>95</v>
      </c>
      <c r="R37" s="28">
        <f>P37*Q37</f>
        <v>85</v>
      </c>
      <c r="S37" s="18">
        <v>0.83064516129032262</v>
      </c>
      <c r="T37" s="19">
        <v>124</v>
      </c>
      <c r="U37" s="19">
        <f>T37*S37</f>
        <v>103</v>
      </c>
      <c r="V37" s="18">
        <f>IF(P37&gt;0, IF(S37&gt;0,P37-S37, "N/A"), "N/A")</f>
        <v>6.4091680814940544E-2</v>
      </c>
      <c r="W37" s="20">
        <v>0.91578947368421049</v>
      </c>
      <c r="X37" s="21">
        <v>95</v>
      </c>
      <c r="Y37" s="21">
        <f>X37*W37</f>
        <v>87</v>
      </c>
      <c r="Z37" s="20">
        <v>0.87096774193548387</v>
      </c>
      <c r="AA37" s="21">
        <v>124</v>
      </c>
      <c r="AB37" s="21">
        <f>AA37*Z37</f>
        <v>108</v>
      </c>
      <c r="AC37" s="20">
        <f>IF(W37&gt;0, IF(Z37&gt;0,W37-Z37, "N/A"), "N/A")</f>
        <v>4.4821731748726612E-2</v>
      </c>
    </row>
    <row r="38" spans="1:29" s="1" customFormat="1" x14ac:dyDescent="0.2">
      <c r="A38" s="1">
        <v>2013</v>
      </c>
      <c r="B38" s="1">
        <v>1</v>
      </c>
      <c r="C38" s="1" t="s">
        <v>233</v>
      </c>
      <c r="D38" s="1" t="s">
        <v>97</v>
      </c>
      <c r="E38" s="14" t="s">
        <v>319</v>
      </c>
      <c r="F38" s="3" t="s">
        <v>429</v>
      </c>
      <c r="G38" s="15" t="s">
        <v>416</v>
      </c>
      <c r="H38" s="16">
        <v>86.049149338374292</v>
      </c>
      <c r="I38" s="2">
        <v>-1.2857025978444057</v>
      </c>
      <c r="J38" s="3" t="s">
        <v>414</v>
      </c>
      <c r="K38" s="2">
        <v>87.334851936218698</v>
      </c>
      <c r="L38" s="3" t="s">
        <v>416</v>
      </c>
      <c r="M38" s="17">
        <v>0.80794701986754969</v>
      </c>
      <c r="N38" s="17">
        <v>0.83371298405466976</v>
      </c>
      <c r="O38" s="17">
        <f>IF(M38&gt;0, IF(N38&gt;0, M38-N38, "N/A"), "N/A")</f>
        <v>-2.5765964187120072E-2</v>
      </c>
      <c r="P38" s="18">
        <v>0.79735682819383258</v>
      </c>
      <c r="Q38" s="19">
        <v>227</v>
      </c>
      <c r="R38" s="28">
        <f>P38*Q38</f>
        <v>181</v>
      </c>
      <c r="S38" s="18">
        <v>0.81278538812785384</v>
      </c>
      <c r="T38" s="19">
        <v>219</v>
      </c>
      <c r="U38" s="19">
        <f>T38*S38</f>
        <v>178</v>
      </c>
      <c r="V38" s="18">
        <f>IF(P38&gt;0, IF(S38&gt;0,P38-S38, "N/A"), "N/A")</f>
        <v>-1.5428559934021258E-2</v>
      </c>
      <c r="W38" s="20">
        <v>0.81858407079646023</v>
      </c>
      <c r="X38" s="21">
        <v>226</v>
      </c>
      <c r="Y38" s="21">
        <f>X38*W38</f>
        <v>185</v>
      </c>
      <c r="Z38" s="20">
        <v>0.8545454545454545</v>
      </c>
      <c r="AA38" s="21">
        <v>220</v>
      </c>
      <c r="AB38" s="21">
        <f>AA38*Z38</f>
        <v>188</v>
      </c>
      <c r="AC38" s="20">
        <f>IF(W38&gt;0, IF(Z38&gt;0,W38-Z38, "N/A"), "N/A")</f>
        <v>-3.5961383748994269E-2</v>
      </c>
    </row>
    <row r="39" spans="1:29" s="1" customFormat="1" x14ac:dyDescent="0.2">
      <c r="A39" s="1">
        <v>2013</v>
      </c>
      <c r="B39" s="1">
        <v>1</v>
      </c>
      <c r="C39" s="1" t="s">
        <v>233</v>
      </c>
      <c r="D39" s="1" t="s">
        <v>101</v>
      </c>
      <c r="E39" s="14" t="s">
        <v>323</v>
      </c>
      <c r="F39" s="3" t="s">
        <v>429</v>
      </c>
      <c r="G39" s="15" t="s">
        <v>416</v>
      </c>
      <c r="H39" s="16">
        <v>86.96652719665272</v>
      </c>
      <c r="I39" s="2">
        <v>0.57205483484362674</v>
      </c>
      <c r="J39" s="3" t="s">
        <v>414</v>
      </c>
      <c r="K39" s="2">
        <v>86.394472361809093</v>
      </c>
      <c r="L39" s="3" t="s">
        <v>416</v>
      </c>
      <c r="M39" s="17">
        <v>0.82874999999999999</v>
      </c>
      <c r="N39" s="17">
        <v>0.82788944723618085</v>
      </c>
      <c r="O39" s="17">
        <f>IF(M39&gt;0, IF(N39&gt;0, M39-N39, "N/A"), "N/A")</f>
        <v>8.6055276381913348E-4</v>
      </c>
      <c r="P39" s="18">
        <v>0.84</v>
      </c>
      <c r="Q39" s="19">
        <v>400</v>
      </c>
      <c r="R39" s="28">
        <f>P39*Q39</f>
        <v>336</v>
      </c>
      <c r="S39" s="18">
        <v>0.82160804020100497</v>
      </c>
      <c r="T39" s="19">
        <v>398</v>
      </c>
      <c r="U39" s="19">
        <f>T39*S39</f>
        <v>327</v>
      </c>
      <c r="V39" s="18">
        <f>IF(P39&gt;0, IF(S39&gt;0,P39-S39, "N/A"), "N/A")</f>
        <v>1.8391959798994995E-2</v>
      </c>
      <c r="W39" s="20">
        <v>0.8175</v>
      </c>
      <c r="X39" s="21">
        <v>400</v>
      </c>
      <c r="Y39" s="21">
        <f>X39*W39</f>
        <v>327</v>
      </c>
      <c r="Z39" s="20">
        <v>0.83417085427135673</v>
      </c>
      <c r="AA39" s="21">
        <v>398</v>
      </c>
      <c r="AB39" s="21">
        <f>AA39*Z39</f>
        <v>332</v>
      </c>
      <c r="AC39" s="20">
        <f>IF(W39&gt;0, IF(Z39&gt;0,W39-Z39, "N/A"), "N/A")</f>
        <v>-1.6670854271356728E-2</v>
      </c>
    </row>
    <row r="40" spans="1:29" s="1" customFormat="1" x14ac:dyDescent="0.2">
      <c r="A40" s="1">
        <v>2013</v>
      </c>
      <c r="B40" s="1">
        <v>1</v>
      </c>
      <c r="C40" s="1" t="s">
        <v>233</v>
      </c>
      <c r="D40" s="1" t="s">
        <v>117</v>
      </c>
      <c r="E40" s="14" t="s">
        <v>339</v>
      </c>
      <c r="F40" s="3" t="s">
        <v>429</v>
      </c>
      <c r="G40" s="15" t="s">
        <v>416</v>
      </c>
      <c r="H40" s="16">
        <v>91.023622047244089</v>
      </c>
      <c r="I40" s="2">
        <v>5.9836220472440829</v>
      </c>
      <c r="J40" s="3" t="s">
        <v>414</v>
      </c>
      <c r="K40" s="2">
        <v>85.04</v>
      </c>
      <c r="L40" s="3" t="s">
        <v>416</v>
      </c>
      <c r="M40" s="17">
        <v>0.87383177570093462</v>
      </c>
      <c r="N40" s="17">
        <v>0.81200000000000006</v>
      </c>
      <c r="O40" s="17">
        <f>IF(M40&gt;0, IF(N40&gt;0, M40-N40, "N/A"), "N/A")</f>
        <v>6.1831775700934566E-2</v>
      </c>
      <c r="P40" s="18">
        <v>0.89719626168224298</v>
      </c>
      <c r="Q40" s="19">
        <v>107</v>
      </c>
      <c r="R40" s="28">
        <f>P40*Q40</f>
        <v>96</v>
      </c>
      <c r="S40" s="18">
        <v>0.84799999999999998</v>
      </c>
      <c r="T40" s="19">
        <v>125</v>
      </c>
      <c r="U40" s="19">
        <f>T40*S40</f>
        <v>106</v>
      </c>
      <c r="V40" s="18">
        <f>IF(P40&gt;0, IF(S40&gt;0,P40-S40, "N/A"), "N/A")</f>
        <v>4.9196261682243003E-2</v>
      </c>
      <c r="W40" s="20">
        <v>0.85046728971962615</v>
      </c>
      <c r="X40" s="21">
        <v>107</v>
      </c>
      <c r="Y40" s="21">
        <f>X40*W40</f>
        <v>91</v>
      </c>
      <c r="Z40" s="20">
        <v>0.77600000000000002</v>
      </c>
      <c r="AA40" s="21">
        <v>125</v>
      </c>
      <c r="AB40" s="21">
        <f>AA40*Z40</f>
        <v>97</v>
      </c>
      <c r="AC40" s="20">
        <f>IF(W40&gt;0, IF(Z40&gt;0,W40-Z40, "N/A"), "N/A")</f>
        <v>7.4467289719626129E-2</v>
      </c>
    </row>
    <row r="41" spans="1:29" s="1" customFormat="1" x14ac:dyDescent="0.2">
      <c r="E41" s="14" t="s">
        <v>450</v>
      </c>
      <c r="F41" s="3" t="s">
        <v>429</v>
      </c>
      <c r="G41" s="15"/>
      <c r="H41" s="16"/>
      <c r="I41" s="2"/>
      <c r="J41" s="3"/>
      <c r="K41" s="2"/>
      <c r="L41" s="3"/>
      <c r="M41" s="17">
        <f>(R41+Y41)/(Q41+X41)</f>
        <v>0.80437145272310107</v>
      </c>
      <c r="N41" s="17">
        <f>(U41+AB41)/(T41+AA41)</f>
        <v>0.78185087840641854</v>
      </c>
      <c r="O41" s="17">
        <f>M41-N41</f>
        <v>2.2520574316682529E-2</v>
      </c>
      <c r="P41" s="18">
        <f>R41/Q41</f>
        <v>0.81115672542864048</v>
      </c>
      <c r="Q41" s="28">
        <f>SUM(Q31:Q40)</f>
        <v>4141</v>
      </c>
      <c r="R41" s="28">
        <f>SUM(R31:R40)</f>
        <v>3359</v>
      </c>
      <c r="S41" s="18">
        <f>U41/T41</f>
        <v>0.78361925843940228</v>
      </c>
      <c r="T41" s="28">
        <f>SUM(T31:T40)</f>
        <v>3614</v>
      </c>
      <c r="U41" s="28">
        <f>SUM(U31:U40)</f>
        <v>2832</v>
      </c>
      <c r="V41" s="18">
        <f>P41-S41</f>
        <v>2.7537466989238202E-2</v>
      </c>
      <c r="W41" s="18">
        <f>Y41/X41</f>
        <v>0.79758454106280197</v>
      </c>
      <c r="X41" s="28">
        <f>SUM(X31:X40)</f>
        <v>4140</v>
      </c>
      <c r="Y41" s="28">
        <f>SUM(Y31:Y40)</f>
        <v>3302</v>
      </c>
      <c r="Z41" s="18">
        <f>AB41/AA41</f>
        <v>0.78008298755186722</v>
      </c>
      <c r="AA41" s="28">
        <f>SUM(AA31:AA40)</f>
        <v>3615</v>
      </c>
      <c r="AB41" s="28">
        <f>SUM(AB31:AB40)</f>
        <v>2820</v>
      </c>
      <c r="AC41" s="18">
        <f>W41-Z41</f>
        <v>1.7501553510934742E-2</v>
      </c>
    </row>
    <row r="42" spans="1:29" s="1" customFormat="1" x14ac:dyDescent="0.2">
      <c r="A42" s="1">
        <v>2013</v>
      </c>
      <c r="B42" s="1">
        <v>1</v>
      </c>
      <c r="C42" s="1" t="s">
        <v>233</v>
      </c>
      <c r="D42" s="1" t="s">
        <v>164</v>
      </c>
      <c r="E42" s="14" t="s">
        <v>386</v>
      </c>
      <c r="F42" s="3" t="s">
        <v>429</v>
      </c>
      <c r="G42" s="15" t="s">
        <v>417</v>
      </c>
      <c r="H42" s="16">
        <v>67.067921990585077</v>
      </c>
      <c r="I42" s="2">
        <v>4.4621018847649765</v>
      </c>
      <c r="J42" s="3" t="s">
        <v>422</v>
      </c>
      <c r="K42" s="2">
        <v>62.605820105820101</v>
      </c>
      <c r="L42" s="3" t="s">
        <v>413</v>
      </c>
      <c r="M42" s="29">
        <v>0.60642570281124497</v>
      </c>
      <c r="N42" s="30">
        <v>0.59920634920634919</v>
      </c>
      <c r="O42" s="31">
        <f>IF(M42&gt;0, IF(N42&gt;0, M42-N42, "N/A"), "N/A")</f>
        <v>7.219353604895784E-3</v>
      </c>
      <c r="P42" s="18">
        <v>0.59959758551307851</v>
      </c>
      <c r="Q42" s="19">
        <v>497</v>
      </c>
      <c r="R42" s="28">
        <f>P42*Q42</f>
        <v>298</v>
      </c>
      <c r="S42" s="18">
        <v>0.59523809523809523</v>
      </c>
      <c r="T42" s="19">
        <v>378</v>
      </c>
      <c r="U42" s="19">
        <f>T42*S42</f>
        <v>225</v>
      </c>
      <c r="V42" s="18">
        <f>IF(P42&gt;0, IF(S42&gt;0,P42-S42, "N/A"), "N/A")</f>
        <v>4.3594902749832798E-3</v>
      </c>
      <c r="W42" s="20">
        <v>0.61322645290581157</v>
      </c>
      <c r="X42" s="21">
        <v>499</v>
      </c>
      <c r="Y42" s="21">
        <f>X42*W42</f>
        <v>306</v>
      </c>
      <c r="Z42" s="20">
        <v>0.60317460317460314</v>
      </c>
      <c r="AA42" s="21">
        <v>378</v>
      </c>
      <c r="AB42" s="21">
        <f>AA42*Z42</f>
        <v>228</v>
      </c>
      <c r="AC42" s="20">
        <f>IF(W42&gt;0, IF(Z42&gt;0,W42-Z42, "N/A"), "N/A")</f>
        <v>1.0051849731208429E-2</v>
      </c>
    </row>
    <row r="43" spans="1:29" s="1" customFormat="1" x14ac:dyDescent="0.2">
      <c r="A43" s="1">
        <v>2013</v>
      </c>
      <c r="B43" s="1">
        <v>1</v>
      </c>
      <c r="C43" s="1" t="s">
        <v>233</v>
      </c>
      <c r="D43" s="1" t="s">
        <v>61</v>
      </c>
      <c r="E43" s="14" t="s">
        <v>284</v>
      </c>
      <c r="F43" s="3" t="s">
        <v>425</v>
      </c>
      <c r="G43" s="15" t="s">
        <v>413</v>
      </c>
      <c r="H43" s="16">
        <v>56.512820512820511</v>
      </c>
      <c r="I43" s="2">
        <v>-2.862179487179489</v>
      </c>
      <c r="J43" s="3" t="s">
        <v>414</v>
      </c>
      <c r="K43" s="2">
        <v>59.375</v>
      </c>
      <c r="L43" s="3" t="s">
        <v>413</v>
      </c>
      <c r="M43" s="17">
        <v>0.50887573964497046</v>
      </c>
      <c r="N43" s="17">
        <v>0.5708333333333333</v>
      </c>
      <c r="O43" s="17">
        <f>IF(M43&gt;0, IF(N43&gt;0, M43-N43, "N/A"), "N/A")</f>
        <v>-6.1957593688362844E-2</v>
      </c>
      <c r="P43" s="18">
        <v>0.48520710059171596</v>
      </c>
      <c r="Q43" s="19">
        <v>169</v>
      </c>
      <c r="R43" s="28">
        <f>P43*Q43</f>
        <v>82</v>
      </c>
      <c r="S43" s="18">
        <v>0.58333333333333337</v>
      </c>
      <c r="T43" s="19">
        <v>120</v>
      </c>
      <c r="U43" s="19">
        <f>T43*S43</f>
        <v>70</v>
      </c>
      <c r="V43" s="18">
        <f>IF(P43&gt;0, IF(S43&gt;0,P43-S43, "N/A"), "N/A")</f>
        <v>-9.8126232741617414E-2</v>
      </c>
      <c r="W43" s="20">
        <v>0.53254437869822491</v>
      </c>
      <c r="X43" s="21">
        <v>169</v>
      </c>
      <c r="Y43" s="21">
        <f>X43*W43</f>
        <v>90.000000000000014</v>
      </c>
      <c r="Z43" s="20">
        <v>0.55833333333333335</v>
      </c>
      <c r="AA43" s="21">
        <v>120</v>
      </c>
      <c r="AB43" s="21">
        <f>AA43*Z43</f>
        <v>67</v>
      </c>
      <c r="AC43" s="20">
        <f>IF(W43&gt;0, IF(Z43&gt;0,W43-Z43, "N/A"), "N/A")</f>
        <v>-2.5788954635108441E-2</v>
      </c>
    </row>
    <row r="44" spans="1:29" s="1" customFormat="1" x14ac:dyDescent="0.2">
      <c r="A44" s="1">
        <v>2013</v>
      </c>
      <c r="B44" s="1">
        <v>1</v>
      </c>
      <c r="C44" s="1" t="s">
        <v>233</v>
      </c>
      <c r="D44" s="1" t="s">
        <v>65</v>
      </c>
      <c r="E44" s="14" t="s">
        <v>287</v>
      </c>
      <c r="F44" s="3" t="s">
        <v>425</v>
      </c>
      <c r="G44" s="15" t="s">
        <v>417</v>
      </c>
      <c r="H44" s="16">
        <v>50.386473429951693</v>
      </c>
      <c r="I44" s="2">
        <v>8.9322543994310948</v>
      </c>
      <c r="J44" s="3" t="s">
        <v>420</v>
      </c>
      <c r="K44" s="2">
        <v>41.454219030520598</v>
      </c>
      <c r="L44" s="3" t="s">
        <v>417</v>
      </c>
      <c r="M44" s="17">
        <v>0.45057034220532322</v>
      </c>
      <c r="N44" s="17">
        <v>0.3405088062622309</v>
      </c>
      <c r="O44" s="17">
        <f>IF(M44&gt;0, IF(N44&gt;0, M44-N44, "N/A"), "N/A")</f>
        <v>0.11006153594309231</v>
      </c>
      <c r="P44" s="18">
        <v>0.47727272727272729</v>
      </c>
      <c r="Q44" s="19">
        <v>264</v>
      </c>
      <c r="R44" s="28">
        <f>P44*Q44</f>
        <v>126</v>
      </c>
      <c r="S44" s="18">
        <v>0.34765625</v>
      </c>
      <c r="T44" s="19">
        <v>256</v>
      </c>
      <c r="U44" s="19">
        <f>T44*S44</f>
        <v>89</v>
      </c>
      <c r="V44" s="18">
        <f>IF(P44&gt;0, IF(S44&gt;0,P44-S44, "N/A"), "N/A")</f>
        <v>0.12961647727272729</v>
      </c>
      <c r="W44" s="20">
        <v>0.42366412213740456</v>
      </c>
      <c r="X44" s="21">
        <v>262</v>
      </c>
      <c r="Y44" s="21">
        <f>X44*W44</f>
        <v>111</v>
      </c>
      <c r="Z44" s="20">
        <v>0.33333333333333331</v>
      </c>
      <c r="AA44" s="21">
        <v>255</v>
      </c>
      <c r="AB44" s="21">
        <f>AA44*Z44</f>
        <v>85</v>
      </c>
      <c r="AC44" s="20">
        <f>IF(W44&gt;0, IF(Z44&gt;0,W44-Z44, "N/A"), "N/A")</f>
        <v>9.0330788804071249E-2</v>
      </c>
    </row>
    <row r="45" spans="1:29" s="1" customFormat="1" x14ac:dyDescent="0.2">
      <c r="A45" s="1">
        <v>2013</v>
      </c>
      <c r="B45" s="1">
        <v>108</v>
      </c>
      <c r="C45" s="1" t="s">
        <v>225</v>
      </c>
      <c r="D45" s="1" t="s">
        <v>194</v>
      </c>
      <c r="E45" s="14" t="s">
        <v>411</v>
      </c>
      <c r="F45" s="3" t="s">
        <v>425</v>
      </c>
      <c r="G45" s="15" t="s">
        <v>413</v>
      </c>
      <c r="H45" s="16">
        <v>74.894514767932492</v>
      </c>
      <c r="I45" s="2"/>
      <c r="J45" s="3" t="s">
        <v>414</v>
      </c>
      <c r="K45" s="2"/>
      <c r="L45" s="3" t="s">
        <v>414</v>
      </c>
      <c r="M45" s="17">
        <v>0.67088607594936711</v>
      </c>
      <c r="N45" s="17"/>
      <c r="O45" s="17" t="str">
        <f>IF(M45&gt;0, IF(N45&gt;0, M45-N45, "N/A"), "N/A")</f>
        <v>N/A</v>
      </c>
      <c r="P45" s="18">
        <v>0.620253164556962</v>
      </c>
      <c r="Q45" s="19">
        <v>79</v>
      </c>
      <c r="R45" s="28">
        <f>P45*Q45</f>
        <v>49</v>
      </c>
      <c r="S45" s="18"/>
      <c r="T45" s="19"/>
      <c r="U45" s="19"/>
      <c r="V45" s="18" t="str">
        <f>IF(P45&gt;0, IF(S45&gt;0,P45-S45, "N/A"), "N/A")</f>
        <v>N/A</v>
      </c>
      <c r="W45" s="20">
        <v>0.72151898734177211</v>
      </c>
      <c r="X45" s="21">
        <v>79</v>
      </c>
      <c r="Y45" s="21">
        <f>X45*W45</f>
        <v>57</v>
      </c>
      <c r="Z45" s="20"/>
      <c r="AA45" s="21"/>
      <c r="AB45" s="21">
        <f>AA45*Z45</f>
        <v>0</v>
      </c>
      <c r="AC45" s="20" t="str">
        <f>IF(W45&gt;0, IF(Z45&gt;0,W45-Z45, "N/A"), "N/A")</f>
        <v>N/A</v>
      </c>
    </row>
    <row r="46" spans="1:29" s="1" customFormat="1" x14ac:dyDescent="0.2">
      <c r="A46" s="1">
        <v>2013</v>
      </c>
      <c r="B46" s="1">
        <v>108</v>
      </c>
      <c r="C46" s="1" t="s">
        <v>225</v>
      </c>
      <c r="D46" s="1" t="s">
        <v>48</v>
      </c>
      <c r="E46" s="14" t="s">
        <v>275</v>
      </c>
      <c r="F46" s="3" t="s">
        <v>425</v>
      </c>
      <c r="G46" s="15" t="s">
        <v>417</v>
      </c>
      <c r="H46" s="16">
        <v>48.928571428571431</v>
      </c>
      <c r="I46" s="2">
        <v>-20.386497064579274</v>
      </c>
      <c r="J46" s="3" t="s">
        <v>422</v>
      </c>
      <c r="K46" s="2">
        <v>69.315068493150704</v>
      </c>
      <c r="L46" s="3" t="s">
        <v>413</v>
      </c>
      <c r="M46" s="17">
        <v>0.45771144278606968</v>
      </c>
      <c r="N46" s="17"/>
      <c r="O46" s="17" t="str">
        <f>IF(M46&gt;0, IF(N46&gt;0, M46-N46, "N/A"), "N/A")</f>
        <v>N/A</v>
      </c>
      <c r="P46" s="18">
        <v>0.44</v>
      </c>
      <c r="Q46" s="19">
        <v>100</v>
      </c>
      <c r="R46" s="28">
        <f>P46*Q46</f>
        <v>44</v>
      </c>
      <c r="S46" s="18"/>
      <c r="T46" s="19">
        <v>146</v>
      </c>
      <c r="U46" s="19"/>
      <c r="V46" s="18" t="str">
        <f>IF(P46&gt;0, IF(S46&gt;0,P46-S46, "N/A"), "N/A")</f>
        <v>N/A</v>
      </c>
      <c r="W46" s="20">
        <v>0.47524752475247523</v>
      </c>
      <c r="X46" s="21">
        <v>101</v>
      </c>
      <c r="Y46" s="21">
        <f>X46*W46</f>
        <v>48</v>
      </c>
      <c r="Z46" s="20"/>
      <c r="AA46" s="21">
        <v>146</v>
      </c>
      <c r="AB46" s="21">
        <f>AA46*Z46</f>
        <v>0</v>
      </c>
      <c r="AC46" s="20" t="str">
        <f>IF(W46&gt;0, IF(Z46&gt;0,W46-Z46, "N/A"), "N/A")</f>
        <v>N/A</v>
      </c>
    </row>
    <row r="47" spans="1:29" s="1" customFormat="1" x14ac:dyDescent="0.2">
      <c r="A47" s="1">
        <v>2013</v>
      </c>
      <c r="B47" s="1">
        <v>108</v>
      </c>
      <c r="C47" s="1" t="s">
        <v>225</v>
      </c>
      <c r="D47" s="1" t="s">
        <v>46</v>
      </c>
      <c r="E47" s="14" t="s">
        <v>273</v>
      </c>
      <c r="F47" s="3" t="s">
        <v>425</v>
      </c>
      <c r="G47" s="15" t="s">
        <v>413</v>
      </c>
      <c r="H47" s="16">
        <v>60.721966205837177</v>
      </c>
      <c r="I47" s="2"/>
      <c r="J47" s="3" t="s">
        <v>414</v>
      </c>
      <c r="K47" s="2"/>
      <c r="L47" s="3" t="s">
        <v>414</v>
      </c>
      <c r="M47" s="17">
        <v>0.56491228070175437</v>
      </c>
      <c r="N47" s="17"/>
      <c r="O47" s="17" t="str">
        <f>IF(M47&gt;0, IF(N47&gt;0, M47-N47, "N/A"), "N/A")</f>
        <v>N/A</v>
      </c>
      <c r="P47" s="18">
        <v>0.50699300699300698</v>
      </c>
      <c r="Q47" s="19">
        <v>286</v>
      </c>
      <c r="R47" s="28">
        <f>P47*Q47</f>
        <v>145</v>
      </c>
      <c r="S47" s="18"/>
      <c r="T47" s="19"/>
      <c r="U47" s="19"/>
      <c r="V47" s="18" t="str">
        <f>IF(P47&gt;0, IF(S47&gt;0,P47-S47, "N/A"), "N/A")</f>
        <v>N/A</v>
      </c>
      <c r="W47" s="20">
        <v>0.62323943661971826</v>
      </c>
      <c r="X47" s="21">
        <v>284</v>
      </c>
      <c r="Y47" s="21">
        <f>X47*W47</f>
        <v>176.99999999999997</v>
      </c>
      <c r="Z47" s="20"/>
      <c r="AA47" s="21"/>
      <c r="AB47" s="21">
        <f>AA47*Z47</f>
        <v>0</v>
      </c>
      <c r="AC47" s="20" t="str">
        <f>IF(W47&gt;0, IF(Z47&gt;0,W47-Z47, "N/A"), "N/A")</f>
        <v>N/A</v>
      </c>
    </row>
    <row r="48" spans="1:29" s="1" customFormat="1" x14ac:dyDescent="0.2">
      <c r="A48" s="1">
        <v>2013</v>
      </c>
      <c r="B48" s="1">
        <v>156</v>
      </c>
      <c r="C48" s="1" t="s">
        <v>237</v>
      </c>
      <c r="D48" s="1" t="s">
        <v>175</v>
      </c>
      <c r="E48" s="14" t="s">
        <v>395</v>
      </c>
      <c r="F48" s="3" t="s">
        <v>425</v>
      </c>
      <c r="G48" s="15" t="s">
        <v>413</v>
      </c>
      <c r="H48" s="16">
        <v>66.75</v>
      </c>
      <c r="I48" s="2">
        <v>10.5406137184115</v>
      </c>
      <c r="J48" s="3" t="s">
        <v>414</v>
      </c>
      <c r="K48" s="2">
        <v>56.2093862815885</v>
      </c>
      <c r="L48" s="3" t="s">
        <v>413</v>
      </c>
      <c r="M48" s="17">
        <v>0.62773722627737227</v>
      </c>
      <c r="N48" s="17">
        <v>0.48736462093862815</v>
      </c>
      <c r="O48" s="17">
        <f>IF(M48&gt;0, IF(N48&gt;0, M48-N48, "N/A"), "N/A")</f>
        <v>0.14037260533874413</v>
      </c>
      <c r="P48" s="18">
        <v>0.68613138686131392</v>
      </c>
      <c r="Q48" s="19">
        <v>137</v>
      </c>
      <c r="R48" s="28">
        <f>P48*Q48</f>
        <v>94</v>
      </c>
      <c r="S48" s="18">
        <v>0.51798561151079137</v>
      </c>
      <c r="T48" s="19">
        <v>139</v>
      </c>
      <c r="U48" s="19">
        <f>T48*S48</f>
        <v>72</v>
      </c>
      <c r="V48" s="18">
        <f>IF(P48&gt;0, IF(S48&gt;0,P48-S48, "N/A"), "N/A")</f>
        <v>0.16814577535052255</v>
      </c>
      <c r="W48" s="20">
        <v>0.56934306569343063</v>
      </c>
      <c r="X48" s="21">
        <v>137</v>
      </c>
      <c r="Y48" s="21">
        <f>X48*W48</f>
        <v>78</v>
      </c>
      <c r="Z48" s="20">
        <v>0.45652173913043476</v>
      </c>
      <c r="AA48" s="21">
        <v>138</v>
      </c>
      <c r="AB48" s="21">
        <f>AA48*Z48</f>
        <v>62.999999999999993</v>
      </c>
      <c r="AC48" s="20">
        <f>IF(W48&gt;0, IF(Z48&gt;0,W48-Z48, "N/A"), "N/A")</f>
        <v>0.11282132656299587</v>
      </c>
    </row>
    <row r="49" spans="1:29" s="1" customFormat="1" x14ac:dyDescent="0.2">
      <c r="A49" s="1">
        <v>2013</v>
      </c>
      <c r="B49" s="1">
        <v>156</v>
      </c>
      <c r="C49" s="1" t="s">
        <v>237</v>
      </c>
      <c r="D49" s="1" t="s">
        <v>178</v>
      </c>
      <c r="E49" s="14" t="s">
        <v>398</v>
      </c>
      <c r="F49" s="3" t="s">
        <v>425</v>
      </c>
      <c r="G49" s="15" t="s">
        <v>417</v>
      </c>
      <c r="H49" s="16">
        <v>61.564417177914109</v>
      </c>
      <c r="I49" s="2">
        <v>2.1636681142437055</v>
      </c>
      <c r="J49" s="3" t="s">
        <v>420</v>
      </c>
      <c r="K49" s="2">
        <v>59.400749063670403</v>
      </c>
      <c r="L49" s="3" t="s">
        <v>417</v>
      </c>
      <c r="M49" s="17">
        <v>0.60854092526690395</v>
      </c>
      <c r="N49" s="17">
        <v>0.53558052434456926</v>
      </c>
      <c r="O49" s="17">
        <f>IF(M49&gt;0, IF(N49&gt;0, M49-N49, "N/A"), "N/A")</f>
        <v>7.2960400922334689E-2</v>
      </c>
      <c r="P49" s="18">
        <v>0.63829787234042556</v>
      </c>
      <c r="Q49" s="19">
        <v>141</v>
      </c>
      <c r="R49" s="28">
        <f>P49*Q49</f>
        <v>90</v>
      </c>
      <c r="S49" s="18">
        <v>0.57462686567164178</v>
      </c>
      <c r="T49" s="19">
        <v>134</v>
      </c>
      <c r="U49" s="19">
        <f>T49*S49</f>
        <v>77</v>
      </c>
      <c r="V49" s="18">
        <f>IF(P49&gt;0, IF(S49&gt;0,P49-S49, "N/A"), "N/A")</f>
        <v>6.3671006668783781E-2</v>
      </c>
      <c r="W49" s="20">
        <v>0.57857142857142863</v>
      </c>
      <c r="X49" s="21">
        <v>140</v>
      </c>
      <c r="Y49" s="21">
        <f>X49*W49</f>
        <v>81.000000000000014</v>
      </c>
      <c r="Z49" s="20">
        <v>0.49624060150375937</v>
      </c>
      <c r="AA49" s="21">
        <v>133</v>
      </c>
      <c r="AB49" s="21">
        <f>AA49*Z49</f>
        <v>66</v>
      </c>
      <c r="AC49" s="20">
        <f>IF(W49&gt;0, IF(Z49&gt;0,W49-Z49, "N/A"), "N/A")</f>
        <v>8.2330827067669254E-2</v>
      </c>
    </row>
    <row r="50" spans="1:29" s="1" customFormat="1" x14ac:dyDescent="0.2">
      <c r="A50" s="1">
        <v>2013</v>
      </c>
      <c r="B50" s="1">
        <v>113</v>
      </c>
      <c r="C50" s="1" t="s">
        <v>201</v>
      </c>
      <c r="D50" s="1" t="s">
        <v>12</v>
      </c>
      <c r="E50" s="14" t="s">
        <v>249</v>
      </c>
      <c r="F50" s="3" t="s">
        <v>425</v>
      </c>
      <c r="G50" s="15" t="s">
        <v>413</v>
      </c>
      <c r="H50" s="16">
        <v>54.092409240924091</v>
      </c>
      <c r="I50" s="2">
        <v>-0.53504173946810596</v>
      </c>
      <c r="J50" s="3" t="s">
        <v>414</v>
      </c>
      <c r="K50" s="2">
        <v>54.627450980392197</v>
      </c>
      <c r="L50" s="3" t="s">
        <v>413</v>
      </c>
      <c r="M50" s="17">
        <v>0.47286821705426357</v>
      </c>
      <c r="N50" s="17">
        <v>0.44019138755980863</v>
      </c>
      <c r="O50" s="17">
        <f>IF(M50&gt;0, IF(N50&gt;0, M50-N50, "N/A"), "N/A")</f>
        <v>3.267682949445494E-2</v>
      </c>
      <c r="P50" s="18">
        <v>0.47286821705426357</v>
      </c>
      <c r="Q50" s="19">
        <v>129</v>
      </c>
      <c r="R50" s="28">
        <f>P50*Q50</f>
        <v>61</v>
      </c>
      <c r="S50" s="18">
        <v>0.44761904761904764</v>
      </c>
      <c r="T50" s="19">
        <v>105</v>
      </c>
      <c r="U50" s="19">
        <f>T50*S50</f>
        <v>47</v>
      </c>
      <c r="V50" s="18">
        <f>IF(P50&gt;0, IF(S50&gt;0,P50-S50, "N/A"), "N/A")</f>
        <v>2.5249169435215935E-2</v>
      </c>
      <c r="W50" s="20">
        <v>0.47286821705426357</v>
      </c>
      <c r="X50" s="21">
        <v>129</v>
      </c>
      <c r="Y50" s="21">
        <f>X50*W50</f>
        <v>61</v>
      </c>
      <c r="Z50" s="20">
        <v>0.43269230769230771</v>
      </c>
      <c r="AA50" s="21">
        <v>104</v>
      </c>
      <c r="AB50" s="21">
        <f>AA50*Z50</f>
        <v>45</v>
      </c>
      <c r="AC50" s="20">
        <f>IF(W50&gt;0, IF(Z50&gt;0,W50-Z50, "N/A"), "N/A")</f>
        <v>4.0175909361955864E-2</v>
      </c>
    </row>
    <row r="51" spans="1:29" s="1" customFormat="1" x14ac:dyDescent="0.2">
      <c r="A51" s="1">
        <v>2013</v>
      </c>
      <c r="B51" s="1">
        <v>113</v>
      </c>
      <c r="C51" s="1" t="s">
        <v>201</v>
      </c>
      <c r="D51" s="1" t="s">
        <v>13</v>
      </c>
      <c r="E51" s="14" t="s">
        <v>250</v>
      </c>
      <c r="F51" s="3" t="s">
        <v>425</v>
      </c>
      <c r="G51" s="15" t="s">
        <v>413</v>
      </c>
      <c r="H51" s="16">
        <v>69.801324503311264</v>
      </c>
      <c r="I51" s="2">
        <v>2.38196966460157</v>
      </c>
      <c r="J51" s="3" t="s">
        <v>414</v>
      </c>
      <c r="K51" s="2">
        <v>67.419354838709694</v>
      </c>
      <c r="L51" s="3" t="s">
        <v>413</v>
      </c>
      <c r="M51" s="17">
        <v>0.64963503649635035</v>
      </c>
      <c r="N51" s="17">
        <v>0.63709677419354838</v>
      </c>
      <c r="O51" s="17">
        <f>IF(M51&gt;0, IF(N51&gt;0, M51-N51, "N/A"), "N/A")</f>
        <v>1.2538262302801972E-2</v>
      </c>
      <c r="P51" s="18">
        <v>0.60869565217391308</v>
      </c>
      <c r="Q51" s="19">
        <v>69</v>
      </c>
      <c r="R51" s="28">
        <f>P51*Q51</f>
        <v>42</v>
      </c>
      <c r="S51" s="18">
        <v>0.61290322580645162</v>
      </c>
      <c r="T51" s="19">
        <v>62</v>
      </c>
      <c r="U51" s="19">
        <f>T51*S51</f>
        <v>38</v>
      </c>
      <c r="V51" s="18">
        <f>IF(P51&gt;0, IF(S51&gt;0,P51-S51, "N/A"), "N/A")</f>
        <v>-4.2075736325385416E-3</v>
      </c>
      <c r="W51" s="20">
        <v>0.69117647058823528</v>
      </c>
      <c r="X51" s="21">
        <v>68</v>
      </c>
      <c r="Y51" s="21">
        <f>X51*W51</f>
        <v>47</v>
      </c>
      <c r="Z51" s="20">
        <v>0.66129032258064513</v>
      </c>
      <c r="AA51" s="21">
        <v>62</v>
      </c>
      <c r="AB51" s="21">
        <f>AA51*Z51</f>
        <v>41</v>
      </c>
      <c r="AC51" s="20">
        <f>IF(W51&gt;0, IF(Z51&gt;0,W51-Z51, "N/A"), "N/A")</f>
        <v>2.9886148007590152E-2</v>
      </c>
    </row>
    <row r="52" spans="1:29" s="1" customFormat="1" x14ac:dyDescent="0.2">
      <c r="A52" s="1">
        <v>2013</v>
      </c>
      <c r="B52" s="1">
        <v>1</v>
      </c>
      <c r="C52" s="1" t="s">
        <v>233</v>
      </c>
      <c r="D52" s="1" t="s">
        <v>159</v>
      </c>
      <c r="E52" s="14" t="s">
        <v>381</v>
      </c>
      <c r="F52" s="3" t="s">
        <v>425</v>
      </c>
      <c r="G52" s="15" t="s">
        <v>415</v>
      </c>
      <c r="H52" s="16">
        <v>38.624641833810891</v>
      </c>
      <c r="I52" s="2">
        <v>3.9555241867520934</v>
      </c>
      <c r="J52" s="3" t="s">
        <v>414</v>
      </c>
      <c r="K52" s="2">
        <v>34.669117647058798</v>
      </c>
      <c r="L52" s="3" t="s">
        <v>415</v>
      </c>
      <c r="M52" s="17">
        <v>0.31275720164609055</v>
      </c>
      <c r="N52" s="17">
        <v>0.33088235294117646</v>
      </c>
      <c r="O52" s="17">
        <f>IF(M52&gt;0, IF(N52&gt;0, M52-N52, "N/A"), "N/A")</f>
        <v>-1.8125151295085906E-2</v>
      </c>
      <c r="P52" s="18">
        <v>0.27272727272727271</v>
      </c>
      <c r="Q52" s="19">
        <v>121</v>
      </c>
      <c r="R52" s="28">
        <f>P52*Q52</f>
        <v>33</v>
      </c>
      <c r="S52" s="18">
        <v>0.31617647058823528</v>
      </c>
      <c r="T52" s="19">
        <v>136</v>
      </c>
      <c r="U52" s="19">
        <f>T52*S52</f>
        <v>43</v>
      </c>
      <c r="V52" s="18">
        <f>IF(P52&gt;0, IF(S52&gt;0,P52-S52, "N/A"), "N/A")</f>
        <v>-4.3449197860962574E-2</v>
      </c>
      <c r="W52" s="20">
        <v>0.35245901639344263</v>
      </c>
      <c r="X52" s="21">
        <v>122</v>
      </c>
      <c r="Y52" s="21">
        <f>X52*W52</f>
        <v>43</v>
      </c>
      <c r="Z52" s="20">
        <v>0.34558823529411764</v>
      </c>
      <c r="AA52" s="21">
        <v>136</v>
      </c>
      <c r="AB52" s="21">
        <f>AA52*Z52</f>
        <v>47</v>
      </c>
      <c r="AC52" s="20">
        <f>IF(W52&gt;0, IF(Z52&gt;0,W52-Z52, "N/A"), "N/A")</f>
        <v>6.8707810993249852E-3</v>
      </c>
    </row>
    <row r="53" spans="1:29" s="1" customFormat="1" x14ac:dyDescent="0.2">
      <c r="A53" s="1">
        <v>2013</v>
      </c>
      <c r="B53" s="1">
        <v>116</v>
      </c>
      <c r="C53" s="1" t="s">
        <v>212</v>
      </c>
      <c r="D53" s="1" t="s">
        <v>193</v>
      </c>
      <c r="E53" s="14" t="s">
        <v>410</v>
      </c>
      <c r="F53" s="3" t="s">
        <v>425</v>
      </c>
      <c r="G53" s="15" t="s">
        <v>413</v>
      </c>
      <c r="H53" s="16">
        <v>60.771028037383175</v>
      </c>
      <c r="I53" s="2"/>
      <c r="J53" s="3" t="s">
        <v>414</v>
      </c>
      <c r="K53" s="2"/>
      <c r="L53" s="3" t="s">
        <v>414</v>
      </c>
      <c r="M53" s="17">
        <v>0.5446428571428571</v>
      </c>
      <c r="N53" s="17"/>
      <c r="O53" s="17" t="str">
        <f>IF(M53&gt;0, IF(N53&gt;0, M53-N53, "N/A"), "N/A")</f>
        <v>N/A</v>
      </c>
      <c r="P53" s="18">
        <v>0.50595238095238093</v>
      </c>
      <c r="Q53" s="19">
        <v>168</v>
      </c>
      <c r="R53" s="28">
        <f>P53*Q53</f>
        <v>85</v>
      </c>
      <c r="S53" s="18"/>
      <c r="T53" s="19"/>
      <c r="U53" s="19"/>
      <c r="V53" s="18" t="str">
        <f>IF(P53&gt;0, IF(S53&gt;0,P53-S53, "N/A"), "N/A")</f>
        <v>N/A</v>
      </c>
      <c r="W53" s="20">
        <v>0.58333333333333337</v>
      </c>
      <c r="X53" s="21">
        <v>168</v>
      </c>
      <c r="Y53" s="21">
        <f>X53*W53</f>
        <v>98</v>
      </c>
      <c r="Z53" s="20"/>
      <c r="AA53" s="21"/>
      <c r="AB53" s="21">
        <f>AA53*Z53</f>
        <v>0</v>
      </c>
      <c r="AC53" s="20" t="str">
        <f>IF(W53&gt;0, IF(Z53&gt;0,W53-Z53, "N/A"), "N/A")</f>
        <v>N/A</v>
      </c>
    </row>
    <row r="54" spans="1:29" s="1" customFormat="1" x14ac:dyDescent="0.2">
      <c r="A54" s="1">
        <v>2013</v>
      </c>
      <c r="B54" s="1">
        <v>121</v>
      </c>
      <c r="C54" s="1" t="s">
        <v>203</v>
      </c>
      <c r="D54" s="1" t="s">
        <v>25</v>
      </c>
      <c r="E54" s="14" t="s">
        <v>260</v>
      </c>
      <c r="F54" s="3" t="s">
        <v>425</v>
      </c>
      <c r="G54" s="15" t="s">
        <v>415</v>
      </c>
      <c r="H54" s="16">
        <v>41.53846153846154</v>
      </c>
      <c r="I54" s="2">
        <v>-15.814479638009061</v>
      </c>
      <c r="J54" s="3" t="s">
        <v>414</v>
      </c>
      <c r="K54" s="2">
        <v>57.352941176470601</v>
      </c>
      <c r="L54" s="3" t="s">
        <v>413</v>
      </c>
      <c r="M54" s="17">
        <v>0.38571428571428573</v>
      </c>
      <c r="N54" s="17">
        <v>0.49038461538461536</v>
      </c>
      <c r="O54" s="17">
        <f>IF(M54&gt;0, IF(N54&gt;0, M54-N54, "N/A"), "N/A")</f>
        <v>-0.10467032967032963</v>
      </c>
      <c r="P54" s="18">
        <v>0.37142857142857144</v>
      </c>
      <c r="Q54" s="19">
        <v>70</v>
      </c>
      <c r="R54" s="28">
        <f>P54*Q54</f>
        <v>26</v>
      </c>
      <c r="S54" s="18">
        <v>0.46153846153846156</v>
      </c>
      <c r="T54" s="19">
        <v>52</v>
      </c>
      <c r="U54" s="19">
        <f>T54*S54</f>
        <v>24</v>
      </c>
      <c r="V54" s="18">
        <f>IF(P54&gt;0, IF(S54&gt;0,P54-S54, "N/A"), "N/A")</f>
        <v>-9.0109890109890123E-2</v>
      </c>
      <c r="W54" s="20">
        <v>0.4</v>
      </c>
      <c r="X54" s="21">
        <v>70</v>
      </c>
      <c r="Y54" s="21">
        <f>X54*W54</f>
        <v>28</v>
      </c>
      <c r="Z54" s="20">
        <v>0.51923076923076927</v>
      </c>
      <c r="AA54" s="21">
        <v>52</v>
      </c>
      <c r="AB54" s="21">
        <f>AA54*Z54</f>
        <v>27.000000000000004</v>
      </c>
      <c r="AC54" s="20">
        <f>IF(W54&gt;0, IF(Z54&gt;0,W54-Z54, "N/A"), "N/A")</f>
        <v>-0.11923076923076925</v>
      </c>
    </row>
    <row r="55" spans="1:29" s="1" customFormat="1" x14ac:dyDescent="0.2">
      <c r="A55" s="1">
        <v>2013</v>
      </c>
      <c r="B55" s="1">
        <v>122</v>
      </c>
      <c r="C55" s="1" t="s">
        <v>215</v>
      </c>
      <c r="D55" s="1" t="s">
        <v>36</v>
      </c>
      <c r="E55" s="14" t="s">
        <v>215</v>
      </c>
      <c r="F55" s="3" t="s">
        <v>425</v>
      </c>
      <c r="G55" s="15" t="s">
        <v>417</v>
      </c>
      <c r="H55" s="16">
        <v>44.358974358974358</v>
      </c>
      <c r="I55" s="2">
        <v>15.370210314030558</v>
      </c>
      <c r="J55" s="3" t="s">
        <v>420</v>
      </c>
      <c r="K55" s="2">
        <v>28.9887640449438</v>
      </c>
      <c r="L55" s="3" t="s">
        <v>417</v>
      </c>
      <c r="M55" s="17">
        <v>0.32692307692307693</v>
      </c>
      <c r="N55" s="17">
        <v>0.2696629213483146</v>
      </c>
      <c r="O55" s="17">
        <f>IF(M55&gt;0, IF(N55&gt;0, M55-N55, "N/A"), "N/A")</f>
        <v>5.7260155574762328E-2</v>
      </c>
      <c r="P55" s="18">
        <v>0.34615384615384615</v>
      </c>
      <c r="Q55" s="19">
        <v>52</v>
      </c>
      <c r="R55" s="28">
        <f>P55*Q55</f>
        <v>18</v>
      </c>
      <c r="S55" s="18">
        <v>0.26666666666666666</v>
      </c>
      <c r="T55" s="19">
        <v>45</v>
      </c>
      <c r="U55" s="19">
        <f>T55*S55</f>
        <v>12</v>
      </c>
      <c r="V55" s="18">
        <f>IF(P55&gt;0, IF(S55&gt;0,P55-S55, "N/A"), "N/A")</f>
        <v>7.9487179487179482E-2</v>
      </c>
      <c r="W55" s="20">
        <v>0.30769230769230771</v>
      </c>
      <c r="X55" s="21">
        <v>52</v>
      </c>
      <c r="Y55" s="21">
        <f>X55*W55</f>
        <v>16</v>
      </c>
      <c r="Z55" s="20">
        <v>0.27272727272727271</v>
      </c>
      <c r="AA55" s="21">
        <v>44</v>
      </c>
      <c r="AB55" s="21">
        <f>AA55*Z55</f>
        <v>12</v>
      </c>
      <c r="AC55" s="20">
        <f>IF(W55&gt;0, IF(Z55&gt;0,W55-Z55, "N/A"), "N/A")</f>
        <v>3.4965034965035002E-2</v>
      </c>
    </row>
    <row r="56" spans="1:29" s="1" customFormat="1" ht="24" x14ac:dyDescent="0.2">
      <c r="A56" s="1">
        <v>2013</v>
      </c>
      <c r="B56" s="1">
        <v>127</v>
      </c>
      <c r="C56" s="1" t="s">
        <v>210</v>
      </c>
      <c r="D56" s="1" t="s">
        <v>27</v>
      </c>
      <c r="E56" s="14" t="s">
        <v>262</v>
      </c>
      <c r="F56" s="3" t="s">
        <v>425</v>
      </c>
      <c r="G56" s="15" t="s">
        <v>413</v>
      </c>
      <c r="H56" s="16">
        <v>55.437788018433181</v>
      </c>
      <c r="I56" s="2">
        <v>11.207018787663984</v>
      </c>
      <c r="J56" s="3" t="s">
        <v>414</v>
      </c>
      <c r="K56" s="2">
        <v>44.230769230769198</v>
      </c>
      <c r="L56" s="3" t="s">
        <v>415</v>
      </c>
      <c r="M56" s="17">
        <v>0.5</v>
      </c>
      <c r="N56" s="17">
        <v>0.40598290598290598</v>
      </c>
      <c r="O56" s="17">
        <f>IF(M56&gt;0, IF(N56&gt;0, M56-N56, "N/A"), "N/A")</f>
        <v>9.4017094017094016E-2</v>
      </c>
      <c r="P56" s="18">
        <v>0.5</v>
      </c>
      <c r="Q56" s="19">
        <v>96</v>
      </c>
      <c r="R56" s="28">
        <f>P56*Q56</f>
        <v>48</v>
      </c>
      <c r="S56" s="18">
        <v>0.37606837606837606</v>
      </c>
      <c r="T56" s="19">
        <v>117</v>
      </c>
      <c r="U56" s="19">
        <f>T56*S56</f>
        <v>44</v>
      </c>
      <c r="V56" s="18">
        <f>IF(P56&gt;0, IF(S56&gt;0,P56-S56, "N/A"), "N/A")</f>
        <v>0.12393162393162394</v>
      </c>
      <c r="W56" s="20">
        <v>0.5</v>
      </c>
      <c r="X56" s="21">
        <v>96</v>
      </c>
      <c r="Y56" s="21">
        <f>X56*W56</f>
        <v>48</v>
      </c>
      <c r="Z56" s="20">
        <v>0.4358974358974359</v>
      </c>
      <c r="AA56" s="21">
        <v>117</v>
      </c>
      <c r="AB56" s="21">
        <f>AA56*Z56</f>
        <v>51</v>
      </c>
      <c r="AC56" s="20">
        <f>IF(W56&gt;0, IF(Z56&gt;0,W56-Z56, "N/A"), "N/A")</f>
        <v>6.4102564102564097E-2</v>
      </c>
    </row>
    <row r="57" spans="1:29" s="1" customFormat="1" x14ac:dyDescent="0.2">
      <c r="A57" s="1">
        <v>2013</v>
      </c>
      <c r="B57" s="1">
        <v>1</v>
      </c>
      <c r="C57" s="1" t="s">
        <v>233</v>
      </c>
      <c r="D57" s="1" t="s">
        <v>85</v>
      </c>
      <c r="E57" s="14" t="s">
        <v>307</v>
      </c>
      <c r="F57" s="3" t="s">
        <v>425</v>
      </c>
      <c r="G57" s="15" t="s">
        <v>416</v>
      </c>
      <c r="H57" s="16">
        <v>92.657856093979447</v>
      </c>
      <c r="I57" s="2">
        <v>-1.8659534298300571</v>
      </c>
      <c r="J57" s="3" t="s">
        <v>414</v>
      </c>
      <c r="K57" s="2">
        <v>94.523809523809504</v>
      </c>
      <c r="L57" s="3" t="s">
        <v>416</v>
      </c>
      <c r="M57" s="17">
        <v>0.91141396933560481</v>
      </c>
      <c r="N57" s="17">
        <v>0.90476190476190477</v>
      </c>
      <c r="O57" s="17">
        <f>IF(M57&gt;0, IF(N57&gt;0, M57-N57, "N/A"), "N/A")</f>
        <v>6.652064573700045E-3</v>
      </c>
      <c r="P57" s="18">
        <v>0.92150170648464169</v>
      </c>
      <c r="Q57" s="19">
        <v>293</v>
      </c>
      <c r="R57" s="28">
        <f>P57*Q57</f>
        <v>270</v>
      </c>
      <c r="S57" s="18">
        <v>0.90816326530612246</v>
      </c>
      <c r="T57" s="19">
        <v>294</v>
      </c>
      <c r="U57" s="19">
        <f>T57*S57</f>
        <v>267</v>
      </c>
      <c r="V57" s="18">
        <f>IF(P57&gt;0, IF(S57&gt;0,P57-S57, "N/A"), "N/A")</f>
        <v>1.3338441178519234E-2</v>
      </c>
      <c r="W57" s="20">
        <v>0.90136054421768708</v>
      </c>
      <c r="X57" s="21">
        <v>294</v>
      </c>
      <c r="Y57" s="21">
        <f>X57*W57</f>
        <v>265</v>
      </c>
      <c r="Z57" s="20">
        <v>0.90136054421768708</v>
      </c>
      <c r="AA57" s="21">
        <v>294</v>
      </c>
      <c r="AB57" s="21">
        <f>AA57*Z57</f>
        <v>265</v>
      </c>
      <c r="AC57" s="20">
        <f>IF(W57&gt;0, IF(Z57&gt;0,W57-Z57, "N/A"), "N/A")</f>
        <v>0</v>
      </c>
    </row>
    <row r="58" spans="1:29" s="1" customFormat="1" x14ac:dyDescent="0.2">
      <c r="A58" s="1">
        <v>2013</v>
      </c>
      <c r="B58" s="1">
        <v>1</v>
      </c>
      <c r="C58" s="1" t="s">
        <v>233</v>
      </c>
      <c r="D58" s="1" t="s">
        <v>87</v>
      </c>
      <c r="E58" s="14" t="s">
        <v>309</v>
      </c>
      <c r="F58" s="3" t="s">
        <v>425</v>
      </c>
      <c r="G58" s="15" t="s">
        <v>412</v>
      </c>
      <c r="H58" s="16">
        <v>38.306188925081436</v>
      </c>
      <c r="I58" s="2">
        <v>15.695894807434335</v>
      </c>
      <c r="J58" s="3" t="s">
        <v>418</v>
      </c>
      <c r="K58" s="2">
        <v>22.610294117647101</v>
      </c>
      <c r="L58" s="3" t="s">
        <v>412</v>
      </c>
      <c r="M58" s="17">
        <v>0.32720588235294118</v>
      </c>
      <c r="N58" s="17">
        <v>0.1875</v>
      </c>
      <c r="O58" s="17">
        <f>IF(M58&gt;0, IF(N58&gt;0, M58-N58, "N/A"), "N/A")</f>
        <v>0.13970588235294118</v>
      </c>
      <c r="P58" s="18">
        <v>0.30882352941176472</v>
      </c>
      <c r="Q58" s="19">
        <v>136</v>
      </c>
      <c r="R58" s="28">
        <f>P58*Q58</f>
        <v>42</v>
      </c>
      <c r="S58" s="18">
        <v>0.17647058823529413</v>
      </c>
      <c r="T58" s="19">
        <v>136</v>
      </c>
      <c r="U58" s="19">
        <f>T58*S58</f>
        <v>24</v>
      </c>
      <c r="V58" s="18">
        <f>IF(P58&gt;0, IF(S58&gt;0,P58-S58, "N/A"), "N/A")</f>
        <v>0.13235294117647059</v>
      </c>
      <c r="W58" s="20">
        <v>0.34558823529411764</v>
      </c>
      <c r="X58" s="21">
        <v>136</v>
      </c>
      <c r="Y58" s="21">
        <f>X58*W58</f>
        <v>47</v>
      </c>
      <c r="Z58" s="20">
        <v>0.19852941176470587</v>
      </c>
      <c r="AA58" s="21">
        <v>136</v>
      </c>
      <c r="AB58" s="21">
        <f>AA58*Z58</f>
        <v>27</v>
      </c>
      <c r="AC58" s="20">
        <f>IF(W58&gt;0, IF(Z58&gt;0,W58-Z58, "N/A"), "N/A")</f>
        <v>0.14705882352941177</v>
      </c>
    </row>
    <row r="59" spans="1:29" s="1" customFormat="1" x14ac:dyDescent="0.2">
      <c r="A59" s="1">
        <v>2013</v>
      </c>
      <c r="B59" s="1">
        <v>130</v>
      </c>
      <c r="C59" s="1" t="s">
        <v>229</v>
      </c>
      <c r="D59" s="1" t="s">
        <v>53</v>
      </c>
      <c r="E59" s="14" t="s">
        <v>229</v>
      </c>
      <c r="F59" s="3" t="s">
        <v>425</v>
      </c>
      <c r="G59" s="15" t="s">
        <v>413</v>
      </c>
      <c r="H59" s="16">
        <v>77.291666666666671</v>
      </c>
      <c r="I59" s="2">
        <v>7.4166666666666714</v>
      </c>
      <c r="J59" s="3" t="s">
        <v>414</v>
      </c>
      <c r="K59" s="2">
        <v>69.875</v>
      </c>
      <c r="L59" s="3" t="s">
        <v>413</v>
      </c>
      <c r="M59" s="17">
        <v>0.73809523809523814</v>
      </c>
      <c r="N59" s="17">
        <v>0.66249999999999998</v>
      </c>
      <c r="O59" s="17">
        <f>IF(M59&gt;0, IF(N59&gt;0, M59-N59, "N/A"), "N/A")</f>
        <v>7.559523809523816E-2</v>
      </c>
      <c r="P59" s="18">
        <v>0.7142857142857143</v>
      </c>
      <c r="Q59" s="19">
        <v>42</v>
      </c>
      <c r="R59" s="28">
        <f>P59*Q59</f>
        <v>30</v>
      </c>
      <c r="S59" s="18">
        <v>0.625</v>
      </c>
      <c r="T59" s="19">
        <v>40</v>
      </c>
      <c r="U59" s="19">
        <f>T59*S59</f>
        <v>25</v>
      </c>
      <c r="V59" s="18">
        <f>IF(P59&gt;0, IF(S59&gt;0,P59-S59, "N/A"), "N/A")</f>
        <v>8.9285714285714302E-2</v>
      </c>
      <c r="W59" s="20">
        <v>0.76190476190476186</v>
      </c>
      <c r="X59" s="21">
        <v>42</v>
      </c>
      <c r="Y59" s="21">
        <f>X59*W59</f>
        <v>32</v>
      </c>
      <c r="Z59" s="20">
        <v>0.7</v>
      </c>
      <c r="AA59" s="21">
        <v>40</v>
      </c>
      <c r="AB59" s="21">
        <f>AA59*Z59</f>
        <v>28</v>
      </c>
      <c r="AC59" s="20">
        <f>IF(W59&gt;0, IF(Z59&gt;0,W59-Z59, "N/A"), "N/A")</f>
        <v>6.1904761904761907E-2</v>
      </c>
    </row>
    <row r="60" spans="1:29" s="1" customFormat="1" x14ac:dyDescent="0.2">
      <c r="A60" s="1">
        <v>2013</v>
      </c>
      <c r="B60" s="1">
        <v>1</v>
      </c>
      <c r="C60" s="1" t="s">
        <v>233</v>
      </c>
      <c r="D60" s="1" t="s">
        <v>149</v>
      </c>
      <c r="E60" s="14" t="s">
        <v>371</v>
      </c>
      <c r="F60" s="3" t="s">
        <v>425</v>
      </c>
      <c r="G60" s="15" t="s">
        <v>416</v>
      </c>
      <c r="H60" s="16">
        <v>60.878378378378379</v>
      </c>
      <c r="I60" s="2">
        <v>24.10784013475228</v>
      </c>
      <c r="J60" s="3" t="s">
        <v>419</v>
      </c>
      <c r="K60" s="2">
        <v>36.770538243626099</v>
      </c>
      <c r="L60" s="3" t="s">
        <v>415</v>
      </c>
      <c r="M60" s="17">
        <v>0.50769230769230766</v>
      </c>
      <c r="N60" s="17">
        <v>0.30878186968838528</v>
      </c>
      <c r="O60" s="17">
        <f>IF(M60&gt;0, IF(N60&gt;0, M60-N60, "N/A"), "N/A")</f>
        <v>0.19891043800392239</v>
      </c>
      <c r="P60" s="18">
        <v>0.5461538461538461</v>
      </c>
      <c r="Q60" s="19">
        <v>130</v>
      </c>
      <c r="R60" s="28">
        <f>P60*Q60</f>
        <v>71</v>
      </c>
      <c r="S60" s="18">
        <v>0.34463276836158191</v>
      </c>
      <c r="T60" s="19">
        <v>177</v>
      </c>
      <c r="U60" s="19">
        <f>T60*S60</f>
        <v>61</v>
      </c>
      <c r="V60" s="18">
        <f>IF(P60&gt;0, IF(S60&gt;0,P60-S60, "N/A"), "N/A")</f>
        <v>0.20152107779226419</v>
      </c>
      <c r="W60" s="20">
        <v>0.46923076923076923</v>
      </c>
      <c r="X60" s="21">
        <v>130</v>
      </c>
      <c r="Y60" s="21">
        <f>X60*W60</f>
        <v>61</v>
      </c>
      <c r="Z60" s="20">
        <v>0.27272727272727271</v>
      </c>
      <c r="AA60" s="21">
        <v>176</v>
      </c>
      <c r="AB60" s="21">
        <f>AA60*Z60</f>
        <v>48</v>
      </c>
      <c r="AC60" s="20">
        <f>IF(W60&gt;0, IF(Z60&gt;0,W60-Z60, "N/A"), "N/A")</f>
        <v>0.19650349650349652</v>
      </c>
    </row>
    <row r="61" spans="1:29" s="1" customFormat="1" x14ac:dyDescent="0.2">
      <c r="A61" s="1">
        <v>2013</v>
      </c>
      <c r="B61" s="1">
        <v>138</v>
      </c>
      <c r="C61" s="1" t="s">
        <v>220</v>
      </c>
      <c r="D61" s="1" t="s">
        <v>41</v>
      </c>
      <c r="E61" s="14" t="s">
        <v>271</v>
      </c>
      <c r="F61" s="3" t="s">
        <v>425</v>
      </c>
      <c r="G61" s="15" t="s">
        <v>413</v>
      </c>
      <c r="H61" s="16">
        <v>75.73514077163712</v>
      </c>
      <c r="I61" s="2">
        <v>8.1329308268857261</v>
      </c>
      <c r="J61" s="3" t="s">
        <v>414</v>
      </c>
      <c r="K61" s="2">
        <v>67.602209944751394</v>
      </c>
      <c r="L61" s="3" t="s">
        <v>413</v>
      </c>
      <c r="M61" s="17">
        <v>0.71135265700483097</v>
      </c>
      <c r="N61" s="17">
        <v>0.63977900552486189</v>
      </c>
      <c r="O61" s="17">
        <f>IF(M61&gt;0, IF(N61&gt;0, M61-N61, "N/A"), "N/A")</f>
        <v>7.157365147996908E-2</v>
      </c>
      <c r="P61" s="18">
        <v>0.81159420289855078</v>
      </c>
      <c r="Q61" s="19">
        <v>414</v>
      </c>
      <c r="R61" s="28">
        <f>P61*Q61</f>
        <v>336</v>
      </c>
      <c r="S61" s="18">
        <v>0.68061674008810569</v>
      </c>
      <c r="T61" s="19">
        <v>454</v>
      </c>
      <c r="U61" s="19">
        <f>T61*S61</f>
        <v>309</v>
      </c>
      <c r="V61" s="18">
        <f>IF(P61&gt;0, IF(S61&gt;0,P61-S61, "N/A"), "N/A")</f>
        <v>0.13097746281044509</v>
      </c>
      <c r="W61" s="20">
        <v>0.61111111111111116</v>
      </c>
      <c r="X61" s="21">
        <v>414</v>
      </c>
      <c r="Y61" s="21">
        <f>X61*W61</f>
        <v>253.00000000000003</v>
      </c>
      <c r="Z61" s="20">
        <v>0.59866962305986693</v>
      </c>
      <c r="AA61" s="21">
        <v>451</v>
      </c>
      <c r="AB61" s="21">
        <f>AA61*Z61</f>
        <v>270</v>
      </c>
      <c r="AC61" s="20">
        <f>IF(W61&gt;0, IF(Z61&gt;0,W61-Z61, "N/A"), "N/A")</f>
        <v>1.2441488051244232E-2</v>
      </c>
    </row>
    <row r="62" spans="1:29" s="1" customFormat="1" x14ac:dyDescent="0.2">
      <c r="A62" s="1">
        <v>2013</v>
      </c>
      <c r="B62" s="1">
        <v>1</v>
      </c>
      <c r="C62" s="1" t="s">
        <v>233</v>
      </c>
      <c r="D62" s="1" t="s">
        <v>106</v>
      </c>
      <c r="E62" s="14" t="s">
        <v>328</v>
      </c>
      <c r="F62" s="3" t="s">
        <v>425</v>
      </c>
      <c r="G62" s="15" t="s">
        <v>413</v>
      </c>
      <c r="H62" s="16">
        <v>56.624472573839661</v>
      </c>
      <c r="I62" s="2">
        <v>9.3937033430704631</v>
      </c>
      <c r="J62" s="3" t="s">
        <v>414</v>
      </c>
      <c r="K62" s="2">
        <v>47.230769230769198</v>
      </c>
      <c r="L62" s="3" t="s">
        <v>413</v>
      </c>
      <c r="M62" s="17">
        <v>0.54</v>
      </c>
      <c r="N62" s="17">
        <v>0.43846153846153846</v>
      </c>
      <c r="O62" s="17">
        <f>IF(M62&gt;0, IF(N62&gt;0, M62-N62, "N/A"), "N/A")</f>
        <v>0.10153846153846158</v>
      </c>
      <c r="P62" s="18">
        <v>0.63</v>
      </c>
      <c r="Q62" s="19">
        <v>100</v>
      </c>
      <c r="R62" s="28">
        <f>P62*Q62</f>
        <v>63</v>
      </c>
      <c r="S62" s="18">
        <v>0.50769230769230766</v>
      </c>
      <c r="T62" s="19">
        <v>65</v>
      </c>
      <c r="U62" s="19">
        <f>T62*S62</f>
        <v>33</v>
      </c>
      <c r="V62" s="18">
        <f>IF(P62&gt;0, IF(S62&gt;0,P62-S62, "N/A"), "N/A")</f>
        <v>0.12230769230769234</v>
      </c>
      <c r="W62" s="20">
        <v>0.45</v>
      </c>
      <c r="X62" s="21">
        <v>100</v>
      </c>
      <c r="Y62" s="21">
        <f>X62*W62</f>
        <v>45</v>
      </c>
      <c r="Z62" s="20">
        <v>0.36923076923076925</v>
      </c>
      <c r="AA62" s="21">
        <v>65</v>
      </c>
      <c r="AB62" s="21">
        <f>AA62*Z62</f>
        <v>24</v>
      </c>
      <c r="AC62" s="20">
        <f>IF(W62&gt;0, IF(Z62&gt;0,W62-Z62, "N/A"), "N/A")</f>
        <v>8.076923076923076E-2</v>
      </c>
    </row>
    <row r="63" spans="1:29" s="1" customFormat="1" x14ac:dyDescent="0.2">
      <c r="A63" s="1">
        <v>2013</v>
      </c>
      <c r="B63" s="1">
        <v>1</v>
      </c>
      <c r="C63" s="1" t="s">
        <v>233</v>
      </c>
      <c r="D63" s="1" t="s">
        <v>107</v>
      </c>
      <c r="E63" s="14" t="s">
        <v>329</v>
      </c>
      <c r="F63" s="3" t="s">
        <v>425</v>
      </c>
      <c r="G63" s="15" t="s">
        <v>413</v>
      </c>
      <c r="H63" s="16">
        <v>51.111111111111114</v>
      </c>
      <c r="I63" s="2">
        <v>6.4149785144260107</v>
      </c>
      <c r="J63" s="3" t="s">
        <v>414</v>
      </c>
      <c r="K63" s="2">
        <v>44.696132596685104</v>
      </c>
      <c r="L63" s="3" t="s">
        <v>415</v>
      </c>
      <c r="M63" s="17">
        <v>0.43874643874643876</v>
      </c>
      <c r="N63" s="17">
        <v>0.41160220994475138</v>
      </c>
      <c r="O63" s="17">
        <f>IF(M63&gt;0, IF(N63&gt;0, M63-N63, "N/A"), "N/A")</f>
        <v>2.7144228801687376E-2</v>
      </c>
      <c r="P63" s="18">
        <v>0.41477272727272729</v>
      </c>
      <c r="Q63" s="19">
        <v>176</v>
      </c>
      <c r="R63" s="28">
        <f>P63*Q63</f>
        <v>73</v>
      </c>
      <c r="S63" s="18">
        <v>0.41988950276243092</v>
      </c>
      <c r="T63" s="19">
        <v>181</v>
      </c>
      <c r="U63" s="19">
        <f>T63*S63</f>
        <v>76</v>
      </c>
      <c r="V63" s="18">
        <f>IF(P63&gt;0, IF(S63&gt;0,P63-S63, "N/A"), "N/A")</f>
        <v>-5.1167754897036288E-3</v>
      </c>
      <c r="W63" s="20">
        <v>0.46285714285714286</v>
      </c>
      <c r="X63" s="21">
        <v>175</v>
      </c>
      <c r="Y63" s="21">
        <f>X63*W63</f>
        <v>81</v>
      </c>
      <c r="Z63" s="20">
        <v>0.40331491712707185</v>
      </c>
      <c r="AA63" s="21">
        <v>181</v>
      </c>
      <c r="AB63" s="21">
        <f>AA63*Z63</f>
        <v>73</v>
      </c>
      <c r="AC63" s="20">
        <f>IF(W63&gt;0, IF(Z63&gt;0,W63-Z63, "N/A"), "N/A")</f>
        <v>5.9542225730071008E-2</v>
      </c>
    </row>
    <row r="64" spans="1:29" s="1" customFormat="1" x14ac:dyDescent="0.2">
      <c r="A64" s="1">
        <v>2013</v>
      </c>
      <c r="B64" s="1">
        <v>1</v>
      </c>
      <c r="C64" s="1" t="s">
        <v>233</v>
      </c>
      <c r="D64" s="1" t="s">
        <v>162</v>
      </c>
      <c r="E64" s="14" t="s">
        <v>384</v>
      </c>
      <c r="F64" s="3" t="s">
        <v>425</v>
      </c>
      <c r="G64" s="15" t="s">
        <v>412</v>
      </c>
      <c r="H64" s="16">
        <v>29.030470914127424</v>
      </c>
      <c r="I64" s="2">
        <v>11.466368350024823</v>
      </c>
      <c r="J64" s="3" t="s">
        <v>421</v>
      </c>
      <c r="K64" s="2">
        <v>17.564102564102601</v>
      </c>
      <c r="L64" s="3" t="s">
        <v>412</v>
      </c>
      <c r="M64" s="17">
        <v>0.20377358490566039</v>
      </c>
      <c r="N64" s="17">
        <v>0.16666666666666666</v>
      </c>
      <c r="O64" s="17">
        <f>IF(M64&gt;0, IF(N64&gt;0, M64-N64, "N/A"), "N/A")</f>
        <v>3.710691823899373E-2</v>
      </c>
      <c r="P64" s="18">
        <v>0.19696969696969696</v>
      </c>
      <c r="Q64" s="19">
        <v>132</v>
      </c>
      <c r="R64" s="28">
        <f>P64*Q64</f>
        <v>26</v>
      </c>
      <c r="S64" s="18">
        <v>0.17948717948717949</v>
      </c>
      <c r="T64" s="19">
        <v>117</v>
      </c>
      <c r="U64" s="19">
        <f>T64*S64</f>
        <v>21</v>
      </c>
      <c r="V64" s="18">
        <f>IF(P64&gt;0, IF(S64&gt;0,P64-S64, "N/A"), "N/A")</f>
        <v>1.7482517482517473E-2</v>
      </c>
      <c r="W64" s="20">
        <v>0.21052631578947367</v>
      </c>
      <c r="X64" s="21">
        <v>133</v>
      </c>
      <c r="Y64" s="21">
        <f>X64*W64</f>
        <v>28</v>
      </c>
      <c r="Z64" s="20">
        <v>0.15384615384615385</v>
      </c>
      <c r="AA64" s="21">
        <v>117</v>
      </c>
      <c r="AB64" s="21">
        <f>AA64*Z64</f>
        <v>18</v>
      </c>
      <c r="AC64" s="20">
        <f>IF(W64&gt;0, IF(Z64&gt;0,W64-Z64, "N/A"), "N/A")</f>
        <v>5.6680161943319818E-2</v>
      </c>
    </row>
    <row r="65" spans="1:29" s="1" customFormat="1" x14ac:dyDescent="0.2">
      <c r="A65" s="1">
        <v>2013</v>
      </c>
      <c r="B65" s="1">
        <v>140</v>
      </c>
      <c r="C65" s="1" t="s">
        <v>221</v>
      </c>
      <c r="D65" s="1" t="s">
        <v>42</v>
      </c>
      <c r="E65" s="14" t="s">
        <v>221</v>
      </c>
      <c r="F65" s="3" t="s">
        <v>425</v>
      </c>
      <c r="G65" s="15" t="s">
        <v>413</v>
      </c>
      <c r="H65" s="16">
        <v>60.416666666666664</v>
      </c>
      <c r="I65" s="2">
        <v>-0.4924242424242351</v>
      </c>
      <c r="J65" s="3" t="s">
        <v>414</v>
      </c>
      <c r="K65" s="2">
        <v>60.909090909090899</v>
      </c>
      <c r="L65" s="3" t="s">
        <v>413</v>
      </c>
      <c r="M65" s="17">
        <v>0.59677419354838712</v>
      </c>
      <c r="N65" s="17">
        <v>0.59090909090909094</v>
      </c>
      <c r="O65" s="17">
        <f>IF(M65&gt;0, IF(N65&gt;0, M65-N65, "N/A"), "N/A")</f>
        <v>5.8651026392961825E-3</v>
      </c>
      <c r="P65" s="18">
        <v>0.54838709677419351</v>
      </c>
      <c r="Q65" s="19">
        <v>31</v>
      </c>
      <c r="R65" s="28">
        <f>P65*Q65</f>
        <v>17</v>
      </c>
      <c r="S65" s="18">
        <v>0.47727272727272729</v>
      </c>
      <c r="T65" s="19">
        <v>44</v>
      </c>
      <c r="U65" s="19">
        <f>T65*S65</f>
        <v>21</v>
      </c>
      <c r="V65" s="18">
        <f>IF(P65&gt;0, IF(S65&gt;0,P65-S65, "N/A"), "N/A")</f>
        <v>7.1114369501466212E-2</v>
      </c>
      <c r="W65" s="20">
        <v>0.64516129032258063</v>
      </c>
      <c r="X65" s="21">
        <v>31</v>
      </c>
      <c r="Y65" s="21">
        <f>X65*W65</f>
        <v>20</v>
      </c>
      <c r="Z65" s="20">
        <v>0.70454545454545459</v>
      </c>
      <c r="AA65" s="21">
        <v>44</v>
      </c>
      <c r="AB65" s="21">
        <f>AA65*Z65</f>
        <v>31</v>
      </c>
      <c r="AC65" s="20">
        <f>IF(W65&gt;0, IF(Z65&gt;0,W65-Z65, "N/A"), "N/A")</f>
        <v>-5.9384164222873959E-2</v>
      </c>
    </row>
    <row r="66" spans="1:29" s="1" customFormat="1" x14ac:dyDescent="0.2">
      <c r="A66" s="1">
        <v>2013</v>
      </c>
      <c r="B66" s="1">
        <v>1</v>
      </c>
      <c r="C66" s="1" t="s">
        <v>233</v>
      </c>
      <c r="D66" s="1" t="s">
        <v>112</v>
      </c>
      <c r="E66" s="14" t="s">
        <v>334</v>
      </c>
      <c r="F66" s="3" t="s">
        <v>425</v>
      </c>
      <c r="G66" s="15" t="s">
        <v>414</v>
      </c>
      <c r="H66" s="16"/>
      <c r="I66" s="2"/>
      <c r="J66" s="3" t="s">
        <v>414</v>
      </c>
      <c r="K66" s="2"/>
      <c r="L66" s="3" t="s">
        <v>414</v>
      </c>
      <c r="M66" s="17">
        <v>0.92500000000000004</v>
      </c>
      <c r="N66" s="17">
        <v>0.90476190476190477</v>
      </c>
      <c r="O66" s="17">
        <f>IF(M66&gt;0, IF(N66&gt;0, M66-N66, "N/A"), "N/A")</f>
        <v>2.0238095238095277E-2</v>
      </c>
      <c r="P66" s="18">
        <v>0.95</v>
      </c>
      <c r="Q66" s="19">
        <v>20</v>
      </c>
      <c r="R66" s="28">
        <f>P66*Q66</f>
        <v>19</v>
      </c>
      <c r="S66" s="18">
        <v>0.8571428571428571</v>
      </c>
      <c r="T66" s="19">
        <v>21</v>
      </c>
      <c r="U66" s="19">
        <f>T66*S66</f>
        <v>18</v>
      </c>
      <c r="V66" s="18">
        <f>IF(P66&gt;0, IF(S66&gt;0,P66-S66, "N/A"), "N/A")</f>
        <v>9.285714285714286E-2</v>
      </c>
      <c r="W66" s="20">
        <v>0.9</v>
      </c>
      <c r="X66" s="21">
        <v>20</v>
      </c>
      <c r="Y66" s="21">
        <f>X66*W66</f>
        <v>18</v>
      </c>
      <c r="Z66" s="20">
        <v>0.95238095238095233</v>
      </c>
      <c r="AA66" s="21">
        <v>21</v>
      </c>
      <c r="AB66" s="21">
        <f>AA66*Z66</f>
        <v>20</v>
      </c>
      <c r="AC66" s="20">
        <f>IF(W66&gt;0, IF(Z66&gt;0,W66-Z66, "N/A"), "N/A")</f>
        <v>-5.2380952380952306E-2</v>
      </c>
    </row>
    <row r="67" spans="1:29" s="1" customFormat="1" x14ac:dyDescent="0.2">
      <c r="A67" s="1">
        <v>2013</v>
      </c>
      <c r="B67" s="1">
        <v>1</v>
      </c>
      <c r="C67" s="1" t="s">
        <v>233</v>
      </c>
      <c r="D67" s="1" t="s">
        <v>113</v>
      </c>
      <c r="E67" s="14" t="s">
        <v>335</v>
      </c>
      <c r="F67" s="3" t="s">
        <v>425</v>
      </c>
      <c r="G67" s="15" t="s">
        <v>413</v>
      </c>
      <c r="H67" s="16">
        <v>78.682634730538922</v>
      </c>
      <c r="I67" s="2">
        <v>4.0063757377331228</v>
      </c>
      <c r="J67" s="3" t="s">
        <v>414</v>
      </c>
      <c r="K67" s="2">
        <v>74.676258992805799</v>
      </c>
      <c r="L67" s="3" t="s">
        <v>413</v>
      </c>
      <c r="M67" s="17">
        <v>0.73550724637681164</v>
      </c>
      <c r="N67" s="17">
        <v>0.72661870503597126</v>
      </c>
      <c r="O67" s="17">
        <f>IF(M67&gt;0, IF(N67&gt;0, M67-N67, "N/A"), "N/A")</f>
        <v>8.8885413408403835E-3</v>
      </c>
      <c r="P67" s="18">
        <v>0.71014492753623193</v>
      </c>
      <c r="Q67" s="19">
        <v>138</v>
      </c>
      <c r="R67" s="28">
        <f>P67*Q67</f>
        <v>98</v>
      </c>
      <c r="S67" s="18">
        <v>0.69064748201438853</v>
      </c>
      <c r="T67" s="19">
        <v>139</v>
      </c>
      <c r="U67" s="19">
        <f>T67*S67</f>
        <v>96</v>
      </c>
      <c r="V67" s="18">
        <f>IF(P67&gt;0, IF(S67&gt;0,P67-S67, "N/A"), "N/A")</f>
        <v>1.9497445521843404E-2</v>
      </c>
      <c r="W67" s="20">
        <v>0.76086956521739135</v>
      </c>
      <c r="X67" s="21">
        <v>138</v>
      </c>
      <c r="Y67" s="21">
        <f>X67*W67</f>
        <v>105</v>
      </c>
      <c r="Z67" s="20">
        <v>0.76258992805755399</v>
      </c>
      <c r="AA67" s="21">
        <v>139</v>
      </c>
      <c r="AB67" s="21">
        <f>AA67*Z67</f>
        <v>106</v>
      </c>
      <c r="AC67" s="20">
        <f>IF(W67&gt;0, IF(Z67&gt;0,W67-Z67, "N/A"), "N/A")</f>
        <v>-1.720362840162637E-3</v>
      </c>
    </row>
    <row r="68" spans="1:29" s="1" customFormat="1" x14ac:dyDescent="0.2">
      <c r="A68" s="1">
        <v>2013</v>
      </c>
      <c r="B68" s="1">
        <v>1</v>
      </c>
      <c r="C68" s="1" t="s">
        <v>233</v>
      </c>
      <c r="D68" s="1" t="s">
        <v>119</v>
      </c>
      <c r="E68" s="14" t="s">
        <v>341</v>
      </c>
      <c r="F68" s="3" t="s">
        <v>425</v>
      </c>
      <c r="G68" s="15" t="s">
        <v>417</v>
      </c>
      <c r="H68" s="16">
        <v>50.049382716049379</v>
      </c>
      <c r="I68" s="2">
        <v>10.209639126305781</v>
      </c>
      <c r="J68" s="3" t="s">
        <v>422</v>
      </c>
      <c r="K68" s="2">
        <v>39.839743589743598</v>
      </c>
      <c r="L68" s="3" t="s">
        <v>415</v>
      </c>
      <c r="M68" s="17">
        <v>0.43352601156069365</v>
      </c>
      <c r="N68" s="17">
        <v>0.37179487179487181</v>
      </c>
      <c r="O68" s="17">
        <f>IF(M68&gt;0, IF(N68&gt;0, M68-N68, "N/A"), "N/A")</f>
        <v>6.1731139765821841E-2</v>
      </c>
      <c r="P68" s="18">
        <v>0.40229885057471265</v>
      </c>
      <c r="Q68" s="19">
        <v>174</v>
      </c>
      <c r="R68" s="28">
        <f>P68*Q68</f>
        <v>70</v>
      </c>
      <c r="S68" s="18">
        <v>0.37179487179487181</v>
      </c>
      <c r="T68" s="19">
        <v>156</v>
      </c>
      <c r="U68" s="19">
        <f>T68*S68</f>
        <v>58</v>
      </c>
      <c r="V68" s="18">
        <f>IF(P68&gt;0, IF(S68&gt;0,P68-S68, "N/A"), "N/A")</f>
        <v>3.0503978779840846E-2</v>
      </c>
      <c r="W68" s="20">
        <v>0.46511627906976744</v>
      </c>
      <c r="X68" s="21">
        <v>172</v>
      </c>
      <c r="Y68" s="21">
        <f>X68*W68</f>
        <v>80</v>
      </c>
      <c r="Z68" s="20">
        <v>0.37179487179487181</v>
      </c>
      <c r="AA68" s="21">
        <v>156</v>
      </c>
      <c r="AB68" s="21">
        <f>AA68*Z68</f>
        <v>58</v>
      </c>
      <c r="AC68" s="20">
        <f>IF(W68&gt;0, IF(Z68&gt;0,W68-Z68, "N/A"), "N/A")</f>
        <v>9.3321407274895629E-2</v>
      </c>
    </row>
    <row r="69" spans="1:29" s="1" customFormat="1" x14ac:dyDescent="0.2">
      <c r="A69" s="1">
        <v>2013</v>
      </c>
      <c r="B69" s="1">
        <v>1</v>
      </c>
      <c r="C69" s="1" t="s">
        <v>233</v>
      </c>
      <c r="D69" s="1" t="s">
        <v>122</v>
      </c>
      <c r="E69" s="14" t="s">
        <v>344</v>
      </c>
      <c r="F69" s="3" t="s">
        <v>425</v>
      </c>
      <c r="G69" s="15" t="s">
        <v>413</v>
      </c>
      <c r="H69" s="16">
        <v>52.734375</v>
      </c>
      <c r="I69" s="2">
        <v>5.4195601851851976</v>
      </c>
      <c r="J69" s="3" t="s">
        <v>414</v>
      </c>
      <c r="K69" s="2">
        <v>47.314814814814802</v>
      </c>
      <c r="L69" s="3" t="s">
        <v>413</v>
      </c>
      <c r="M69" s="17">
        <v>0.5</v>
      </c>
      <c r="N69" s="17">
        <v>0.42824074074074076</v>
      </c>
      <c r="O69" s="17">
        <f>IF(M69&gt;0, IF(N69&gt;0, M69-N69, "N/A"), "N/A")</f>
        <v>7.1759259259259245E-2</v>
      </c>
      <c r="P69" s="18">
        <v>0.52777777777777779</v>
      </c>
      <c r="Q69" s="19">
        <v>216</v>
      </c>
      <c r="R69" s="28">
        <f>P69*Q69</f>
        <v>114</v>
      </c>
      <c r="S69" s="18">
        <v>0.47222222222222221</v>
      </c>
      <c r="T69" s="19">
        <v>216</v>
      </c>
      <c r="U69" s="19">
        <f>T69*S69</f>
        <v>102</v>
      </c>
      <c r="V69" s="18">
        <f>IF(P69&gt;0, IF(S69&gt;0,P69-S69, "N/A"), "N/A")</f>
        <v>5.555555555555558E-2</v>
      </c>
      <c r="W69" s="20">
        <v>0.47222222222222221</v>
      </c>
      <c r="X69" s="21">
        <v>216</v>
      </c>
      <c r="Y69" s="21">
        <f>X69*W69</f>
        <v>102</v>
      </c>
      <c r="Z69" s="20">
        <v>0.38425925925925924</v>
      </c>
      <c r="AA69" s="21">
        <v>216</v>
      </c>
      <c r="AB69" s="21">
        <f>AA69*Z69</f>
        <v>83</v>
      </c>
      <c r="AC69" s="20">
        <f>IF(W69&gt;0, IF(Z69&gt;0,W69-Z69, "N/A"), "N/A")</f>
        <v>8.7962962962962965E-2</v>
      </c>
    </row>
    <row r="70" spans="1:29" s="1" customFormat="1" x14ac:dyDescent="0.2">
      <c r="E70" s="14" t="s">
        <v>451</v>
      </c>
      <c r="F70" s="3" t="s">
        <v>425</v>
      </c>
      <c r="G70" s="15"/>
      <c r="H70" s="16"/>
      <c r="I70" s="2"/>
      <c r="J70" s="3"/>
      <c r="K70" s="2"/>
      <c r="L70" s="3"/>
      <c r="M70" s="17">
        <f>(R70+Y70)/(Q70+X70)</f>
        <v>0.68729226678484379</v>
      </c>
      <c r="N70" s="17">
        <f>(U70+AB70)/(T70+AA70)</f>
        <v>0.64536436474628001</v>
      </c>
      <c r="O70" s="17">
        <f>M70-N70</f>
        <v>4.192790203856378E-2</v>
      </c>
      <c r="P70" s="18">
        <f>R70/Q70</f>
        <v>0.69350908285334512</v>
      </c>
      <c r="Q70" s="28">
        <f>SUM(Q39:Q69)</f>
        <v>9028</v>
      </c>
      <c r="R70" s="28">
        <f>SUM(R39:R69)</f>
        <v>6261</v>
      </c>
      <c r="S70" s="18">
        <f>U70/T70</f>
        <v>0.65043854073979912</v>
      </c>
      <c r="T70" s="28">
        <f>SUM(T39:T69)</f>
        <v>7867</v>
      </c>
      <c r="U70" s="28">
        <f>SUM(U39:U69)</f>
        <v>5117</v>
      </c>
      <c r="V70" s="18">
        <f>P70-S70</f>
        <v>4.3070542113545995E-2</v>
      </c>
      <c r="W70" s="18">
        <f>Y70/X70</f>
        <v>0.68107269503546097</v>
      </c>
      <c r="X70" s="28">
        <f>SUM(X39:X69)</f>
        <v>9024</v>
      </c>
      <c r="Y70" s="28">
        <f>SUM(Y39:Y69)</f>
        <v>6146</v>
      </c>
      <c r="Z70" s="18">
        <f>AB70/AA70</f>
        <v>0.64028502353989059</v>
      </c>
      <c r="AA70" s="28">
        <f>SUM(AA39:AA69)</f>
        <v>7859</v>
      </c>
      <c r="AB70" s="28">
        <f>SUM(AB39:AB69)</f>
        <v>5032</v>
      </c>
      <c r="AC70" s="18">
        <f>W70-Z70</f>
        <v>4.0787671495570388E-2</v>
      </c>
    </row>
    <row r="71" spans="1:29" s="1" customFormat="1" x14ac:dyDescent="0.2">
      <c r="A71" s="1">
        <v>2013</v>
      </c>
      <c r="B71" s="1">
        <v>151</v>
      </c>
      <c r="C71" s="1" t="s">
        <v>208</v>
      </c>
      <c r="D71" s="1" t="s">
        <v>187</v>
      </c>
      <c r="E71" s="14" t="s">
        <v>404</v>
      </c>
      <c r="F71" s="3" t="s">
        <v>425</v>
      </c>
      <c r="G71" s="15" t="s">
        <v>416</v>
      </c>
      <c r="H71" s="16">
        <v>80.444444444444443</v>
      </c>
      <c r="I71" s="2">
        <v>16.830999066293145</v>
      </c>
      <c r="J71" s="3" t="s">
        <v>414</v>
      </c>
      <c r="K71" s="2">
        <v>63.613445378151297</v>
      </c>
      <c r="L71" s="3" t="s">
        <v>413</v>
      </c>
      <c r="M71" s="17">
        <v>0.72950819672131151</v>
      </c>
      <c r="N71" s="17">
        <v>0.61344537815126055</v>
      </c>
      <c r="O71" s="17">
        <f>IF(M71&gt;0, IF(N71&gt;0, M71-N71, "N/A"), "N/A")</f>
        <v>0.11606281857005096</v>
      </c>
      <c r="P71" s="18">
        <v>0.68852459016393441</v>
      </c>
      <c r="Q71" s="19">
        <v>61</v>
      </c>
      <c r="R71" s="28">
        <f>P71*Q71</f>
        <v>42</v>
      </c>
      <c r="S71" s="18">
        <v>0.6271186440677966</v>
      </c>
      <c r="T71" s="19">
        <v>59</v>
      </c>
      <c r="U71" s="19">
        <f>T71*S71</f>
        <v>37</v>
      </c>
      <c r="V71" s="18">
        <f>IF(P71&gt;0, IF(S71&gt;0,P71-S71, "N/A"), "N/A")</f>
        <v>6.1405946096137809E-2</v>
      </c>
      <c r="W71" s="20">
        <v>0.77049180327868849</v>
      </c>
      <c r="X71" s="21">
        <v>61</v>
      </c>
      <c r="Y71" s="21">
        <f>X71*W71</f>
        <v>47</v>
      </c>
      <c r="Z71" s="20">
        <v>0.6</v>
      </c>
      <c r="AA71" s="21">
        <v>60</v>
      </c>
      <c r="AB71" s="21">
        <f>AA71*Z71</f>
        <v>36</v>
      </c>
      <c r="AC71" s="20">
        <f>IF(W71&gt;0, IF(Z71&gt;0,W71-Z71, "N/A"), "N/A")</f>
        <v>0.17049180327868851</v>
      </c>
    </row>
    <row r="72" spans="1:29" s="1" customFormat="1" x14ac:dyDescent="0.2">
      <c r="A72" s="1">
        <v>2013</v>
      </c>
      <c r="B72" s="1">
        <v>151</v>
      </c>
      <c r="C72" s="1" t="s">
        <v>208</v>
      </c>
      <c r="D72" s="1" t="s">
        <v>22</v>
      </c>
      <c r="E72" s="14" t="s">
        <v>257</v>
      </c>
      <c r="F72" s="3" t="s">
        <v>425</v>
      </c>
      <c r="G72" s="15" t="s">
        <v>416</v>
      </c>
      <c r="H72" s="16">
        <v>83.879641485275286</v>
      </c>
      <c r="I72" s="2">
        <v>0.95317089703998192</v>
      </c>
      <c r="J72" s="3" t="s">
        <v>414</v>
      </c>
      <c r="K72" s="2">
        <v>82.926470588235304</v>
      </c>
      <c r="L72" s="3" t="s">
        <v>416</v>
      </c>
      <c r="M72" s="17">
        <v>0.78992805755395679</v>
      </c>
      <c r="N72" s="17">
        <v>0.78823529411764703</v>
      </c>
      <c r="O72" s="17">
        <f>IF(M72&gt;0, IF(N72&gt;0, M72-N72, "N/A"), "N/A")</f>
        <v>1.6927634363097521E-3</v>
      </c>
      <c r="P72" s="18">
        <v>0.78097982708933722</v>
      </c>
      <c r="Q72" s="19">
        <v>347</v>
      </c>
      <c r="R72" s="28">
        <f>P72*Q72</f>
        <v>271</v>
      </c>
      <c r="S72" s="18">
        <v>0.77058823529411768</v>
      </c>
      <c r="T72" s="19">
        <v>340</v>
      </c>
      <c r="U72" s="19">
        <f>T72*S72</f>
        <v>262</v>
      </c>
      <c r="V72" s="18">
        <f>IF(P72&gt;0, IF(S72&gt;0,P72-S72, "N/A"), "N/A")</f>
        <v>1.0391591795219535E-2</v>
      </c>
      <c r="W72" s="20">
        <v>0.79885057471264365</v>
      </c>
      <c r="X72" s="21">
        <v>348</v>
      </c>
      <c r="Y72" s="21">
        <f>X72*W72</f>
        <v>278</v>
      </c>
      <c r="Z72" s="20">
        <v>0.80588235294117649</v>
      </c>
      <c r="AA72" s="21">
        <v>340</v>
      </c>
      <c r="AB72" s="21">
        <f>AA72*Z72</f>
        <v>274</v>
      </c>
      <c r="AC72" s="20">
        <f>IF(W72&gt;0, IF(Z72&gt;0,W72-Z72, "N/A"), "N/A")</f>
        <v>-7.0317782285328478E-3</v>
      </c>
    </row>
    <row r="73" spans="1:29" s="1" customFormat="1" x14ac:dyDescent="0.2">
      <c r="A73" s="1">
        <v>2013</v>
      </c>
      <c r="B73" s="1">
        <v>1</v>
      </c>
      <c r="C73" s="1" t="s">
        <v>233</v>
      </c>
      <c r="D73" s="1" t="s">
        <v>129</v>
      </c>
      <c r="E73" s="14" t="s">
        <v>351</v>
      </c>
      <c r="F73" s="3" t="s">
        <v>425</v>
      </c>
      <c r="G73" s="15" t="s">
        <v>413</v>
      </c>
      <c r="H73" s="16">
        <v>62.52918287937743</v>
      </c>
      <c r="I73" s="2">
        <v>8.3838837340783314</v>
      </c>
      <c r="J73" s="3" t="s">
        <v>414</v>
      </c>
      <c r="K73" s="2">
        <v>54.145299145299099</v>
      </c>
      <c r="L73" s="3" t="s">
        <v>413</v>
      </c>
      <c r="M73" s="17">
        <v>0.5752212389380531</v>
      </c>
      <c r="N73" s="17">
        <v>0.49145299145299143</v>
      </c>
      <c r="O73" s="17">
        <f>IF(M73&gt;0, IF(N73&gt;0, M73-N73, "N/A"), "N/A")</f>
        <v>8.3768247485061675E-2</v>
      </c>
      <c r="P73" s="18">
        <v>0.60176991150442483</v>
      </c>
      <c r="Q73" s="19">
        <v>113</v>
      </c>
      <c r="R73" s="28">
        <f>P73*Q73</f>
        <v>68</v>
      </c>
      <c r="S73" s="18">
        <v>0.50427350427350426</v>
      </c>
      <c r="T73" s="19">
        <v>117</v>
      </c>
      <c r="U73" s="19">
        <f>T73*S73</f>
        <v>59</v>
      </c>
      <c r="V73" s="18">
        <f>IF(P73&gt;0, IF(S73&gt;0,P73-S73, "N/A"), "N/A")</f>
        <v>9.7496407230920568E-2</v>
      </c>
      <c r="W73" s="20">
        <v>0.54867256637168138</v>
      </c>
      <c r="X73" s="21">
        <v>113</v>
      </c>
      <c r="Y73" s="21">
        <f>X73*W73</f>
        <v>61.999999999999993</v>
      </c>
      <c r="Z73" s="20">
        <v>0.47863247863247865</v>
      </c>
      <c r="AA73" s="21">
        <v>117</v>
      </c>
      <c r="AB73" s="21">
        <f>AA73*Z73</f>
        <v>56</v>
      </c>
      <c r="AC73" s="20">
        <f>IF(W73&gt;0, IF(Z73&gt;0,W73-Z73, "N/A"), "N/A")</f>
        <v>7.0040087739202728E-2</v>
      </c>
    </row>
    <row r="74" spans="1:29" s="1" customFormat="1" x14ac:dyDescent="0.2">
      <c r="A74" s="1">
        <v>2013</v>
      </c>
      <c r="B74" s="1">
        <v>1</v>
      </c>
      <c r="C74" s="1" t="s">
        <v>233</v>
      </c>
      <c r="D74" s="1" t="s">
        <v>130</v>
      </c>
      <c r="E74" s="14" t="s">
        <v>352</v>
      </c>
      <c r="F74" s="3" t="s">
        <v>425</v>
      </c>
      <c r="G74" s="15" t="s">
        <v>417</v>
      </c>
      <c r="H74" s="16">
        <v>44.471744471744472</v>
      </c>
      <c r="I74" s="2">
        <v>-1.1848211848212244</v>
      </c>
      <c r="J74" s="3" t="s">
        <v>422</v>
      </c>
      <c r="K74" s="2">
        <v>45.656565656565697</v>
      </c>
      <c r="L74" s="3" t="s">
        <v>413</v>
      </c>
      <c r="M74" s="29">
        <v>0.37714285714285717</v>
      </c>
      <c r="N74" s="30">
        <v>0.4116161616161616</v>
      </c>
      <c r="O74" s="31">
        <f>IF(M74&gt;0, IF(N74&gt;0, M74-N74, "N/A"), "N/A")</f>
        <v>-3.4473304473304434E-2</v>
      </c>
      <c r="P74" s="18">
        <v>0.40571428571428569</v>
      </c>
      <c r="Q74" s="19">
        <v>175</v>
      </c>
      <c r="R74" s="28">
        <f>P74*Q74</f>
        <v>71</v>
      </c>
      <c r="S74" s="18">
        <v>0.42929292929292928</v>
      </c>
      <c r="T74" s="19">
        <v>198</v>
      </c>
      <c r="U74" s="19">
        <f>T74*S74</f>
        <v>85</v>
      </c>
      <c r="V74" s="18">
        <f>IF(P74&gt;0, IF(S74&gt;0,P74-S74, "N/A"), "N/A")</f>
        <v>-2.3578643578643588E-2</v>
      </c>
      <c r="W74" s="20">
        <v>0.34857142857142859</v>
      </c>
      <c r="X74" s="21">
        <v>175</v>
      </c>
      <c r="Y74" s="21">
        <f>X74*W74</f>
        <v>61</v>
      </c>
      <c r="Z74" s="20">
        <v>0.39393939393939392</v>
      </c>
      <c r="AA74" s="21">
        <v>198</v>
      </c>
      <c r="AB74" s="21">
        <f>AA74*Z74</f>
        <v>78</v>
      </c>
      <c r="AC74" s="20">
        <f>IF(W74&gt;0, IF(Z74&gt;0,W74-Z74, "N/A"), "N/A")</f>
        <v>-4.5367965367965335E-2</v>
      </c>
    </row>
    <row r="75" spans="1:29" s="1" customFormat="1" x14ac:dyDescent="0.2">
      <c r="A75" s="1">
        <v>2013</v>
      </c>
      <c r="B75" s="1">
        <v>1</v>
      </c>
      <c r="C75" s="1" t="s">
        <v>233</v>
      </c>
      <c r="D75" s="1" t="s">
        <v>134</v>
      </c>
      <c r="E75" s="14" t="s">
        <v>356</v>
      </c>
      <c r="F75" s="3" t="s">
        <v>428</v>
      </c>
      <c r="G75" s="15" t="s">
        <v>415</v>
      </c>
      <c r="H75" s="16">
        <v>42.767123287671232</v>
      </c>
      <c r="I75" s="2">
        <v>0.60420193935663491</v>
      </c>
      <c r="J75" s="3" t="s">
        <v>414</v>
      </c>
      <c r="K75" s="2">
        <v>42.162921348314597</v>
      </c>
      <c r="L75" s="3" t="s">
        <v>415</v>
      </c>
      <c r="M75" s="17">
        <v>0.37261146496815284</v>
      </c>
      <c r="N75" s="17">
        <v>0.37359550561797755</v>
      </c>
      <c r="O75" s="17">
        <f>IF(M75&gt;0, IF(N75&gt;0, M75-N75, "N/A"), "N/A")</f>
        <v>-9.840406498247134E-4</v>
      </c>
      <c r="P75" s="18">
        <v>0.36305732484076431</v>
      </c>
      <c r="Q75" s="19">
        <v>157</v>
      </c>
      <c r="R75" s="28">
        <f>P75*Q75</f>
        <v>56.999999999999993</v>
      </c>
      <c r="S75" s="18">
        <v>0.37640449438202245</v>
      </c>
      <c r="T75" s="19">
        <v>178</v>
      </c>
      <c r="U75" s="19">
        <f>T75*S75</f>
        <v>67</v>
      </c>
      <c r="V75" s="18">
        <f>IF(P75&gt;0, IF(S75&gt;0,P75-S75, "N/A"), "N/A")</f>
        <v>-1.3347169541258141E-2</v>
      </c>
      <c r="W75" s="20">
        <v>0.38216560509554143</v>
      </c>
      <c r="X75" s="21">
        <v>157</v>
      </c>
      <c r="Y75" s="21">
        <f>X75*W75</f>
        <v>60.000000000000007</v>
      </c>
      <c r="Z75" s="20">
        <v>0.3707865168539326</v>
      </c>
      <c r="AA75" s="21">
        <v>178</v>
      </c>
      <c r="AB75" s="21">
        <f>AA75*Z75</f>
        <v>66</v>
      </c>
      <c r="AC75" s="20">
        <f>IF(W75&gt;0, IF(Z75&gt;0,W75-Z75, "N/A"), "N/A")</f>
        <v>1.1379088241608826E-2</v>
      </c>
    </row>
    <row r="76" spans="1:29" s="1" customFormat="1" x14ac:dyDescent="0.2">
      <c r="A76" s="1">
        <v>2013</v>
      </c>
      <c r="B76" s="1">
        <v>1</v>
      </c>
      <c r="C76" s="1" t="s">
        <v>233</v>
      </c>
      <c r="D76" s="1" t="s">
        <v>141</v>
      </c>
      <c r="E76" s="14" t="s">
        <v>363</v>
      </c>
      <c r="F76" s="3" t="s">
        <v>428</v>
      </c>
      <c r="G76" s="15" t="s">
        <v>412</v>
      </c>
      <c r="H76" s="16">
        <v>40.111607142857146</v>
      </c>
      <c r="I76" s="2">
        <v>15.075110792492147</v>
      </c>
      <c r="J76" s="3" t="s">
        <v>418</v>
      </c>
      <c r="K76" s="2">
        <v>25.036496350364999</v>
      </c>
      <c r="L76" s="3" t="s">
        <v>412</v>
      </c>
      <c r="M76" s="17">
        <v>0.31979695431472083</v>
      </c>
      <c r="N76" s="17">
        <v>0.20681265206812652</v>
      </c>
      <c r="O76" s="17">
        <f>IF(M76&gt;0, IF(N76&gt;0, M76-N76, "N/A"), "N/A")</f>
        <v>0.11298430224659431</v>
      </c>
      <c r="P76" s="18">
        <v>0.37563451776649748</v>
      </c>
      <c r="Q76" s="19">
        <v>197</v>
      </c>
      <c r="R76" s="28">
        <f>P76*Q76</f>
        <v>74</v>
      </c>
      <c r="S76" s="18">
        <v>0.21844660194174756</v>
      </c>
      <c r="T76" s="19">
        <v>206</v>
      </c>
      <c r="U76" s="19">
        <f>T76*S76</f>
        <v>45</v>
      </c>
      <c r="V76" s="18">
        <f>IF(P76&gt;0, IF(S76&gt;0,P76-S76, "N/A"), "N/A")</f>
        <v>0.15718791582474992</v>
      </c>
      <c r="W76" s="20">
        <v>0.26395939086294418</v>
      </c>
      <c r="X76" s="21">
        <v>197</v>
      </c>
      <c r="Y76" s="21">
        <f>X76*W76</f>
        <v>52</v>
      </c>
      <c r="Z76" s="20">
        <v>0.1951219512195122</v>
      </c>
      <c r="AA76" s="21">
        <v>205</v>
      </c>
      <c r="AB76" s="21">
        <f>AA76*Z76</f>
        <v>40</v>
      </c>
      <c r="AC76" s="20">
        <f>IF(W76&gt;0, IF(Z76&gt;0,W76-Z76, "N/A"), "N/A")</f>
        <v>6.8837439643431975E-2</v>
      </c>
    </row>
    <row r="77" spans="1:29" s="1" customFormat="1" x14ac:dyDescent="0.2">
      <c r="A77" s="1">
        <v>2013</v>
      </c>
      <c r="B77" s="1">
        <v>1</v>
      </c>
      <c r="C77" s="1" t="s">
        <v>233</v>
      </c>
      <c r="D77" s="1" t="s">
        <v>66</v>
      </c>
      <c r="E77" s="14" t="s">
        <v>288</v>
      </c>
      <c r="F77" s="3" t="s">
        <v>428</v>
      </c>
      <c r="G77" s="15" t="s">
        <v>413</v>
      </c>
      <c r="H77" s="16">
        <v>56.114457831325304</v>
      </c>
      <c r="I77" s="2">
        <v>-4.1539985445135983</v>
      </c>
      <c r="J77" s="3" t="s">
        <v>414</v>
      </c>
      <c r="K77" s="2">
        <v>60.268456375838902</v>
      </c>
      <c r="L77" s="3" t="s">
        <v>416</v>
      </c>
      <c r="M77" s="17">
        <v>0.51773049645390068</v>
      </c>
      <c r="N77" s="17">
        <v>0.54026845637583898</v>
      </c>
      <c r="O77" s="17">
        <f>IF(M77&gt;0, IF(N77&gt;0, M77-N77, "N/A"), "N/A")</f>
        <v>-2.25379599219383E-2</v>
      </c>
      <c r="P77" s="18">
        <v>0.56737588652482274</v>
      </c>
      <c r="Q77" s="19">
        <v>141</v>
      </c>
      <c r="R77" s="28">
        <f>P77*Q77</f>
        <v>80</v>
      </c>
      <c r="S77" s="18">
        <v>0.55033557046979864</v>
      </c>
      <c r="T77" s="19">
        <v>149</v>
      </c>
      <c r="U77" s="19">
        <f>T77*S77</f>
        <v>82</v>
      </c>
      <c r="V77" s="18">
        <f>IF(P77&gt;0, IF(S77&gt;0,P77-S77, "N/A"), "N/A")</f>
        <v>1.7040316055024096E-2</v>
      </c>
      <c r="W77" s="20">
        <v>0.46808510638297873</v>
      </c>
      <c r="X77" s="21">
        <v>141</v>
      </c>
      <c r="Y77" s="21">
        <f>X77*W77</f>
        <v>66</v>
      </c>
      <c r="Z77" s="20">
        <v>0.53020134228187921</v>
      </c>
      <c r="AA77" s="21">
        <v>149</v>
      </c>
      <c r="AB77" s="21">
        <f>AA77*Z77</f>
        <v>79</v>
      </c>
      <c r="AC77" s="20">
        <f>IF(W77&gt;0, IF(Z77&gt;0,W77-Z77, "N/A"), "N/A")</f>
        <v>-6.2116235898900474E-2</v>
      </c>
    </row>
    <row r="78" spans="1:29" s="1" customFormat="1" x14ac:dyDescent="0.2">
      <c r="A78" s="1">
        <v>2013</v>
      </c>
      <c r="B78" s="1">
        <v>156</v>
      </c>
      <c r="C78" s="1" t="s">
        <v>237</v>
      </c>
      <c r="D78" s="1" t="s">
        <v>180</v>
      </c>
      <c r="E78" s="14" t="s">
        <v>400</v>
      </c>
      <c r="F78" s="3" t="s">
        <v>428</v>
      </c>
      <c r="G78" s="15" t="s">
        <v>415</v>
      </c>
      <c r="H78" s="16">
        <v>44.921135646687695</v>
      </c>
      <c r="I78" s="2">
        <v>0.69349337026489621</v>
      </c>
      <c r="J78" s="3" t="s">
        <v>414</v>
      </c>
      <c r="K78" s="2">
        <v>44.227642276422799</v>
      </c>
      <c r="L78" s="3" t="s">
        <v>415</v>
      </c>
      <c r="M78" s="17">
        <v>0.41851851851851851</v>
      </c>
      <c r="N78" s="17">
        <v>0.41056910569105692</v>
      </c>
      <c r="O78" s="17">
        <f>IF(M78&gt;0, IF(N78&gt;0, M78-N78, "N/A"), "N/A")</f>
        <v>7.9494128274615883E-3</v>
      </c>
      <c r="P78" s="18">
        <v>0.48148148148148145</v>
      </c>
      <c r="Q78" s="19">
        <v>135</v>
      </c>
      <c r="R78" s="28">
        <f>P78*Q78</f>
        <v>65</v>
      </c>
      <c r="S78" s="18">
        <v>0.41463414634146339</v>
      </c>
      <c r="T78" s="19">
        <v>123</v>
      </c>
      <c r="U78" s="19">
        <f>T78*S78</f>
        <v>51</v>
      </c>
      <c r="V78" s="18">
        <f>IF(P78&gt;0, IF(S78&gt;0,P78-S78, "N/A"), "N/A")</f>
        <v>6.684733514001806E-2</v>
      </c>
      <c r="W78" s="20">
        <v>0.35555555555555557</v>
      </c>
      <c r="X78" s="21">
        <v>135</v>
      </c>
      <c r="Y78" s="21">
        <f>X78*W78</f>
        <v>48</v>
      </c>
      <c r="Z78" s="20">
        <v>0.4065040650406504</v>
      </c>
      <c r="AA78" s="21">
        <v>123</v>
      </c>
      <c r="AB78" s="21">
        <f>AA78*Z78</f>
        <v>50</v>
      </c>
      <c r="AC78" s="20">
        <f>IF(W78&gt;0, IF(Z78&gt;0,W78-Z78, "N/A"), "N/A")</f>
        <v>-5.0948509485094828E-2</v>
      </c>
    </row>
    <row r="79" spans="1:29" s="1" customFormat="1" x14ac:dyDescent="0.2">
      <c r="A79" s="1">
        <v>2013</v>
      </c>
      <c r="B79" s="1">
        <v>113</v>
      </c>
      <c r="C79" s="1" t="s">
        <v>201</v>
      </c>
      <c r="D79" s="1" t="s">
        <v>181</v>
      </c>
      <c r="E79" s="14" t="s">
        <v>401</v>
      </c>
      <c r="F79" s="3" t="s">
        <v>428</v>
      </c>
      <c r="G79" s="15" t="s">
        <v>415</v>
      </c>
      <c r="H79" s="16">
        <v>35.906862745098039</v>
      </c>
      <c r="I79" s="2">
        <v>3.7871619969683366</v>
      </c>
      <c r="J79" s="3" t="s">
        <v>414</v>
      </c>
      <c r="K79" s="2">
        <v>32.119700748129702</v>
      </c>
      <c r="L79" s="3" t="s">
        <v>415</v>
      </c>
      <c r="M79" s="17">
        <v>0.25862068965517243</v>
      </c>
      <c r="N79" s="17">
        <v>0.27431421446384041</v>
      </c>
      <c r="O79" s="17">
        <f>IF(M79&gt;0, IF(N79&gt;0, M79-N79, "N/A"), "N/A")</f>
        <v>-1.569352480866798E-2</v>
      </c>
      <c r="P79" s="18">
        <v>0.25287356321839083</v>
      </c>
      <c r="Q79" s="19">
        <v>174</v>
      </c>
      <c r="R79" s="28">
        <f>P79*Q79</f>
        <v>44.000000000000007</v>
      </c>
      <c r="S79" s="18">
        <v>0.25</v>
      </c>
      <c r="T79" s="19">
        <v>200</v>
      </c>
      <c r="U79" s="19">
        <f>T79*S79</f>
        <v>50</v>
      </c>
      <c r="V79" s="18">
        <f>IF(P79&gt;0, IF(S79&gt;0,P79-S79, "N/A"), "N/A")</f>
        <v>2.8735632183908288E-3</v>
      </c>
      <c r="W79" s="20">
        <v>0.26436781609195403</v>
      </c>
      <c r="X79" s="21">
        <v>174</v>
      </c>
      <c r="Y79" s="21">
        <f>X79*W79</f>
        <v>46</v>
      </c>
      <c r="Z79" s="20">
        <v>0.29850746268656714</v>
      </c>
      <c r="AA79" s="21">
        <v>201</v>
      </c>
      <c r="AB79" s="21">
        <f>AA79*Z79</f>
        <v>59.999999999999993</v>
      </c>
      <c r="AC79" s="20">
        <f>IF(W79&gt;0, IF(Z79&gt;0,W79-Z79, "N/A"), "N/A")</f>
        <v>-3.4139646594613104E-2</v>
      </c>
    </row>
    <row r="80" spans="1:29" s="1" customFormat="1" ht="24" x14ac:dyDescent="0.2">
      <c r="A80" s="1">
        <v>2013</v>
      </c>
      <c r="B80" s="1">
        <v>115</v>
      </c>
      <c r="C80" s="1" t="s">
        <v>209</v>
      </c>
      <c r="D80" s="1" t="s">
        <v>24</v>
      </c>
      <c r="E80" s="14" t="s">
        <v>259</v>
      </c>
      <c r="F80" s="3" t="s">
        <v>428</v>
      </c>
      <c r="G80" s="15" t="s">
        <v>413</v>
      </c>
      <c r="H80" s="16">
        <v>73.521126760563376</v>
      </c>
      <c r="I80" s="2">
        <v>-2.5106192711826196</v>
      </c>
      <c r="J80" s="3" t="s">
        <v>414</v>
      </c>
      <c r="K80" s="2">
        <v>76.031746031745996</v>
      </c>
      <c r="L80" s="3" t="s">
        <v>413</v>
      </c>
      <c r="M80" s="17">
        <v>0.71830985915492962</v>
      </c>
      <c r="N80" s="17">
        <v>0.74603174603174605</v>
      </c>
      <c r="O80" s="17">
        <f>IF(M80&gt;0, IF(N80&gt;0, M80-N80, "N/A"), "N/A")</f>
        <v>-2.7721886876816426E-2</v>
      </c>
      <c r="P80" s="18">
        <v>0.76056338028169013</v>
      </c>
      <c r="Q80" s="19">
        <v>71</v>
      </c>
      <c r="R80" s="28">
        <f>P80*Q80</f>
        <v>54</v>
      </c>
      <c r="S80" s="18">
        <v>0.73015873015873012</v>
      </c>
      <c r="T80" s="19">
        <v>63</v>
      </c>
      <c r="U80" s="19">
        <f>T80*S80</f>
        <v>46</v>
      </c>
      <c r="V80" s="18">
        <f>IF(P80&gt;0, IF(S80&gt;0,P80-S80, "N/A"), "N/A")</f>
        <v>3.0404650122960009E-2</v>
      </c>
      <c r="W80" s="20">
        <v>0.676056338028169</v>
      </c>
      <c r="X80" s="21">
        <v>71</v>
      </c>
      <c r="Y80" s="21">
        <f>X80*W80</f>
        <v>48</v>
      </c>
      <c r="Z80" s="20">
        <v>0.76190476190476186</v>
      </c>
      <c r="AA80" s="21">
        <v>63</v>
      </c>
      <c r="AB80" s="21">
        <f>AA80*Z80</f>
        <v>48</v>
      </c>
      <c r="AC80" s="20">
        <f>IF(W80&gt;0, IF(Z80&gt;0,W80-Z80, "N/A"), "N/A")</f>
        <v>-8.5848423876592861E-2</v>
      </c>
    </row>
    <row r="81" spans="1:29" s="1" customFormat="1" x14ac:dyDescent="0.2">
      <c r="A81" s="1">
        <v>2013</v>
      </c>
      <c r="B81" s="1">
        <v>115</v>
      </c>
      <c r="C81" s="1" t="s">
        <v>209</v>
      </c>
      <c r="D81" s="1" t="s">
        <v>55</v>
      </c>
      <c r="E81" s="14" t="s">
        <v>279</v>
      </c>
      <c r="F81" s="3" t="s">
        <v>428</v>
      </c>
      <c r="G81" s="15" t="s">
        <v>416</v>
      </c>
      <c r="H81" s="16">
        <v>91.19309262166405</v>
      </c>
      <c r="I81" s="2">
        <v>5.9815541601255546</v>
      </c>
      <c r="J81" s="3" t="s">
        <v>414</v>
      </c>
      <c r="K81" s="2">
        <v>85.211538461538495</v>
      </c>
      <c r="L81" s="3" t="s">
        <v>416</v>
      </c>
      <c r="M81" s="17">
        <v>0.85361216730038025</v>
      </c>
      <c r="N81" s="17">
        <v>0.80384615384615388</v>
      </c>
      <c r="O81" s="17">
        <f>IF(M81&gt;0, IF(N81&gt;0, M81-N81, "N/A"), "N/A")</f>
        <v>4.9766013454226377E-2</v>
      </c>
      <c r="P81" s="18">
        <v>0.91634980988593151</v>
      </c>
      <c r="Q81" s="19">
        <v>263</v>
      </c>
      <c r="R81" s="28">
        <f>P81*Q81</f>
        <v>241</v>
      </c>
      <c r="S81" s="18">
        <v>0.88846153846153841</v>
      </c>
      <c r="T81" s="19">
        <v>260</v>
      </c>
      <c r="U81" s="19">
        <f>T81*S81</f>
        <v>231</v>
      </c>
      <c r="V81" s="18">
        <f>IF(P81&gt;0, IF(S81&gt;0,P81-S81, "N/A"), "N/A")</f>
        <v>2.7888271424393096E-2</v>
      </c>
      <c r="W81" s="20">
        <v>0.79087452471482889</v>
      </c>
      <c r="X81" s="21">
        <v>263</v>
      </c>
      <c r="Y81" s="21">
        <f>X81*W81</f>
        <v>208</v>
      </c>
      <c r="Z81" s="20">
        <v>0.71923076923076923</v>
      </c>
      <c r="AA81" s="21">
        <v>260</v>
      </c>
      <c r="AB81" s="21">
        <f>AA81*Z81</f>
        <v>187</v>
      </c>
      <c r="AC81" s="20">
        <f>IF(W81&gt;0, IF(Z81&gt;0,W81-Z81, "N/A"), "N/A")</f>
        <v>7.1643755484059657E-2</v>
      </c>
    </row>
    <row r="82" spans="1:29" s="1" customFormat="1" x14ac:dyDescent="0.2">
      <c r="A82" s="1">
        <v>2013</v>
      </c>
      <c r="B82" s="1">
        <v>1</v>
      </c>
      <c r="C82" s="1" t="s">
        <v>233</v>
      </c>
      <c r="D82" s="1" t="s">
        <v>167</v>
      </c>
      <c r="E82" s="14" t="s">
        <v>389</v>
      </c>
      <c r="F82" s="3" t="s">
        <v>428</v>
      </c>
      <c r="G82" s="15" t="s">
        <v>412</v>
      </c>
      <c r="H82" s="16">
        <v>28.375796178343951</v>
      </c>
      <c r="I82" s="2">
        <v>2.9672358670599515</v>
      </c>
      <c r="J82" s="3" t="s">
        <v>418</v>
      </c>
      <c r="K82" s="2">
        <v>25.408560311283999</v>
      </c>
      <c r="L82" s="3" t="s">
        <v>412</v>
      </c>
      <c r="M82" s="17">
        <v>0.17333333333333334</v>
      </c>
      <c r="N82" s="17">
        <v>0.23735408560311283</v>
      </c>
      <c r="O82" s="17">
        <f>IF(M82&gt;0, IF(N82&gt;0, M82-N82, "N/A"), "N/A")</f>
        <v>-6.4020752269779491E-2</v>
      </c>
      <c r="P82" s="18">
        <v>0.16814159292035399</v>
      </c>
      <c r="Q82" s="19">
        <v>113</v>
      </c>
      <c r="R82" s="28">
        <f>P82*Q82</f>
        <v>19</v>
      </c>
      <c r="S82" s="18">
        <v>0.19685039370078741</v>
      </c>
      <c r="T82" s="19">
        <v>127</v>
      </c>
      <c r="U82" s="19">
        <f>T82*S82</f>
        <v>25</v>
      </c>
      <c r="V82" s="18">
        <f>IF(P82&gt;0, IF(S82&gt;0,P82-S82, "N/A"), "N/A")</f>
        <v>-2.8708800780433419E-2</v>
      </c>
      <c r="W82" s="20">
        <v>0.17857142857142858</v>
      </c>
      <c r="X82" s="21">
        <v>112</v>
      </c>
      <c r="Y82" s="21">
        <f>X82*W82</f>
        <v>20</v>
      </c>
      <c r="Z82" s="20">
        <v>0.27692307692307694</v>
      </c>
      <c r="AA82" s="21">
        <v>130</v>
      </c>
      <c r="AB82" s="21">
        <f>AA82*Z82</f>
        <v>36</v>
      </c>
      <c r="AC82" s="20">
        <f>IF(W82&gt;0, IF(Z82&gt;0,W82-Z82, "N/A"), "N/A")</f>
        <v>-9.8351648351648363E-2</v>
      </c>
    </row>
    <row r="83" spans="1:29" s="1" customFormat="1" x14ac:dyDescent="0.2">
      <c r="A83" s="1">
        <v>2013</v>
      </c>
      <c r="B83" s="1">
        <v>144</v>
      </c>
      <c r="C83" s="1" t="s">
        <v>214</v>
      </c>
      <c r="D83" s="1" t="s">
        <v>35</v>
      </c>
      <c r="E83" s="14" t="s">
        <v>214</v>
      </c>
      <c r="F83" s="3" t="s">
        <v>428</v>
      </c>
      <c r="G83" s="15" t="s">
        <v>413</v>
      </c>
      <c r="H83" s="16">
        <v>73.853211009174316</v>
      </c>
      <c r="I83" s="2">
        <v>9.6814318680700211</v>
      </c>
      <c r="J83" s="3" t="s">
        <v>414</v>
      </c>
      <c r="K83" s="2">
        <v>64.171779141104295</v>
      </c>
      <c r="L83" s="3" t="s">
        <v>413</v>
      </c>
      <c r="M83" s="17">
        <v>0.67123287671232879</v>
      </c>
      <c r="N83" s="17">
        <v>0.61042944785276076</v>
      </c>
      <c r="O83" s="17">
        <f>IF(M83&gt;0, IF(N83&gt;0, M83-N83, "N/A"), "N/A")</f>
        <v>6.0803428859568021E-2</v>
      </c>
      <c r="P83" s="18">
        <v>0.70547945205479456</v>
      </c>
      <c r="Q83" s="19">
        <v>146</v>
      </c>
      <c r="R83" s="28">
        <f>P83*Q83</f>
        <v>103</v>
      </c>
      <c r="S83" s="18">
        <v>0.62345679012345678</v>
      </c>
      <c r="T83" s="19">
        <v>162</v>
      </c>
      <c r="U83" s="19">
        <f>T83*S83</f>
        <v>101</v>
      </c>
      <c r="V83" s="18">
        <f>IF(P83&gt;0, IF(S83&gt;0,P83-S83, "N/A"), "N/A")</f>
        <v>8.2022661931337781E-2</v>
      </c>
      <c r="W83" s="20">
        <v>0.63698630136986301</v>
      </c>
      <c r="X83" s="21">
        <v>146</v>
      </c>
      <c r="Y83" s="21">
        <f>X83*W83</f>
        <v>93</v>
      </c>
      <c r="Z83" s="20">
        <v>0.59756097560975607</v>
      </c>
      <c r="AA83" s="21">
        <v>164</v>
      </c>
      <c r="AB83" s="21">
        <f>AA83*Z83</f>
        <v>98</v>
      </c>
      <c r="AC83" s="20">
        <f>IF(W83&gt;0, IF(Z83&gt;0,W83-Z83, "N/A"), "N/A")</f>
        <v>3.9425325760106933E-2</v>
      </c>
    </row>
    <row r="84" spans="1:29" s="1" customFormat="1" x14ac:dyDescent="0.2">
      <c r="A84" s="1">
        <v>2013</v>
      </c>
      <c r="B84" s="1">
        <v>120</v>
      </c>
      <c r="C84" s="1" t="s">
        <v>202</v>
      </c>
      <c r="D84" s="1" t="s">
        <v>33</v>
      </c>
      <c r="E84" s="14" t="s">
        <v>268</v>
      </c>
      <c r="F84" s="3" t="s">
        <v>428</v>
      </c>
      <c r="G84" s="15" t="s">
        <v>413</v>
      </c>
      <c r="H84" s="16">
        <v>50.510948905109487</v>
      </c>
      <c r="I84" s="2">
        <v>-2.7919708029197139</v>
      </c>
      <c r="J84" s="3" t="s">
        <v>414</v>
      </c>
      <c r="K84" s="2">
        <v>53.302919708029201</v>
      </c>
      <c r="L84" s="3" t="s">
        <v>413</v>
      </c>
      <c r="M84" s="17">
        <v>0.47021276595744682</v>
      </c>
      <c r="N84" s="17">
        <v>0.50182481751824815</v>
      </c>
      <c r="O84" s="17">
        <f>IF(M84&gt;0, IF(N84&gt;0, M84-N84, "N/A"), "N/A")</f>
        <v>-3.1612051560801324E-2</v>
      </c>
      <c r="P84" s="18">
        <v>0.49361702127659574</v>
      </c>
      <c r="Q84" s="19">
        <v>235</v>
      </c>
      <c r="R84" s="28">
        <f>P84*Q84</f>
        <v>116</v>
      </c>
      <c r="S84" s="18">
        <v>0.48905109489051096</v>
      </c>
      <c r="T84" s="19">
        <v>274</v>
      </c>
      <c r="U84" s="19">
        <f>T84*S84</f>
        <v>134</v>
      </c>
      <c r="V84" s="18">
        <f>IF(P84&gt;0, IF(S84&gt;0,P84-S84, "N/A"), "N/A")</f>
        <v>4.5659263860847732E-3</v>
      </c>
      <c r="W84" s="20">
        <v>0.44680851063829785</v>
      </c>
      <c r="X84" s="21">
        <v>235</v>
      </c>
      <c r="Y84" s="21">
        <f>X84*W84</f>
        <v>105</v>
      </c>
      <c r="Z84" s="20">
        <v>0.51459854014598538</v>
      </c>
      <c r="AA84" s="21">
        <v>274</v>
      </c>
      <c r="AB84" s="21">
        <f>AA84*Z84</f>
        <v>141</v>
      </c>
      <c r="AC84" s="20">
        <f>IF(W84&gt;0, IF(Z84&gt;0,W84-Z84, "N/A"), "N/A")</f>
        <v>-6.7790029507687533E-2</v>
      </c>
    </row>
    <row r="85" spans="1:29" s="1" customFormat="1" x14ac:dyDescent="0.2">
      <c r="A85" s="1">
        <v>2013</v>
      </c>
      <c r="B85" s="1">
        <v>121</v>
      </c>
      <c r="C85" s="1" t="s">
        <v>203</v>
      </c>
      <c r="D85" s="1" t="s">
        <v>16</v>
      </c>
      <c r="E85" s="14" t="s">
        <v>253</v>
      </c>
      <c r="F85" s="3" t="s">
        <v>428</v>
      </c>
      <c r="G85" s="15" t="s">
        <v>413</v>
      </c>
      <c r="H85" s="16">
        <v>56.187845303867405</v>
      </c>
      <c r="I85" s="2">
        <v>4.4637073728329071</v>
      </c>
      <c r="J85" s="3" t="s">
        <v>414</v>
      </c>
      <c r="K85" s="2">
        <v>51.724137931034498</v>
      </c>
      <c r="L85" s="3" t="s">
        <v>413</v>
      </c>
      <c r="M85" s="17">
        <v>0.52547770700636942</v>
      </c>
      <c r="N85" s="17">
        <v>0.47701149425287354</v>
      </c>
      <c r="O85" s="17">
        <f>IF(M85&gt;0, IF(N85&gt;0, M85-N85, "N/A"), "N/A")</f>
        <v>4.8466212753495885E-2</v>
      </c>
      <c r="P85" s="18">
        <v>0.54777070063694266</v>
      </c>
      <c r="Q85" s="19">
        <v>157</v>
      </c>
      <c r="R85" s="28">
        <f>P85*Q85</f>
        <v>86</v>
      </c>
      <c r="S85" s="18">
        <v>0.50574712643678166</v>
      </c>
      <c r="T85" s="19">
        <v>174</v>
      </c>
      <c r="U85" s="19">
        <f>T85*S85</f>
        <v>88.000000000000014</v>
      </c>
      <c r="V85" s="18">
        <f>IF(P85&gt;0, IF(S85&gt;0,P85-S85, "N/A"), "N/A")</f>
        <v>4.2023574200161007E-2</v>
      </c>
      <c r="W85" s="20">
        <v>0.50318471337579618</v>
      </c>
      <c r="X85" s="21">
        <v>157</v>
      </c>
      <c r="Y85" s="21">
        <f>X85*W85</f>
        <v>79</v>
      </c>
      <c r="Z85" s="20">
        <v>0.44827586206896552</v>
      </c>
      <c r="AA85" s="21">
        <v>174</v>
      </c>
      <c r="AB85" s="21">
        <f>AA85*Z85</f>
        <v>78</v>
      </c>
      <c r="AC85" s="20">
        <f>IF(W85&gt;0, IF(Z85&gt;0,W85-Z85, "N/A"), "N/A")</f>
        <v>5.4908851306830653E-2</v>
      </c>
    </row>
    <row r="86" spans="1:29" s="1" customFormat="1" x14ac:dyDescent="0.2">
      <c r="A86" s="1">
        <v>2013</v>
      </c>
      <c r="B86" s="1">
        <v>1</v>
      </c>
      <c r="C86" s="1" t="s">
        <v>233</v>
      </c>
      <c r="D86" s="1" t="s">
        <v>86</v>
      </c>
      <c r="E86" s="14" t="s">
        <v>308</v>
      </c>
      <c r="F86" s="3" t="s">
        <v>428</v>
      </c>
      <c r="G86" s="15" t="s">
        <v>412</v>
      </c>
      <c r="H86" s="16">
        <v>53.134715025906736</v>
      </c>
      <c r="I86" s="2">
        <v>-5.2652849740932623</v>
      </c>
      <c r="J86" s="3" t="s">
        <v>418</v>
      </c>
      <c r="K86" s="2">
        <v>58.4</v>
      </c>
      <c r="L86" s="3" t="s">
        <v>412</v>
      </c>
      <c r="M86" s="17">
        <v>0.48159509202453987</v>
      </c>
      <c r="N86" s="17">
        <v>0.56388888888888888</v>
      </c>
      <c r="O86" s="17">
        <f>IF(M86&gt;0, IF(N86&gt;0, M86-N86, "N/A"), "N/A")</f>
        <v>-8.2293796864349011E-2</v>
      </c>
      <c r="P86" s="18">
        <v>0.42944785276073622</v>
      </c>
      <c r="Q86" s="19">
        <v>163</v>
      </c>
      <c r="R86" s="28">
        <f>P86*Q86</f>
        <v>70</v>
      </c>
      <c r="S86" s="18">
        <v>0.57222222222222219</v>
      </c>
      <c r="T86" s="19">
        <v>180</v>
      </c>
      <c r="U86" s="19">
        <f>T86*S86</f>
        <v>103</v>
      </c>
      <c r="V86" s="18">
        <f>IF(P86&gt;0, IF(S86&gt;0,P86-S86, "N/A"), "N/A")</f>
        <v>-0.14277436946148597</v>
      </c>
      <c r="W86" s="20">
        <v>0.53374233128834359</v>
      </c>
      <c r="X86" s="21">
        <v>163</v>
      </c>
      <c r="Y86" s="21">
        <f>X86*W86</f>
        <v>87</v>
      </c>
      <c r="Z86" s="20">
        <v>0.55555555555555558</v>
      </c>
      <c r="AA86" s="21">
        <v>180</v>
      </c>
      <c r="AB86" s="21">
        <f>AA86*Z86</f>
        <v>100</v>
      </c>
      <c r="AC86" s="20">
        <f>IF(W86&gt;0, IF(Z86&gt;0,W86-Z86, "N/A"), "N/A")</f>
        <v>-2.1813224267211995E-2</v>
      </c>
    </row>
    <row r="87" spans="1:29" s="1" customFormat="1" x14ac:dyDescent="0.2">
      <c r="A87" s="1">
        <v>2013</v>
      </c>
      <c r="B87" s="1">
        <v>1</v>
      </c>
      <c r="C87" s="1" t="s">
        <v>233</v>
      </c>
      <c r="D87" s="1" t="s">
        <v>139</v>
      </c>
      <c r="E87" s="14" t="s">
        <v>361</v>
      </c>
      <c r="F87" s="3" t="s">
        <v>428</v>
      </c>
      <c r="G87" s="15" t="s">
        <v>413</v>
      </c>
      <c r="H87" s="16">
        <v>52.576335877862597</v>
      </c>
      <c r="I87" s="2">
        <v>9.7030327104417964</v>
      </c>
      <c r="J87" s="3" t="s">
        <v>414</v>
      </c>
      <c r="K87" s="2">
        <v>42.873303167420801</v>
      </c>
      <c r="L87" s="3" t="s">
        <v>415</v>
      </c>
      <c r="M87" s="17">
        <v>0.45374449339207046</v>
      </c>
      <c r="N87" s="17">
        <v>0.38914027149321267</v>
      </c>
      <c r="O87" s="17">
        <f>IF(M87&gt;0, IF(N87&gt;0, M87-N87, "N/A"), "N/A")</f>
        <v>6.4604221898857783E-2</v>
      </c>
      <c r="P87" s="18">
        <v>0.44493392070484583</v>
      </c>
      <c r="Q87" s="19">
        <v>227</v>
      </c>
      <c r="R87" s="28">
        <f>P87*Q87</f>
        <v>101</v>
      </c>
      <c r="S87" s="18">
        <v>0.36651583710407237</v>
      </c>
      <c r="T87" s="19">
        <v>221</v>
      </c>
      <c r="U87" s="19">
        <f>T87*S87</f>
        <v>81</v>
      </c>
      <c r="V87" s="18">
        <f>IF(P87&gt;0, IF(S87&gt;0,P87-S87, "N/A"), "N/A")</f>
        <v>7.8418083600773458E-2</v>
      </c>
      <c r="W87" s="20">
        <v>0.46255506607929514</v>
      </c>
      <c r="X87" s="21">
        <v>227</v>
      </c>
      <c r="Y87" s="21">
        <f>X87*W87</f>
        <v>105</v>
      </c>
      <c r="Z87" s="20">
        <v>0.41176470588235292</v>
      </c>
      <c r="AA87" s="21">
        <v>221</v>
      </c>
      <c r="AB87" s="21">
        <f>AA87*Z87</f>
        <v>91</v>
      </c>
      <c r="AC87" s="20">
        <f>IF(W87&gt;0, IF(Z87&gt;0,W87-Z87, "N/A"), "N/A")</f>
        <v>5.0790360196942219E-2</v>
      </c>
    </row>
    <row r="88" spans="1:29" s="1" customFormat="1" x14ac:dyDescent="0.2">
      <c r="A88" s="1">
        <v>2013</v>
      </c>
      <c r="B88" s="1">
        <v>1</v>
      </c>
      <c r="C88" s="1" t="s">
        <v>233</v>
      </c>
      <c r="D88" s="1" t="s">
        <v>172</v>
      </c>
      <c r="E88" s="14" t="s">
        <v>394</v>
      </c>
      <c r="F88" s="3" t="s">
        <v>428</v>
      </c>
      <c r="G88" s="15" t="s">
        <v>412</v>
      </c>
      <c r="H88" s="16">
        <v>21.134453781512605</v>
      </c>
      <c r="I88" s="2">
        <v>5.7376283846872038</v>
      </c>
      <c r="J88" s="3" t="s">
        <v>421</v>
      </c>
      <c r="K88" s="2">
        <v>15.396825396825401</v>
      </c>
      <c r="L88" s="3" t="s">
        <v>412</v>
      </c>
      <c r="M88" s="17">
        <v>9.375E-2</v>
      </c>
      <c r="N88" s="17">
        <v>0.15079365079365079</v>
      </c>
      <c r="O88" s="17">
        <f>IF(M88&gt;0, IF(N88&gt;0, M88-N88, "N/A"), "N/A")</f>
        <v>-5.7043650793650785E-2</v>
      </c>
      <c r="P88" s="18">
        <v>7.4999999999999997E-2</v>
      </c>
      <c r="Q88" s="19">
        <v>80</v>
      </c>
      <c r="R88" s="28">
        <f>P88*Q88</f>
        <v>6</v>
      </c>
      <c r="S88" s="18">
        <v>7.9365079365079361E-2</v>
      </c>
      <c r="T88" s="19">
        <v>63</v>
      </c>
      <c r="U88" s="19">
        <f>T88*S88</f>
        <v>5</v>
      </c>
      <c r="V88" s="18">
        <f>IF(P88&gt;0, IF(S88&gt;0,P88-S88, "N/A"), "N/A")</f>
        <v>-4.3650793650793634E-3</v>
      </c>
      <c r="W88" s="20">
        <v>0.1125</v>
      </c>
      <c r="X88" s="21">
        <v>80</v>
      </c>
      <c r="Y88" s="21">
        <f>X88*W88</f>
        <v>9</v>
      </c>
      <c r="Z88" s="20">
        <v>0.22222222222222221</v>
      </c>
      <c r="AA88" s="21">
        <v>63</v>
      </c>
      <c r="AB88" s="21">
        <f>AA88*Z88</f>
        <v>14</v>
      </c>
      <c r="AC88" s="20">
        <f>IF(W88&gt;0, IF(Z88&gt;0,W88-Z88, "N/A"), "N/A")</f>
        <v>-0.10972222222222221</v>
      </c>
    </row>
    <row r="89" spans="1:29" s="1" customFormat="1" x14ac:dyDescent="0.2">
      <c r="A89" s="1">
        <v>2013</v>
      </c>
      <c r="B89" s="1">
        <v>1</v>
      </c>
      <c r="C89" s="1" t="s">
        <v>233</v>
      </c>
      <c r="D89" s="1" t="s">
        <v>88</v>
      </c>
      <c r="E89" s="14" t="s">
        <v>310</v>
      </c>
      <c r="F89" s="3" t="s">
        <v>428</v>
      </c>
      <c r="G89" s="15" t="s">
        <v>414</v>
      </c>
      <c r="H89" s="16"/>
      <c r="I89" s="2"/>
      <c r="J89" s="3" t="s">
        <v>414</v>
      </c>
      <c r="K89" s="2"/>
      <c r="L89" s="3" t="s">
        <v>414</v>
      </c>
      <c r="M89" s="17">
        <v>1</v>
      </c>
      <c r="N89" s="17">
        <v>1</v>
      </c>
      <c r="O89" s="17">
        <f>IF(M89&gt;0, IF(N89&gt;0, M89-N89, "N/A"), "N/A")</f>
        <v>0</v>
      </c>
      <c r="P89" s="18">
        <v>1</v>
      </c>
      <c r="Q89" s="19">
        <v>19</v>
      </c>
      <c r="R89" s="28">
        <f>P89*Q89</f>
        <v>19</v>
      </c>
      <c r="S89" s="18">
        <v>1</v>
      </c>
      <c r="T89" s="19">
        <v>23</v>
      </c>
      <c r="U89" s="19">
        <f>T89*S89</f>
        <v>23</v>
      </c>
      <c r="V89" s="18">
        <f>IF(P89&gt;0, IF(S89&gt;0,P89-S89, "N/A"), "N/A")</f>
        <v>0</v>
      </c>
      <c r="W89" s="20">
        <v>1</v>
      </c>
      <c r="X89" s="21">
        <v>19</v>
      </c>
      <c r="Y89" s="21">
        <f>X89*W89</f>
        <v>19</v>
      </c>
      <c r="Z89" s="20">
        <v>1</v>
      </c>
      <c r="AA89" s="21">
        <v>23</v>
      </c>
      <c r="AB89" s="21">
        <f>AA89*Z89</f>
        <v>23</v>
      </c>
      <c r="AC89" s="20">
        <f>IF(W89&gt;0, IF(Z89&gt;0,W89-Z89, "N/A"), "N/A")</f>
        <v>0</v>
      </c>
    </row>
    <row r="90" spans="1:29" s="1" customFormat="1" x14ac:dyDescent="0.2">
      <c r="A90" s="1">
        <v>2013</v>
      </c>
      <c r="B90" s="1">
        <v>1</v>
      </c>
      <c r="C90" s="1" t="s">
        <v>233</v>
      </c>
      <c r="D90" s="1" t="s">
        <v>135</v>
      </c>
      <c r="E90" s="14" t="s">
        <v>357</v>
      </c>
      <c r="F90" s="3" t="s">
        <v>428</v>
      </c>
      <c r="G90" s="15" t="s">
        <v>413</v>
      </c>
      <c r="H90" s="16">
        <v>45</v>
      </c>
      <c r="I90" s="2"/>
      <c r="J90" s="3" t="s">
        <v>414</v>
      </c>
      <c r="K90" s="2"/>
      <c r="L90" s="3" t="s">
        <v>414</v>
      </c>
      <c r="M90" s="17">
        <v>0.34848484848484851</v>
      </c>
      <c r="N90" s="17">
        <v>0.25925925925925924</v>
      </c>
      <c r="O90" s="17">
        <f>IF(M90&gt;0, IF(N90&gt;0, M90-N90, "N/A"), "N/A")</f>
        <v>8.9225589225589264E-2</v>
      </c>
      <c r="P90" s="18">
        <v>0.36363636363636365</v>
      </c>
      <c r="Q90" s="19">
        <v>33</v>
      </c>
      <c r="R90" s="28">
        <f>P90*Q90</f>
        <v>12</v>
      </c>
      <c r="S90" s="18">
        <v>0.22222222222222221</v>
      </c>
      <c r="T90" s="19">
        <v>27</v>
      </c>
      <c r="U90" s="19">
        <f>T90*S90</f>
        <v>6</v>
      </c>
      <c r="V90" s="18">
        <f>IF(P90&gt;0, IF(S90&gt;0,P90-S90, "N/A"), "N/A")</f>
        <v>0.14141414141414144</v>
      </c>
      <c r="W90" s="20">
        <v>0.33333333333333331</v>
      </c>
      <c r="X90" s="21">
        <v>33</v>
      </c>
      <c r="Y90" s="21">
        <f>X90*W90</f>
        <v>11</v>
      </c>
      <c r="Z90" s="20">
        <v>0.29629629629629628</v>
      </c>
      <c r="AA90" s="21">
        <v>27</v>
      </c>
      <c r="AB90" s="21">
        <f>AA90*Z90</f>
        <v>8</v>
      </c>
      <c r="AC90" s="20">
        <f>IF(W90&gt;0, IF(Z90&gt;0,W90-Z90, "N/A"), "N/A")</f>
        <v>3.7037037037037035E-2</v>
      </c>
    </row>
    <row r="91" spans="1:29" s="1" customFormat="1" ht="24" x14ac:dyDescent="0.2">
      <c r="A91" s="1">
        <v>2013</v>
      </c>
      <c r="B91" s="1">
        <v>132</v>
      </c>
      <c r="C91" s="1" t="s">
        <v>211</v>
      </c>
      <c r="D91" s="1" t="s">
        <v>28</v>
      </c>
      <c r="E91" s="14" t="s">
        <v>263</v>
      </c>
      <c r="F91" s="3" t="s">
        <v>428</v>
      </c>
      <c r="G91" s="15" t="s">
        <v>413</v>
      </c>
      <c r="H91" s="16">
        <v>53.286908077994426</v>
      </c>
      <c r="I91" s="2">
        <v>10.153105261093025</v>
      </c>
      <c r="J91" s="3" t="s">
        <v>414</v>
      </c>
      <c r="K91" s="2">
        <v>43.133802816901401</v>
      </c>
      <c r="L91" s="3" t="s">
        <v>415</v>
      </c>
      <c r="M91" s="17">
        <v>0.45954692556634302</v>
      </c>
      <c r="N91" s="17">
        <v>0.38380281690140844</v>
      </c>
      <c r="O91" s="17">
        <f>IF(M91&gt;0, IF(N91&gt;0, M91-N91, "N/A"), "N/A")</f>
        <v>7.5744108664934584E-2</v>
      </c>
      <c r="P91" s="18">
        <v>0.49032258064516127</v>
      </c>
      <c r="Q91" s="19">
        <v>155</v>
      </c>
      <c r="R91" s="28">
        <f>P91*Q91</f>
        <v>76</v>
      </c>
      <c r="S91" s="18">
        <v>0.36619718309859156</v>
      </c>
      <c r="T91" s="19">
        <v>142</v>
      </c>
      <c r="U91" s="19">
        <f>T91*S91</f>
        <v>52</v>
      </c>
      <c r="V91" s="18">
        <f>IF(P91&gt;0, IF(S91&gt;0,P91-S91, "N/A"), "N/A")</f>
        <v>0.1241253975465697</v>
      </c>
      <c r="W91" s="20">
        <v>0.42857142857142855</v>
      </c>
      <c r="X91" s="21">
        <v>154</v>
      </c>
      <c r="Y91" s="21">
        <f>X91*W91</f>
        <v>66</v>
      </c>
      <c r="Z91" s="20">
        <v>0.40140845070422537</v>
      </c>
      <c r="AA91" s="21">
        <v>142</v>
      </c>
      <c r="AB91" s="21">
        <f>AA91*Z91</f>
        <v>57</v>
      </c>
      <c r="AC91" s="20">
        <f>IF(W91&gt;0, IF(Z91&gt;0,W91-Z91, "N/A"), "N/A")</f>
        <v>2.7162977867203175E-2</v>
      </c>
    </row>
    <row r="92" spans="1:29" s="1" customFormat="1" x14ac:dyDescent="0.2">
      <c r="A92" s="1">
        <v>2013</v>
      </c>
      <c r="B92" s="1">
        <v>1</v>
      </c>
      <c r="C92" s="1" t="s">
        <v>233</v>
      </c>
      <c r="D92" s="1" t="s">
        <v>161</v>
      </c>
      <c r="E92" s="14" t="s">
        <v>383</v>
      </c>
      <c r="F92" s="3" t="s">
        <v>428</v>
      </c>
      <c r="G92" s="15" t="s">
        <v>416</v>
      </c>
      <c r="H92" s="16">
        <v>85.597014925373131</v>
      </c>
      <c r="I92" s="2">
        <v>-8.3503534956794709</v>
      </c>
      <c r="J92" s="3" t="s">
        <v>414</v>
      </c>
      <c r="K92" s="2">
        <v>93.947368421052602</v>
      </c>
      <c r="L92" s="3" t="s">
        <v>416</v>
      </c>
      <c r="M92" s="17">
        <v>0.86312849162011174</v>
      </c>
      <c r="N92" s="17">
        <v>0.91447368421052633</v>
      </c>
      <c r="O92" s="17">
        <f>IF(M92&gt;0, IF(N92&gt;0, M92-N92, "N/A"), "N/A")</f>
        <v>-5.134519259041459E-2</v>
      </c>
      <c r="P92" s="18">
        <v>0.91061452513966479</v>
      </c>
      <c r="Q92" s="19">
        <v>179</v>
      </c>
      <c r="R92" s="28">
        <f>P92*Q92</f>
        <v>163</v>
      </c>
      <c r="S92" s="18">
        <v>0.92105263157894735</v>
      </c>
      <c r="T92" s="19">
        <v>152</v>
      </c>
      <c r="U92" s="19">
        <f>T92*S92</f>
        <v>140</v>
      </c>
      <c r="V92" s="18">
        <f>IF(P92&gt;0, IF(S92&gt;0,P92-S92, "N/A"), "N/A")</f>
        <v>-1.0438106439282557E-2</v>
      </c>
      <c r="W92" s="20">
        <v>0.81564245810055869</v>
      </c>
      <c r="X92" s="21">
        <v>179</v>
      </c>
      <c r="Y92" s="21">
        <f>X92*W92</f>
        <v>146</v>
      </c>
      <c r="Z92" s="20">
        <v>0.90789473684210531</v>
      </c>
      <c r="AA92" s="21">
        <v>152</v>
      </c>
      <c r="AB92" s="21">
        <f>AA92*Z92</f>
        <v>138</v>
      </c>
      <c r="AC92" s="20">
        <f>IF(W92&gt;0, IF(Z92&gt;0,W92-Z92, "N/A"), "N/A")</f>
        <v>-9.2252278741546623E-2</v>
      </c>
    </row>
    <row r="93" spans="1:29" s="1" customFormat="1" x14ac:dyDescent="0.2">
      <c r="A93" s="1">
        <v>2013</v>
      </c>
      <c r="B93" s="1">
        <v>1</v>
      </c>
      <c r="C93" s="1" t="s">
        <v>233</v>
      </c>
      <c r="D93" s="1" t="s">
        <v>99</v>
      </c>
      <c r="E93" s="14" t="s">
        <v>321</v>
      </c>
      <c r="F93" s="3" t="s">
        <v>428</v>
      </c>
      <c r="G93" s="15" t="s">
        <v>415</v>
      </c>
      <c r="H93" s="16">
        <v>35.112994350282484</v>
      </c>
      <c r="I93" s="2">
        <v>-3.152311772166513</v>
      </c>
      <c r="J93" s="3" t="s">
        <v>414</v>
      </c>
      <c r="K93" s="2">
        <v>38.265306122448997</v>
      </c>
      <c r="L93" s="3" t="s">
        <v>415</v>
      </c>
      <c r="M93" s="17">
        <v>0.29801324503311261</v>
      </c>
      <c r="N93" s="17">
        <v>0.32397959183673469</v>
      </c>
      <c r="O93" s="17">
        <f>IF(M93&gt;0, IF(N93&gt;0, M93-N93, "N/A"), "N/A")</f>
        <v>-2.5966346803622087E-2</v>
      </c>
      <c r="P93" s="18">
        <v>0.29801324503311261</v>
      </c>
      <c r="Q93" s="19">
        <v>151</v>
      </c>
      <c r="R93" s="28">
        <f>P93*Q93</f>
        <v>45</v>
      </c>
      <c r="S93" s="18">
        <v>0.33163265306122447</v>
      </c>
      <c r="T93" s="19">
        <v>196</v>
      </c>
      <c r="U93" s="19">
        <f>T93*S93</f>
        <v>65</v>
      </c>
      <c r="V93" s="18">
        <f>IF(P93&gt;0, IF(S93&gt;0,P93-S93, "N/A"), "N/A")</f>
        <v>-3.3619408028111863E-2</v>
      </c>
      <c r="W93" s="20">
        <v>0.29801324503311261</v>
      </c>
      <c r="X93" s="21">
        <v>151</v>
      </c>
      <c r="Y93" s="21">
        <f>X93*W93</f>
        <v>45</v>
      </c>
      <c r="Z93" s="20">
        <v>0.31632653061224492</v>
      </c>
      <c r="AA93" s="21">
        <v>196</v>
      </c>
      <c r="AB93" s="21">
        <f>AA93*Z93</f>
        <v>62</v>
      </c>
      <c r="AC93" s="20">
        <f>IF(W93&gt;0, IF(Z93&gt;0,W93-Z93, "N/A"), "N/A")</f>
        <v>-1.831328557913231E-2</v>
      </c>
    </row>
    <row r="94" spans="1:29" s="1" customFormat="1" x14ac:dyDescent="0.2">
      <c r="A94" s="1">
        <v>2013</v>
      </c>
      <c r="B94" s="1">
        <v>125</v>
      </c>
      <c r="C94" s="1" t="s">
        <v>216</v>
      </c>
      <c r="D94" s="1" t="s">
        <v>37</v>
      </c>
      <c r="E94" s="14" t="s">
        <v>216</v>
      </c>
      <c r="F94" s="3" t="s">
        <v>428</v>
      </c>
      <c r="G94" s="15" t="s">
        <v>413</v>
      </c>
      <c r="H94" s="16">
        <v>50.093652445369408</v>
      </c>
      <c r="I94" s="2">
        <v>7.9305318779935092</v>
      </c>
      <c r="J94" s="3" t="s">
        <v>414</v>
      </c>
      <c r="K94" s="2">
        <v>42.163120567375898</v>
      </c>
      <c r="L94" s="3" t="s">
        <v>415</v>
      </c>
      <c r="M94" s="17">
        <v>0.43864229765013057</v>
      </c>
      <c r="N94" s="17">
        <v>0.37943262411347517</v>
      </c>
      <c r="O94" s="17">
        <f>IF(M94&gt;0, IF(N94&gt;0, M94-N94, "N/A"), "N/A")</f>
        <v>5.9209673536655405E-2</v>
      </c>
      <c r="P94" s="18">
        <v>0.453125</v>
      </c>
      <c r="Q94" s="19">
        <v>384</v>
      </c>
      <c r="R94" s="28">
        <f>P94*Q94</f>
        <v>174</v>
      </c>
      <c r="S94" s="18">
        <v>0.39904988123515439</v>
      </c>
      <c r="T94" s="19">
        <v>421</v>
      </c>
      <c r="U94" s="19">
        <f>T94*S94</f>
        <v>168</v>
      </c>
      <c r="V94" s="18">
        <f>IF(P94&gt;0, IF(S94&gt;0,P94-S94, "N/A"), "N/A")</f>
        <v>5.4075118764845609E-2</v>
      </c>
      <c r="W94" s="20">
        <v>0.42408376963350786</v>
      </c>
      <c r="X94" s="21">
        <v>382</v>
      </c>
      <c r="Y94" s="21">
        <f>X94*W94</f>
        <v>162</v>
      </c>
      <c r="Z94" s="20">
        <v>0.36</v>
      </c>
      <c r="AA94" s="21">
        <v>425</v>
      </c>
      <c r="AB94" s="21">
        <f>AA94*Z94</f>
        <v>153</v>
      </c>
      <c r="AC94" s="20">
        <f>IF(W94&gt;0, IF(Z94&gt;0,W94-Z94, "N/A"), "N/A")</f>
        <v>6.408376963350787E-2</v>
      </c>
    </row>
    <row r="95" spans="1:29" s="1" customFormat="1" ht="24" x14ac:dyDescent="0.2">
      <c r="A95" s="1">
        <v>2013</v>
      </c>
      <c r="B95" s="1">
        <v>1</v>
      </c>
      <c r="C95" s="1" t="s">
        <v>233</v>
      </c>
      <c r="D95" s="1" t="s">
        <v>170</v>
      </c>
      <c r="E95" s="14" t="s">
        <v>392</v>
      </c>
      <c r="F95" s="3" t="s">
        <v>428</v>
      </c>
      <c r="G95" s="15" t="s">
        <v>413</v>
      </c>
      <c r="H95" s="16">
        <v>47.939393939393938</v>
      </c>
      <c r="I95" s="2">
        <v>-6.9324009324009594</v>
      </c>
      <c r="J95" s="3" t="s">
        <v>414</v>
      </c>
      <c r="K95" s="2">
        <v>54.871794871794897</v>
      </c>
      <c r="L95" s="3" t="s">
        <v>413</v>
      </c>
      <c r="M95" s="17">
        <v>0.45454545454545453</v>
      </c>
      <c r="N95" s="17">
        <v>0.52564102564102566</v>
      </c>
      <c r="O95" s="17">
        <f>IF(M95&gt;0, IF(N95&gt;0, M95-N95, "N/A"), "N/A")</f>
        <v>-7.1095571095571131E-2</v>
      </c>
      <c r="P95" s="18">
        <v>0.47272727272727272</v>
      </c>
      <c r="Q95" s="19">
        <v>55</v>
      </c>
      <c r="R95" s="28">
        <f>P95*Q95</f>
        <v>26</v>
      </c>
      <c r="S95" s="18">
        <v>0.47435897435897434</v>
      </c>
      <c r="T95" s="19">
        <v>78</v>
      </c>
      <c r="U95" s="19">
        <f>T95*S95</f>
        <v>37</v>
      </c>
      <c r="V95" s="18">
        <f>IF(P95&gt;0, IF(S95&gt;0,P95-S95, "N/A"), "N/A")</f>
        <v>-1.6317016317016209E-3</v>
      </c>
      <c r="W95" s="20">
        <v>0.43636363636363634</v>
      </c>
      <c r="X95" s="21">
        <v>55</v>
      </c>
      <c r="Y95" s="21">
        <f>X95*W95</f>
        <v>24</v>
      </c>
      <c r="Z95" s="20">
        <v>0.57692307692307687</v>
      </c>
      <c r="AA95" s="21">
        <v>78</v>
      </c>
      <c r="AB95" s="21">
        <f>AA95*Z95</f>
        <v>44.999999999999993</v>
      </c>
      <c r="AC95" s="20">
        <f>IF(W95&gt;0, IF(Z95&gt;0,W95-Z95, "N/A"), "N/A")</f>
        <v>-0.14055944055944053</v>
      </c>
    </row>
    <row r="96" spans="1:29" s="1" customFormat="1" x14ac:dyDescent="0.2">
      <c r="A96" s="1">
        <v>2013</v>
      </c>
      <c r="B96" s="1">
        <v>139</v>
      </c>
      <c r="C96" s="1" t="s">
        <v>206</v>
      </c>
      <c r="D96" s="1" t="s">
        <v>19</v>
      </c>
      <c r="E96" s="14" t="s">
        <v>206</v>
      </c>
      <c r="F96" s="3" t="s">
        <v>428</v>
      </c>
      <c r="G96" s="15" t="s">
        <v>413</v>
      </c>
      <c r="H96" s="16">
        <v>50.648148148148145</v>
      </c>
      <c r="I96" s="2">
        <v>-2.9554554554554571</v>
      </c>
      <c r="J96" s="3" t="s">
        <v>414</v>
      </c>
      <c r="K96" s="2">
        <v>53.603603603603602</v>
      </c>
      <c r="L96" s="3" t="s">
        <v>413</v>
      </c>
      <c r="M96" s="17">
        <v>0.46808510638297873</v>
      </c>
      <c r="N96" s="17">
        <v>0.50900900900900903</v>
      </c>
      <c r="O96" s="17">
        <f>IF(M96&gt;0, IF(N96&gt;0, M96-N96, "N/A"), "N/A")</f>
        <v>-4.0923902626030295E-2</v>
      </c>
      <c r="P96" s="18">
        <v>0.48936170212765956</v>
      </c>
      <c r="Q96" s="19">
        <v>141</v>
      </c>
      <c r="R96" s="28">
        <f>P96*Q96</f>
        <v>69</v>
      </c>
      <c r="S96" s="18">
        <v>0.51351351351351349</v>
      </c>
      <c r="T96" s="19">
        <v>111</v>
      </c>
      <c r="U96" s="19">
        <f>T96*S96</f>
        <v>57</v>
      </c>
      <c r="V96" s="18">
        <f>IF(P96&gt;0, IF(S96&gt;0,P96-S96, "N/A"), "N/A")</f>
        <v>-2.4151811385853927E-2</v>
      </c>
      <c r="W96" s="20">
        <v>0.44680851063829785</v>
      </c>
      <c r="X96" s="21">
        <v>141</v>
      </c>
      <c r="Y96" s="21">
        <f>X96*W96</f>
        <v>63</v>
      </c>
      <c r="Z96" s="20">
        <v>0.50450450450450446</v>
      </c>
      <c r="AA96" s="21">
        <v>111</v>
      </c>
      <c r="AB96" s="21">
        <f>AA96*Z96</f>
        <v>55.999999999999993</v>
      </c>
      <c r="AC96" s="20">
        <f>IF(W96&gt;0, IF(Z96&gt;0,W96-Z96, "N/A"), "N/A")</f>
        <v>-5.7695993866206607E-2</v>
      </c>
    </row>
    <row r="97" spans="1:29" s="1" customFormat="1" x14ac:dyDescent="0.2">
      <c r="A97" s="1">
        <v>2013</v>
      </c>
      <c r="B97" s="1">
        <v>1</v>
      </c>
      <c r="C97" s="1" t="s">
        <v>233</v>
      </c>
      <c r="D97" s="1" t="s">
        <v>163</v>
      </c>
      <c r="E97" s="14" t="s">
        <v>385</v>
      </c>
      <c r="F97" s="3" t="s">
        <v>428</v>
      </c>
      <c r="G97" s="15" t="s">
        <v>412</v>
      </c>
      <c r="H97" s="16">
        <v>30.66115702479339</v>
      </c>
      <c r="I97" s="2">
        <v>13.842975206611591</v>
      </c>
      <c r="J97" s="3" t="s">
        <v>421</v>
      </c>
      <c r="K97" s="2">
        <v>16.818181818181799</v>
      </c>
      <c r="L97" s="3" t="s">
        <v>412</v>
      </c>
      <c r="M97" s="17">
        <v>0.2</v>
      </c>
      <c r="N97" s="17">
        <v>0.13181818181818181</v>
      </c>
      <c r="O97" s="17">
        <f>IF(M97&gt;0, IF(N97&gt;0, M97-N97, "N/A"), "N/A")</f>
        <v>6.8181818181818205E-2</v>
      </c>
      <c r="P97" s="18">
        <v>0.17241379310344829</v>
      </c>
      <c r="Q97" s="19">
        <v>87</v>
      </c>
      <c r="R97" s="28">
        <f>P97*Q97</f>
        <v>15.000000000000002</v>
      </c>
      <c r="S97" s="18">
        <v>0.12844036697247707</v>
      </c>
      <c r="T97" s="19">
        <v>109</v>
      </c>
      <c r="U97" s="19">
        <f>T97*S97</f>
        <v>14</v>
      </c>
      <c r="V97" s="18">
        <f>IF(P97&gt;0, IF(S97&gt;0,P97-S97, "N/A"), "N/A")</f>
        <v>4.3973426130971216E-2</v>
      </c>
      <c r="W97" s="20">
        <v>0.22727272727272727</v>
      </c>
      <c r="X97" s="21">
        <v>88</v>
      </c>
      <c r="Y97" s="21">
        <f>X97*W97</f>
        <v>20</v>
      </c>
      <c r="Z97" s="20">
        <v>0.13513513513513514</v>
      </c>
      <c r="AA97" s="21">
        <v>111</v>
      </c>
      <c r="AB97" s="21">
        <f>AA97*Z97</f>
        <v>15</v>
      </c>
      <c r="AC97" s="20">
        <f>IF(W97&gt;0, IF(Z97&gt;0,W97-Z97, "N/A"), "N/A")</f>
        <v>9.2137592137592123E-2</v>
      </c>
    </row>
    <row r="98" spans="1:29" s="1" customFormat="1" x14ac:dyDescent="0.2">
      <c r="A98" s="1">
        <v>2013</v>
      </c>
      <c r="B98" s="1">
        <v>147</v>
      </c>
      <c r="C98" s="1" t="s">
        <v>226</v>
      </c>
      <c r="D98" s="1" t="s">
        <v>47</v>
      </c>
      <c r="E98" s="14" t="s">
        <v>274</v>
      </c>
      <c r="F98" s="3" t="s">
        <v>428</v>
      </c>
      <c r="G98" s="15" t="s">
        <v>413</v>
      </c>
      <c r="H98" s="16">
        <v>48.576512455516017</v>
      </c>
      <c r="I98" s="2">
        <v>6.8829640684192199</v>
      </c>
      <c r="J98" s="3" t="s">
        <v>414</v>
      </c>
      <c r="K98" s="2">
        <v>41.693548387096797</v>
      </c>
      <c r="L98" s="3" t="s">
        <v>415</v>
      </c>
      <c r="M98" s="17">
        <v>0.42561983471074383</v>
      </c>
      <c r="N98" s="17">
        <v>0.376</v>
      </c>
      <c r="O98" s="17">
        <f>IF(M98&gt;0, IF(N98&gt;0, M98-N98, "N/A"), "N/A")</f>
        <v>4.9619834710743826E-2</v>
      </c>
      <c r="P98" s="18">
        <v>0.4049586776859504</v>
      </c>
      <c r="Q98" s="19">
        <v>121</v>
      </c>
      <c r="R98" s="28">
        <f>P98*Q98</f>
        <v>49</v>
      </c>
      <c r="S98" s="18">
        <v>0.38759689922480622</v>
      </c>
      <c r="T98" s="19">
        <v>129</v>
      </c>
      <c r="U98" s="19">
        <f>T98*S98</f>
        <v>50</v>
      </c>
      <c r="V98" s="18">
        <f>IF(P98&gt;0, IF(S98&gt;0,P98-S98, "N/A"), "N/A")</f>
        <v>1.7361778461144173E-2</v>
      </c>
      <c r="W98" s="20">
        <v>0.4462809917355372</v>
      </c>
      <c r="X98" s="21">
        <v>121</v>
      </c>
      <c r="Y98" s="21">
        <f>X98*W98</f>
        <v>54</v>
      </c>
      <c r="Z98" s="20">
        <v>0.36363636363636365</v>
      </c>
      <c r="AA98" s="21">
        <v>121</v>
      </c>
      <c r="AB98" s="21">
        <f>AA98*Z98</f>
        <v>44</v>
      </c>
      <c r="AC98" s="20">
        <f>IF(W98&gt;0, IF(Z98&gt;0,W98-Z98, "N/A"), "N/A")</f>
        <v>8.2644628099173556E-2</v>
      </c>
    </row>
    <row r="99" spans="1:29" s="1" customFormat="1" x14ac:dyDescent="0.2">
      <c r="E99" s="14" t="s">
        <v>452</v>
      </c>
      <c r="F99" s="3" t="s">
        <v>428</v>
      </c>
      <c r="G99" s="15"/>
      <c r="H99" s="16"/>
      <c r="I99" s="2"/>
      <c r="J99" s="3"/>
      <c r="K99" s="2"/>
      <c r="L99" s="3"/>
      <c r="M99" s="17">
        <f>(R99+Y99)/(Q99+X99)</f>
        <v>0.50245384435615803</v>
      </c>
      <c r="N99" s="17">
        <f>(U99+AB99)/(T99+AA99)</f>
        <v>0.47914808206958071</v>
      </c>
      <c r="O99" s="17">
        <f>M99-N99</f>
        <v>2.3305762286577325E-2</v>
      </c>
      <c r="P99" s="18">
        <f>R99/Q99</f>
        <v>0.51775700934579438</v>
      </c>
      <c r="Q99" s="28">
        <f>SUM(Q71:Q98)</f>
        <v>4280</v>
      </c>
      <c r="R99" s="28">
        <f>SUM(R71:R98)</f>
        <v>2216</v>
      </c>
      <c r="S99" s="18">
        <f>U99/T99</f>
        <v>0.48282016956715751</v>
      </c>
      <c r="T99" s="28">
        <f>SUM(T71:T98)</f>
        <v>4482</v>
      </c>
      <c r="U99" s="28">
        <f>SUM(U71:U98)</f>
        <v>2164</v>
      </c>
      <c r="V99" s="18">
        <f>P99-S99</f>
        <v>3.4936839778636875E-2</v>
      </c>
      <c r="W99" s="18">
        <f>Y99/X99</f>
        <v>0.48714352501168773</v>
      </c>
      <c r="X99" s="28">
        <f>SUM(X71:X98)</f>
        <v>4278</v>
      </c>
      <c r="Y99" s="28">
        <f>SUM(Y71:Y98)</f>
        <v>2084</v>
      </c>
      <c r="Z99" s="18">
        <f>AB99/AA99</f>
        <v>0.47547926883637986</v>
      </c>
      <c r="AA99" s="28">
        <f>SUM(AA71:AA98)</f>
        <v>4486</v>
      </c>
      <c r="AB99" s="28">
        <f>SUM(AB71:AB98)</f>
        <v>2133</v>
      </c>
      <c r="AC99" s="18">
        <f>W99-Z99</f>
        <v>1.1664256175307863E-2</v>
      </c>
    </row>
    <row r="100" spans="1:29" s="1" customFormat="1" x14ac:dyDescent="0.2">
      <c r="A100" s="1">
        <v>2013</v>
      </c>
      <c r="B100" s="1">
        <v>152</v>
      </c>
      <c r="C100" s="1" t="s">
        <v>223</v>
      </c>
      <c r="D100" s="1" t="s">
        <v>44</v>
      </c>
      <c r="E100" s="14" t="s">
        <v>272</v>
      </c>
      <c r="F100" s="3" t="s">
        <v>428</v>
      </c>
      <c r="G100" s="15" t="s">
        <v>413</v>
      </c>
      <c r="H100" s="16">
        <v>55.903083700440526</v>
      </c>
      <c r="I100" s="2">
        <v>-5.9916531416647771</v>
      </c>
      <c r="J100" s="3" t="s">
        <v>414</v>
      </c>
      <c r="K100" s="2">
        <v>61.894736842105303</v>
      </c>
      <c r="L100" s="3" t="s">
        <v>413</v>
      </c>
      <c r="M100" s="17">
        <v>0.48026315789473684</v>
      </c>
      <c r="N100" s="17">
        <v>0.58947368421052626</v>
      </c>
      <c r="O100" s="17">
        <f>IF(M100&gt;0, IF(N100&gt;0, M100-N100, "N/A"), "N/A")</f>
        <v>-0.10921052631578942</v>
      </c>
      <c r="P100" s="18">
        <v>0.43421052631578949</v>
      </c>
      <c r="Q100" s="19">
        <v>76</v>
      </c>
      <c r="R100" s="28">
        <f>P100*Q100</f>
        <v>33</v>
      </c>
      <c r="S100" s="18">
        <v>0.56842105263157894</v>
      </c>
      <c r="T100" s="19">
        <v>95</v>
      </c>
      <c r="U100" s="19">
        <f>T100*S100</f>
        <v>54</v>
      </c>
      <c r="V100" s="18">
        <f>IF(P100&gt;0, IF(S100&gt;0,P100-S100, "N/A"), "N/A")</f>
        <v>-0.13421052631578945</v>
      </c>
      <c r="W100" s="20">
        <v>0.52631578947368418</v>
      </c>
      <c r="X100" s="21">
        <v>76</v>
      </c>
      <c r="Y100" s="21">
        <f>X100*W100</f>
        <v>40</v>
      </c>
      <c r="Z100" s="20">
        <v>0.61052631578947369</v>
      </c>
      <c r="AA100" s="21">
        <v>95</v>
      </c>
      <c r="AB100" s="21">
        <f>AA100*Z100</f>
        <v>58</v>
      </c>
      <c r="AC100" s="20">
        <f>IF(W100&gt;0, IF(Z100&gt;0,W100-Z100, "N/A"), "N/A")</f>
        <v>-8.4210526315789513E-2</v>
      </c>
    </row>
    <row r="101" spans="1:29" s="1" customFormat="1" x14ac:dyDescent="0.2">
      <c r="A101" s="1">
        <v>2013</v>
      </c>
      <c r="B101" s="1">
        <v>160</v>
      </c>
      <c r="C101" s="1" t="s">
        <v>241</v>
      </c>
      <c r="D101" s="1" t="s">
        <v>186</v>
      </c>
      <c r="E101" s="14" t="s">
        <v>241</v>
      </c>
      <c r="F101" s="3" t="s">
        <v>428</v>
      </c>
      <c r="G101" s="15" t="s">
        <v>413</v>
      </c>
      <c r="H101" s="16">
        <v>79.418181818181822</v>
      </c>
      <c r="I101" s="2">
        <v>9.2792929292929216</v>
      </c>
      <c r="J101" s="3" t="s">
        <v>414</v>
      </c>
      <c r="K101" s="2">
        <v>70.1388888888889</v>
      </c>
      <c r="L101" s="3" t="s">
        <v>413</v>
      </c>
      <c r="M101" s="17">
        <v>0.75641025641025639</v>
      </c>
      <c r="N101" s="17">
        <v>0.67361111111111116</v>
      </c>
      <c r="O101" s="17">
        <f>IF(M101&gt;0, IF(N101&gt;0, M101-N101, "N/A"), "N/A")</f>
        <v>8.2799145299145227E-2</v>
      </c>
      <c r="P101" s="18">
        <v>0.81196581196581197</v>
      </c>
      <c r="Q101" s="19">
        <v>117</v>
      </c>
      <c r="R101" s="28">
        <f>P101*Q101</f>
        <v>95</v>
      </c>
      <c r="S101" s="18">
        <v>0.625</v>
      </c>
      <c r="T101" s="19">
        <v>72</v>
      </c>
      <c r="U101" s="19">
        <f>T101*S101</f>
        <v>45</v>
      </c>
      <c r="V101" s="18">
        <f>IF(P101&gt;0, IF(S101&gt;0,P101-S101, "N/A"), "N/A")</f>
        <v>0.18696581196581197</v>
      </c>
      <c r="W101" s="20">
        <v>0.70085470085470081</v>
      </c>
      <c r="X101" s="21">
        <v>117</v>
      </c>
      <c r="Y101" s="21">
        <f>X101*W101</f>
        <v>82</v>
      </c>
      <c r="Z101" s="20">
        <v>0.72222222222222221</v>
      </c>
      <c r="AA101" s="21">
        <v>72</v>
      </c>
      <c r="AB101" s="21">
        <f>AA101*Z101</f>
        <v>52</v>
      </c>
      <c r="AC101" s="20">
        <f>IF(W101&gt;0, IF(Z101&gt;0,W101-Z101, "N/A"), "N/A")</f>
        <v>-2.1367521367521403E-2</v>
      </c>
    </row>
    <row r="102" spans="1:29" s="1" customFormat="1" x14ac:dyDescent="0.2">
      <c r="A102" s="1">
        <v>2013</v>
      </c>
      <c r="B102" s="1">
        <v>1</v>
      </c>
      <c r="C102" s="1" t="s">
        <v>233</v>
      </c>
      <c r="D102" s="1" t="s">
        <v>128</v>
      </c>
      <c r="E102" s="14" t="s">
        <v>350</v>
      </c>
      <c r="F102" s="3" t="s">
        <v>428</v>
      </c>
      <c r="G102" s="15" t="s">
        <v>415</v>
      </c>
      <c r="H102" s="16">
        <v>42.509157509157511</v>
      </c>
      <c r="I102" s="2">
        <v>6.8691575091575103</v>
      </c>
      <c r="J102" s="3" t="s">
        <v>414</v>
      </c>
      <c r="K102" s="2">
        <v>35.64</v>
      </c>
      <c r="L102" s="3" t="s">
        <v>415</v>
      </c>
      <c r="M102" s="17">
        <v>0.34100418410041838</v>
      </c>
      <c r="N102" s="17">
        <v>0.28000000000000003</v>
      </c>
      <c r="O102" s="17">
        <f>IF(M102&gt;0, IF(N102&gt;0, M102-N102, "N/A"), "N/A")</f>
        <v>6.1004184100418357E-2</v>
      </c>
      <c r="P102" s="18">
        <v>0.3723849372384937</v>
      </c>
      <c r="Q102" s="19">
        <v>239</v>
      </c>
      <c r="R102" s="28">
        <f>P102*Q102</f>
        <v>89</v>
      </c>
      <c r="S102" s="18">
        <v>0.30399999999999999</v>
      </c>
      <c r="T102" s="19">
        <v>250</v>
      </c>
      <c r="U102" s="19">
        <f>T102*S102</f>
        <v>76</v>
      </c>
      <c r="V102" s="18">
        <f>IF(P102&gt;0, IF(S102&gt;0,P102-S102, "N/A"), "N/A")</f>
        <v>6.8384937238493704E-2</v>
      </c>
      <c r="W102" s="20">
        <v>0.30962343096234307</v>
      </c>
      <c r="X102" s="21">
        <v>239</v>
      </c>
      <c r="Y102" s="21">
        <f>X102*W102</f>
        <v>74</v>
      </c>
      <c r="Z102" s="20">
        <v>0.25600000000000001</v>
      </c>
      <c r="AA102" s="21">
        <v>250</v>
      </c>
      <c r="AB102" s="21">
        <f>AA102*Z102</f>
        <v>64</v>
      </c>
      <c r="AC102" s="20">
        <f>IF(W102&gt;0, IF(Z102&gt;0,W102-Z102, "N/A"), "N/A")</f>
        <v>5.3623430962343066E-2</v>
      </c>
    </row>
    <row r="103" spans="1:29" s="1" customFormat="1" x14ac:dyDescent="0.2">
      <c r="A103" s="1">
        <v>2013</v>
      </c>
      <c r="B103" s="1">
        <v>153</v>
      </c>
      <c r="C103" s="1" t="s">
        <v>234</v>
      </c>
      <c r="D103" s="1" t="s">
        <v>63</v>
      </c>
      <c r="E103" s="14" t="s">
        <v>234</v>
      </c>
      <c r="F103" s="3" t="s">
        <v>428</v>
      </c>
      <c r="G103" s="15" t="s">
        <v>413</v>
      </c>
      <c r="H103" s="16">
        <v>50.943396226415096</v>
      </c>
      <c r="I103" s="2">
        <v>4.7745650575838994</v>
      </c>
      <c r="J103" s="3" t="s">
        <v>414</v>
      </c>
      <c r="K103" s="2">
        <v>46.168831168831197</v>
      </c>
      <c r="L103" s="3" t="s">
        <v>415</v>
      </c>
      <c r="M103" s="29">
        <v>0.45652173913043476</v>
      </c>
      <c r="N103" s="30"/>
      <c r="O103" s="31" t="str">
        <f>IF(M103&gt;0, IF(N103&gt;0, M103-N103, "N/A"), "N/A")</f>
        <v>N/A</v>
      </c>
      <c r="P103" s="18">
        <v>0.44099378881987578</v>
      </c>
      <c r="Q103" s="19">
        <v>161</v>
      </c>
      <c r="R103" s="28">
        <f>P103*Q103</f>
        <v>71</v>
      </c>
      <c r="S103" s="18"/>
      <c r="T103" s="19"/>
      <c r="U103" s="19"/>
      <c r="V103" s="18" t="str">
        <f>IF(P103&gt;0, IF(S103&gt;0,P103-S103, "N/A"), "N/A")</f>
        <v>N/A</v>
      </c>
      <c r="W103" s="20">
        <v>0.47204968944099379</v>
      </c>
      <c r="X103" s="21">
        <v>161</v>
      </c>
      <c r="Y103" s="21">
        <f>X103*W103</f>
        <v>76</v>
      </c>
      <c r="Z103" s="20"/>
      <c r="AA103" s="21"/>
      <c r="AB103" s="21"/>
      <c r="AC103" s="20" t="str">
        <f>IF(W103&gt;0, IF(Z103&gt;0,W103-Z103, "N/A"), "N/A")</f>
        <v>N/A</v>
      </c>
    </row>
    <row r="104" spans="1:29" s="1" customFormat="1" x14ac:dyDescent="0.2">
      <c r="A104" s="1">
        <v>2013</v>
      </c>
      <c r="B104" s="1">
        <v>1</v>
      </c>
      <c r="C104" s="1" t="s">
        <v>233</v>
      </c>
      <c r="D104" s="1" t="s">
        <v>59</v>
      </c>
      <c r="E104" s="14" t="s">
        <v>282</v>
      </c>
      <c r="F104" s="3" t="s">
        <v>430</v>
      </c>
      <c r="G104" s="15" t="s">
        <v>412</v>
      </c>
      <c r="H104" s="16">
        <v>30.462962962962962</v>
      </c>
      <c r="I104" s="2">
        <v>7.1461312797946626</v>
      </c>
      <c r="J104" s="3" t="s">
        <v>418</v>
      </c>
      <c r="K104" s="2">
        <v>23.316831683168299</v>
      </c>
      <c r="L104" s="3" t="s">
        <v>412</v>
      </c>
      <c r="M104" s="17">
        <v>0.25773195876288657</v>
      </c>
      <c r="N104" s="17">
        <v>0.19306930693069307</v>
      </c>
      <c r="O104" s="17">
        <f>IF(M104&gt;0, IF(N104&gt;0, M104-N104, "N/A"), "N/A")</f>
        <v>6.4662651832193496E-2</v>
      </c>
      <c r="P104" s="18">
        <v>0.20618556701030927</v>
      </c>
      <c r="Q104" s="19">
        <v>97</v>
      </c>
      <c r="R104" s="28">
        <f>P104*Q104</f>
        <v>20</v>
      </c>
      <c r="S104" s="18">
        <v>0.16831683168316833</v>
      </c>
      <c r="T104" s="19">
        <v>101</v>
      </c>
      <c r="U104" s="19">
        <f>T104*S104</f>
        <v>17</v>
      </c>
      <c r="V104" s="18">
        <f>IF(P104&gt;0, IF(S104&gt;0,P104-S104, "N/A"), "N/A")</f>
        <v>3.786873532714094E-2</v>
      </c>
      <c r="W104" s="20">
        <v>0.30927835051546393</v>
      </c>
      <c r="X104" s="21">
        <v>97</v>
      </c>
      <c r="Y104" s="21">
        <f>X104*W104</f>
        <v>30</v>
      </c>
      <c r="Z104" s="20">
        <v>0.21782178217821782</v>
      </c>
      <c r="AA104" s="21">
        <v>101</v>
      </c>
      <c r="AB104" s="21">
        <f>AA104*Z104</f>
        <v>22</v>
      </c>
      <c r="AC104" s="20">
        <f>IF(W104&gt;0, IF(Z104&gt;0,W104-Z104, "N/A"), "N/A")</f>
        <v>9.1456568337246108E-2</v>
      </c>
    </row>
    <row r="105" spans="1:29" s="1" customFormat="1" x14ac:dyDescent="0.2">
      <c r="A105" s="1">
        <v>2013</v>
      </c>
      <c r="B105" s="1">
        <v>1</v>
      </c>
      <c r="C105" s="1" t="s">
        <v>233</v>
      </c>
      <c r="D105" s="1" t="s">
        <v>64</v>
      </c>
      <c r="E105" s="14" t="s">
        <v>286</v>
      </c>
      <c r="F105" s="3" t="s">
        <v>430</v>
      </c>
      <c r="G105" s="15" t="s">
        <v>413</v>
      </c>
      <c r="H105" s="16">
        <v>77.862595419847324</v>
      </c>
      <c r="I105" s="2">
        <v>1.8171408743928197</v>
      </c>
      <c r="J105" s="3" t="s">
        <v>414</v>
      </c>
      <c r="K105" s="2">
        <v>76.045454545454504</v>
      </c>
      <c r="L105" s="3" t="s">
        <v>413</v>
      </c>
      <c r="M105" s="17">
        <v>0.7844036697247706</v>
      </c>
      <c r="N105" s="17">
        <v>0.71818181818181814</v>
      </c>
      <c r="O105" s="17">
        <f>IF(M105&gt;0, IF(N105&gt;0, M105-N105, "N/A"), "N/A")</f>
        <v>6.6221851542952459E-2</v>
      </c>
      <c r="P105" s="18">
        <v>0.80733944954128445</v>
      </c>
      <c r="Q105" s="19">
        <v>109</v>
      </c>
      <c r="R105" s="28">
        <f>P105*Q105</f>
        <v>88</v>
      </c>
      <c r="S105" s="18">
        <v>0.71818181818181814</v>
      </c>
      <c r="T105" s="19">
        <v>110</v>
      </c>
      <c r="U105" s="19">
        <f>T105*S105</f>
        <v>79</v>
      </c>
      <c r="V105" s="18">
        <f>IF(P105&gt;0, IF(S105&gt;0,P105-S105, "N/A"), "N/A")</f>
        <v>8.9157631359466305E-2</v>
      </c>
      <c r="W105" s="20">
        <v>0.76146788990825687</v>
      </c>
      <c r="X105" s="21">
        <v>109</v>
      </c>
      <c r="Y105" s="21">
        <f>X105*W105</f>
        <v>83</v>
      </c>
      <c r="Z105" s="20">
        <v>0.71818181818181814</v>
      </c>
      <c r="AA105" s="21">
        <v>110</v>
      </c>
      <c r="AB105" s="21">
        <f>AA105*Z105</f>
        <v>79</v>
      </c>
      <c r="AC105" s="20">
        <f>IF(W105&gt;0, IF(Z105&gt;0,W105-Z105, "N/A"), "N/A")</f>
        <v>4.3286071726438724E-2</v>
      </c>
    </row>
    <row r="106" spans="1:29" s="1" customFormat="1" x14ac:dyDescent="0.2">
      <c r="A106" s="1">
        <v>2013</v>
      </c>
      <c r="B106" s="1">
        <v>1</v>
      </c>
      <c r="C106" s="1" t="s">
        <v>233</v>
      </c>
      <c r="D106" s="1" t="s">
        <v>138</v>
      </c>
      <c r="E106" s="14" t="s">
        <v>360</v>
      </c>
      <c r="F106" s="3" t="s">
        <v>430</v>
      </c>
      <c r="G106" s="15" t="s">
        <v>413</v>
      </c>
      <c r="H106" s="16">
        <v>50.625</v>
      </c>
      <c r="I106" s="2">
        <v>-13.8194444444444</v>
      </c>
      <c r="J106" s="3" t="s">
        <v>414</v>
      </c>
      <c r="K106" s="2">
        <v>64.4444444444444</v>
      </c>
      <c r="L106" s="3" t="s">
        <v>413</v>
      </c>
      <c r="M106" s="17">
        <v>0.51190476190476186</v>
      </c>
      <c r="N106" s="17">
        <v>0.61111111111111116</v>
      </c>
      <c r="O106" s="17">
        <f>IF(M106&gt;0, IF(N106&gt;0, M106-N106, "N/A"), "N/A")</f>
        <v>-9.9206349206349298E-2</v>
      </c>
      <c r="P106" s="18">
        <v>0.38095238095238093</v>
      </c>
      <c r="Q106" s="19">
        <v>42</v>
      </c>
      <c r="R106" s="28">
        <f>P106*Q106</f>
        <v>16</v>
      </c>
      <c r="S106" s="18">
        <v>0.44444444444444442</v>
      </c>
      <c r="T106" s="19">
        <v>45</v>
      </c>
      <c r="U106" s="19">
        <f>T106*S106</f>
        <v>20</v>
      </c>
      <c r="V106" s="18">
        <f>IF(P106&gt;0, IF(S106&gt;0,P106-S106, "N/A"), "N/A")</f>
        <v>-6.3492063492063489E-2</v>
      </c>
      <c r="W106" s="20">
        <v>0.6428571428571429</v>
      </c>
      <c r="X106" s="21">
        <v>42</v>
      </c>
      <c r="Y106" s="21">
        <f>X106*W106</f>
        <v>27.000000000000004</v>
      </c>
      <c r="Z106" s="20">
        <v>0.77777777777777779</v>
      </c>
      <c r="AA106" s="21">
        <v>45</v>
      </c>
      <c r="AB106" s="21">
        <f>AA106*Z106</f>
        <v>35</v>
      </c>
      <c r="AC106" s="20">
        <f>IF(W106&gt;0, IF(Z106&gt;0,W106-Z106, "N/A"), "N/A")</f>
        <v>-0.13492063492063489</v>
      </c>
    </row>
    <row r="107" spans="1:29" s="1" customFormat="1" x14ac:dyDescent="0.2">
      <c r="A107" s="1">
        <v>2013</v>
      </c>
      <c r="B107" s="1">
        <v>156</v>
      </c>
      <c r="C107" s="1" t="s">
        <v>237</v>
      </c>
      <c r="D107" s="1" t="s">
        <v>176</v>
      </c>
      <c r="E107" s="14" t="s">
        <v>396</v>
      </c>
      <c r="F107" s="3" t="s">
        <v>430</v>
      </c>
      <c r="G107" s="15" t="s">
        <v>415</v>
      </c>
      <c r="H107" s="16">
        <v>44.713804713804713</v>
      </c>
      <c r="I107" s="2">
        <v>-8.6831418510807907</v>
      </c>
      <c r="J107" s="3" t="s">
        <v>414</v>
      </c>
      <c r="K107" s="2">
        <v>53.396946564885504</v>
      </c>
      <c r="L107" s="3" t="s">
        <v>413</v>
      </c>
      <c r="M107" s="17">
        <v>0.40873015873015872</v>
      </c>
      <c r="N107" s="17">
        <v>0.48854961832061067</v>
      </c>
      <c r="O107" s="17">
        <f>IF(M107&gt;0, IF(N107&gt;0, M107-N107, "N/A"), "N/A")</f>
        <v>-7.9819459590451947E-2</v>
      </c>
      <c r="P107" s="18">
        <v>0.3968253968253968</v>
      </c>
      <c r="Q107" s="19">
        <v>126</v>
      </c>
      <c r="R107" s="28">
        <f>P107*Q107</f>
        <v>50</v>
      </c>
      <c r="S107" s="18">
        <v>0.48091603053435117</v>
      </c>
      <c r="T107" s="19">
        <v>131</v>
      </c>
      <c r="U107" s="19">
        <f>T107*S107</f>
        <v>63</v>
      </c>
      <c r="V107" s="18">
        <f>IF(P107&gt;0, IF(S107&gt;0,P107-S107, "N/A"), "N/A")</f>
        <v>-8.4090633708954365E-2</v>
      </c>
      <c r="W107" s="20">
        <v>0.42063492063492064</v>
      </c>
      <c r="X107" s="21">
        <v>126</v>
      </c>
      <c r="Y107" s="21">
        <f>X107*W107</f>
        <v>53</v>
      </c>
      <c r="Z107" s="20">
        <v>0.49618320610687022</v>
      </c>
      <c r="AA107" s="21">
        <v>131</v>
      </c>
      <c r="AB107" s="21">
        <f>AA107*Z107</f>
        <v>65</v>
      </c>
      <c r="AC107" s="20">
        <f>IF(W107&gt;0, IF(Z107&gt;0,W107-Z107, "N/A"), "N/A")</f>
        <v>-7.5548285471949583E-2</v>
      </c>
    </row>
    <row r="108" spans="1:29" s="1" customFormat="1" x14ac:dyDescent="0.2">
      <c r="A108" s="1">
        <v>2013</v>
      </c>
      <c r="B108" s="1">
        <v>156</v>
      </c>
      <c r="C108" s="1" t="s">
        <v>237</v>
      </c>
      <c r="D108" s="1" t="s">
        <v>179</v>
      </c>
      <c r="E108" s="14" t="s">
        <v>399</v>
      </c>
      <c r="F108" s="3" t="s">
        <v>430</v>
      </c>
      <c r="G108" s="15" t="s">
        <v>413</v>
      </c>
      <c r="H108" s="16">
        <v>53.972602739726028</v>
      </c>
      <c r="I108" s="2">
        <v>9.6369384040617305</v>
      </c>
      <c r="J108" s="3" t="s">
        <v>414</v>
      </c>
      <c r="K108" s="2">
        <v>44.335664335664298</v>
      </c>
      <c r="L108" s="3" t="s">
        <v>415</v>
      </c>
      <c r="M108" s="17">
        <v>0.42857142857142855</v>
      </c>
      <c r="N108" s="17">
        <v>0.38811188811188813</v>
      </c>
      <c r="O108" s="17">
        <f>IF(M108&gt;0, IF(N108&gt;0, M108-N108, "N/A"), "N/A")</f>
        <v>4.0459540459540422E-2</v>
      </c>
      <c r="P108" s="18">
        <v>0.45238095238095238</v>
      </c>
      <c r="Q108" s="19">
        <v>126</v>
      </c>
      <c r="R108" s="28">
        <f>P108*Q108</f>
        <v>57</v>
      </c>
      <c r="S108" s="18">
        <v>0.41258741258741261</v>
      </c>
      <c r="T108" s="19">
        <v>143</v>
      </c>
      <c r="U108" s="19">
        <f>T108*S108</f>
        <v>59</v>
      </c>
      <c r="V108" s="18">
        <f>IF(P108&gt;0, IF(S108&gt;0,P108-S108, "N/A"), "N/A")</f>
        <v>3.9793539793539778E-2</v>
      </c>
      <c r="W108" s="20">
        <v>0.40476190476190477</v>
      </c>
      <c r="X108" s="21">
        <v>126</v>
      </c>
      <c r="Y108" s="21">
        <f>X108*W108</f>
        <v>51</v>
      </c>
      <c r="Z108" s="20">
        <v>0.36363636363636365</v>
      </c>
      <c r="AA108" s="21">
        <v>143</v>
      </c>
      <c r="AB108" s="21">
        <f>AA108*Z108</f>
        <v>52</v>
      </c>
      <c r="AC108" s="20">
        <f>IF(W108&gt;0, IF(Z108&gt;0,W108-Z108, "N/A"), "N/A")</f>
        <v>4.1125541125541121E-2</v>
      </c>
    </row>
    <row r="109" spans="1:29" s="1" customFormat="1" x14ac:dyDescent="0.2">
      <c r="A109" s="1">
        <v>2013</v>
      </c>
      <c r="B109" s="1">
        <v>109</v>
      </c>
      <c r="C109" s="1" t="s">
        <v>200</v>
      </c>
      <c r="D109" s="1" t="s">
        <v>31</v>
      </c>
      <c r="E109" s="14" t="s">
        <v>266</v>
      </c>
      <c r="F109" s="3" t="s">
        <v>430</v>
      </c>
      <c r="G109" s="15" t="s">
        <v>413</v>
      </c>
      <c r="H109" s="16">
        <v>53.300330033003299</v>
      </c>
      <c r="I109" s="2">
        <v>3.9003300330032999</v>
      </c>
      <c r="J109" s="3" t="s">
        <v>414</v>
      </c>
      <c r="K109" s="2">
        <v>49.4</v>
      </c>
      <c r="L109" s="3" t="s">
        <v>413</v>
      </c>
      <c r="M109" s="17">
        <v>0.44554455445544555</v>
      </c>
      <c r="N109" s="17">
        <v>0.48</v>
      </c>
      <c r="O109" s="17">
        <f>IF(M109&gt;0, IF(N109&gt;0, M109-N109, "N/A"), "N/A")</f>
        <v>-3.4455445544554431E-2</v>
      </c>
      <c r="P109" s="18">
        <v>0.41584158415841582</v>
      </c>
      <c r="Q109" s="19">
        <v>101</v>
      </c>
      <c r="R109" s="28">
        <f>P109*Q109</f>
        <v>42</v>
      </c>
      <c r="S109" s="18">
        <v>0.56000000000000005</v>
      </c>
      <c r="T109" s="19">
        <v>125</v>
      </c>
      <c r="U109" s="19">
        <f>T109*S109</f>
        <v>70</v>
      </c>
      <c r="V109" s="18">
        <f>IF(P109&gt;0, IF(S109&gt;0,P109-S109, "N/A"), "N/A")</f>
        <v>-0.14415841584158423</v>
      </c>
      <c r="W109" s="20">
        <v>0.47524752475247523</v>
      </c>
      <c r="X109" s="21">
        <v>101</v>
      </c>
      <c r="Y109" s="21">
        <f>X109*W109</f>
        <v>48</v>
      </c>
      <c r="Z109" s="20">
        <v>0.4</v>
      </c>
      <c r="AA109" s="21">
        <v>125</v>
      </c>
      <c r="AB109" s="21">
        <f>AA109*Z109</f>
        <v>50</v>
      </c>
      <c r="AC109" s="20">
        <f>IF(W109&gt;0, IF(Z109&gt;0,W109-Z109, "N/A"), "N/A")</f>
        <v>7.5247524752475203E-2</v>
      </c>
    </row>
    <row r="110" spans="1:29" s="1" customFormat="1" x14ac:dyDescent="0.2">
      <c r="A110" s="1">
        <v>2013</v>
      </c>
      <c r="B110" s="1">
        <v>1</v>
      </c>
      <c r="C110" s="1" t="s">
        <v>233</v>
      </c>
      <c r="D110" s="1" t="s">
        <v>160</v>
      </c>
      <c r="E110" s="14" t="s">
        <v>382</v>
      </c>
      <c r="F110" s="3" t="s">
        <v>430</v>
      </c>
      <c r="G110" s="15" t="s">
        <v>412</v>
      </c>
      <c r="H110" s="16">
        <v>52.155688622754489</v>
      </c>
      <c r="I110" s="2"/>
      <c r="J110" s="3" t="s">
        <v>418</v>
      </c>
      <c r="K110" s="2"/>
      <c r="L110" s="3" t="s">
        <v>412</v>
      </c>
      <c r="M110" s="17">
        <v>0.42196531791907516</v>
      </c>
      <c r="N110" s="17"/>
      <c r="O110" s="17" t="str">
        <f>IF(M110&gt;0, IF(N110&gt;0, M110-N110, "N/A"), "N/A")</f>
        <v>N/A</v>
      </c>
      <c r="P110" s="18">
        <v>0.39306358381502893</v>
      </c>
      <c r="Q110" s="19">
        <v>173</v>
      </c>
      <c r="R110" s="28">
        <f>P110*Q110</f>
        <v>68</v>
      </c>
      <c r="S110" s="18"/>
      <c r="T110" s="19"/>
      <c r="U110" s="19">
        <f>T110*S110</f>
        <v>0</v>
      </c>
      <c r="V110" s="18" t="str">
        <f>IF(P110&gt;0, IF(S110&gt;0,P110-S110, "N/A"), "N/A")</f>
        <v>N/A</v>
      </c>
      <c r="W110" s="20">
        <v>0.45086705202312138</v>
      </c>
      <c r="X110" s="21">
        <v>173</v>
      </c>
      <c r="Y110" s="21">
        <f>X110*W110</f>
        <v>78</v>
      </c>
      <c r="Z110" s="20"/>
      <c r="AA110" s="21"/>
      <c r="AB110" s="21">
        <f>AA110*Z110</f>
        <v>0</v>
      </c>
      <c r="AC110" s="20" t="str">
        <f>IF(W110&gt;0, IF(Z110&gt;0,W110-Z110, "N/A"), "N/A")</f>
        <v>N/A</v>
      </c>
    </row>
    <row r="111" spans="1:29" s="1" customFormat="1" x14ac:dyDescent="0.2">
      <c r="A111" s="1">
        <v>2013</v>
      </c>
      <c r="B111" s="1">
        <v>1</v>
      </c>
      <c r="C111" s="1" t="s">
        <v>233</v>
      </c>
      <c r="D111" s="1" t="s">
        <v>143</v>
      </c>
      <c r="E111" s="14" t="s">
        <v>365</v>
      </c>
      <c r="F111" s="3" t="s">
        <v>430</v>
      </c>
      <c r="G111" s="15" t="s">
        <v>413</v>
      </c>
      <c r="H111" s="16">
        <v>47.11038961038961</v>
      </c>
      <c r="I111" s="2">
        <v>11.789575838871613</v>
      </c>
      <c r="J111" s="3" t="s">
        <v>414</v>
      </c>
      <c r="K111" s="2">
        <v>35.320813771517997</v>
      </c>
      <c r="L111" s="3" t="s">
        <v>415</v>
      </c>
      <c r="M111" s="17">
        <v>0.39579349904397704</v>
      </c>
      <c r="N111" s="17">
        <v>0.30829420970266042</v>
      </c>
      <c r="O111" s="17">
        <f>IF(M111&gt;0, IF(N111&gt;0, M111-N111, "N/A"), "N/A")</f>
        <v>8.7499289341316622E-2</v>
      </c>
      <c r="P111" s="18">
        <v>0.42911877394636017</v>
      </c>
      <c r="Q111" s="19">
        <v>261</v>
      </c>
      <c r="R111" s="28">
        <f>P111*Q111</f>
        <v>112</v>
      </c>
      <c r="S111" s="18">
        <v>0.37304075235109718</v>
      </c>
      <c r="T111" s="19">
        <v>319</v>
      </c>
      <c r="U111" s="19">
        <f>T111*S111</f>
        <v>119</v>
      </c>
      <c r="V111" s="18">
        <f>IF(P111&gt;0, IF(S111&gt;0,P111-S111, "N/A"), "N/A")</f>
        <v>5.6078021595262983E-2</v>
      </c>
      <c r="W111" s="20">
        <v>0.36259541984732824</v>
      </c>
      <c r="X111" s="21">
        <v>262</v>
      </c>
      <c r="Y111" s="21">
        <f>X111*W111</f>
        <v>95</v>
      </c>
      <c r="Z111" s="20">
        <v>0.24374999999999999</v>
      </c>
      <c r="AA111" s="21">
        <v>320</v>
      </c>
      <c r="AB111" s="21">
        <f>AA111*Z111</f>
        <v>78</v>
      </c>
      <c r="AC111" s="20">
        <f>IF(W111&gt;0, IF(Z111&gt;0,W111-Z111, "N/A"), "N/A")</f>
        <v>0.11884541984732824</v>
      </c>
    </row>
    <row r="112" spans="1:29" s="1" customFormat="1" x14ac:dyDescent="0.2">
      <c r="A112" s="1">
        <v>2013</v>
      </c>
      <c r="B112" s="1">
        <v>120</v>
      </c>
      <c r="C112" s="1" t="s">
        <v>202</v>
      </c>
      <c r="D112" s="1" t="s">
        <v>32</v>
      </c>
      <c r="E112" s="14" t="s">
        <v>267</v>
      </c>
      <c r="F112" s="3" t="s">
        <v>430</v>
      </c>
      <c r="G112" s="15" t="s">
        <v>413</v>
      </c>
      <c r="H112" s="16">
        <v>55.822050290135394</v>
      </c>
      <c r="I112" s="2">
        <v>2.9015957446808969</v>
      </c>
      <c r="J112" s="3" t="s">
        <v>414</v>
      </c>
      <c r="K112" s="2">
        <v>52.920454545454497</v>
      </c>
      <c r="L112" s="3" t="s">
        <v>413</v>
      </c>
      <c r="M112" s="17">
        <v>0.5145413870246085</v>
      </c>
      <c r="N112" s="17">
        <v>0.47613636363636364</v>
      </c>
      <c r="O112" s="17">
        <f>IF(M112&gt;0, IF(N112&gt;0, M112-N112, "N/A"), "N/A")</f>
        <v>3.8405023388244863E-2</v>
      </c>
      <c r="P112" s="18">
        <v>0.56152125279642062</v>
      </c>
      <c r="Q112" s="19">
        <v>447</v>
      </c>
      <c r="R112" s="28">
        <f>P112*Q112</f>
        <v>251.00000000000003</v>
      </c>
      <c r="S112" s="18">
        <v>0.53863636363636369</v>
      </c>
      <c r="T112" s="19">
        <v>440</v>
      </c>
      <c r="U112" s="19">
        <f>T112*S112</f>
        <v>237.00000000000003</v>
      </c>
      <c r="V112" s="18">
        <f>IF(P112&gt;0, IF(S112&gt;0,P112-S112, "N/A"), "N/A")</f>
        <v>2.2884889160056932E-2</v>
      </c>
      <c r="W112" s="20">
        <v>0.46756152125279643</v>
      </c>
      <c r="X112" s="21">
        <v>447</v>
      </c>
      <c r="Y112" s="21">
        <f>X112*W112</f>
        <v>209</v>
      </c>
      <c r="Z112" s="20">
        <v>0.41363636363636364</v>
      </c>
      <c r="AA112" s="21">
        <v>440</v>
      </c>
      <c r="AB112" s="21">
        <f>AA112*Z112</f>
        <v>182</v>
      </c>
      <c r="AC112" s="20">
        <f>IF(W112&gt;0, IF(Z112&gt;0,W112-Z112, "N/A"), "N/A")</f>
        <v>5.3925157616432795E-2</v>
      </c>
    </row>
    <row r="113" spans="1:29" s="1" customFormat="1" x14ac:dyDescent="0.2">
      <c r="A113" s="1">
        <v>2013</v>
      </c>
      <c r="B113" s="1">
        <v>1</v>
      </c>
      <c r="C113" s="1" t="s">
        <v>233</v>
      </c>
      <c r="D113" s="1" t="s">
        <v>131</v>
      </c>
      <c r="E113" s="14" t="s">
        <v>353</v>
      </c>
      <c r="F113" s="3" t="s">
        <v>430</v>
      </c>
      <c r="G113" s="15" t="s">
        <v>416</v>
      </c>
      <c r="H113" s="16">
        <v>62.921810699588477</v>
      </c>
      <c r="I113" s="2">
        <v>18.360407190816574</v>
      </c>
      <c r="J113" s="3" t="s">
        <v>419</v>
      </c>
      <c r="K113" s="2">
        <v>44.561403508771903</v>
      </c>
      <c r="L113" s="3" t="s">
        <v>415</v>
      </c>
      <c r="M113" s="17">
        <v>0.58737864077669899</v>
      </c>
      <c r="N113" s="17">
        <v>0.42982456140350878</v>
      </c>
      <c r="O113" s="17">
        <f>IF(M113&gt;0, IF(N113&gt;0, M113-N113, "N/A"), "N/A")</f>
        <v>0.15755407937319021</v>
      </c>
      <c r="P113" s="18">
        <v>0.64077669902912626</v>
      </c>
      <c r="Q113" s="19">
        <v>103</v>
      </c>
      <c r="R113" s="28">
        <f>P113*Q113</f>
        <v>66</v>
      </c>
      <c r="S113" s="18">
        <v>0.39473684210526316</v>
      </c>
      <c r="T113" s="19">
        <v>114</v>
      </c>
      <c r="U113" s="19">
        <f>T113*S113</f>
        <v>45</v>
      </c>
      <c r="V113" s="18">
        <f>IF(P113&gt;0, IF(S113&gt;0,P113-S113, "N/A"), "N/A")</f>
        <v>0.2460398569238631</v>
      </c>
      <c r="W113" s="20">
        <v>0.53398058252427183</v>
      </c>
      <c r="X113" s="21">
        <v>103</v>
      </c>
      <c r="Y113" s="21">
        <f>X113*W113</f>
        <v>55</v>
      </c>
      <c r="Z113" s="20">
        <v>0.46491228070175439</v>
      </c>
      <c r="AA113" s="21">
        <v>114</v>
      </c>
      <c r="AB113" s="21">
        <f>AA113*Z113</f>
        <v>53</v>
      </c>
      <c r="AC113" s="20">
        <f>IF(W113&gt;0, IF(Z113&gt;0,W113-Z113, "N/A"), "N/A")</f>
        <v>6.9068301822517442E-2</v>
      </c>
    </row>
    <row r="114" spans="1:29" s="1" customFormat="1" x14ac:dyDescent="0.2">
      <c r="A114" s="1">
        <v>2013</v>
      </c>
      <c r="B114" s="1">
        <v>1</v>
      </c>
      <c r="C114" s="1" t="s">
        <v>233</v>
      </c>
      <c r="D114" s="1" t="s">
        <v>146</v>
      </c>
      <c r="E114" s="14" t="s">
        <v>368</v>
      </c>
      <c r="F114" s="3" t="s">
        <v>430</v>
      </c>
      <c r="G114" s="15" t="s">
        <v>416</v>
      </c>
      <c r="H114" s="16">
        <v>63.279220779220779</v>
      </c>
      <c r="I114" s="2">
        <v>13.618726952060278</v>
      </c>
      <c r="J114" s="3" t="s">
        <v>419</v>
      </c>
      <c r="K114" s="2">
        <v>49.660493827160501</v>
      </c>
      <c r="L114" s="3" t="s">
        <v>413</v>
      </c>
      <c r="M114" s="17">
        <v>0.54339622641509433</v>
      </c>
      <c r="N114" s="17">
        <v>0.42592592592592593</v>
      </c>
      <c r="O114" s="17">
        <f>IF(M114&gt;0, IF(N114&gt;0, M114-N114, "N/A"), "N/A")</f>
        <v>0.1174703004891684</v>
      </c>
      <c r="P114" s="18">
        <v>0.63396226415094337</v>
      </c>
      <c r="Q114" s="19">
        <v>265</v>
      </c>
      <c r="R114" s="28">
        <f>P114*Q114</f>
        <v>168</v>
      </c>
      <c r="S114" s="18">
        <v>0.51234567901234573</v>
      </c>
      <c r="T114" s="19">
        <v>162</v>
      </c>
      <c r="U114" s="19">
        <f>T114*S114</f>
        <v>83.000000000000014</v>
      </c>
      <c r="V114" s="18">
        <f>IF(P114&gt;0, IF(S114&gt;0,P114-S114, "N/A"), "N/A")</f>
        <v>0.12161658513859763</v>
      </c>
      <c r="W114" s="20">
        <v>0.45283018867924529</v>
      </c>
      <c r="X114" s="21">
        <v>265</v>
      </c>
      <c r="Y114" s="21">
        <f>X114*W114</f>
        <v>120</v>
      </c>
      <c r="Z114" s="20">
        <v>0.33950617283950618</v>
      </c>
      <c r="AA114" s="21">
        <v>162</v>
      </c>
      <c r="AB114" s="21">
        <f>AA114*Z114</f>
        <v>55</v>
      </c>
      <c r="AC114" s="20">
        <f>IF(W114&gt;0, IF(Z114&gt;0,W114-Z114, "N/A"), "N/A")</f>
        <v>0.11332401583973911</v>
      </c>
    </row>
    <row r="115" spans="1:29" s="1" customFormat="1" x14ac:dyDescent="0.2">
      <c r="A115" s="1">
        <v>2013</v>
      </c>
      <c r="B115" s="1">
        <v>129</v>
      </c>
      <c r="C115" s="1" t="s">
        <v>205</v>
      </c>
      <c r="D115" s="1" t="s">
        <v>20</v>
      </c>
      <c r="E115" s="14" t="s">
        <v>256</v>
      </c>
      <c r="F115" s="3" t="s">
        <v>430</v>
      </c>
      <c r="G115" s="15" t="s">
        <v>413</v>
      </c>
      <c r="H115" s="16">
        <v>74.549125168236884</v>
      </c>
      <c r="I115" s="2">
        <v>9.0698919413997885</v>
      </c>
      <c r="J115" s="3" t="s">
        <v>414</v>
      </c>
      <c r="K115" s="2">
        <v>65.479233226837096</v>
      </c>
      <c r="L115" s="3" t="s">
        <v>413</v>
      </c>
      <c r="M115" s="17">
        <v>0.70249221183800625</v>
      </c>
      <c r="N115" s="17">
        <v>0.60862619808306706</v>
      </c>
      <c r="O115" s="17">
        <f>IF(M115&gt;0, IF(N115&gt;0, M115-N115, "N/A"), "N/A")</f>
        <v>9.3866013754939193E-2</v>
      </c>
      <c r="P115" s="18">
        <v>0.78504672897196259</v>
      </c>
      <c r="Q115" s="19">
        <v>321</v>
      </c>
      <c r="R115" s="28">
        <f>P115*Q115</f>
        <v>252</v>
      </c>
      <c r="S115" s="18">
        <v>0.66773162939297126</v>
      </c>
      <c r="T115" s="19">
        <v>313</v>
      </c>
      <c r="U115" s="19">
        <f>T115*S115</f>
        <v>209</v>
      </c>
      <c r="V115" s="18">
        <f>IF(P115&gt;0, IF(S115&gt;0,P115-S115, "N/A"), "N/A")</f>
        <v>0.11731509957899133</v>
      </c>
      <c r="W115" s="20">
        <v>0.6199376947040498</v>
      </c>
      <c r="X115" s="21">
        <v>321</v>
      </c>
      <c r="Y115" s="21">
        <f>X115*W115</f>
        <v>199</v>
      </c>
      <c r="Z115" s="20">
        <v>0.54952076677316297</v>
      </c>
      <c r="AA115" s="21">
        <v>313</v>
      </c>
      <c r="AB115" s="21">
        <f>AA115*Z115</f>
        <v>172</v>
      </c>
      <c r="AC115" s="20">
        <f>IF(W115&gt;0, IF(Z115&gt;0,W115-Z115, "N/A"), "N/A")</f>
        <v>7.041692793088683E-2</v>
      </c>
    </row>
    <row r="116" spans="1:29" s="1" customFormat="1" x14ac:dyDescent="0.2">
      <c r="A116" s="1">
        <v>2013</v>
      </c>
      <c r="B116" s="1">
        <v>1</v>
      </c>
      <c r="C116" s="1" t="s">
        <v>233</v>
      </c>
      <c r="D116" s="1" t="s">
        <v>90</v>
      </c>
      <c r="E116" s="14" t="s">
        <v>312</v>
      </c>
      <c r="F116" s="3" t="s">
        <v>430</v>
      </c>
      <c r="G116" s="15" t="s">
        <v>413</v>
      </c>
      <c r="H116" s="16">
        <v>71.044776119402982</v>
      </c>
      <c r="I116" s="2">
        <v>6.9538670284938888</v>
      </c>
      <c r="J116" s="3" t="s">
        <v>414</v>
      </c>
      <c r="K116" s="2">
        <v>64.090909090909093</v>
      </c>
      <c r="L116" s="3" t="s">
        <v>416</v>
      </c>
      <c r="M116" s="17">
        <v>0.66949152542372881</v>
      </c>
      <c r="N116" s="17">
        <v>0.60389610389610393</v>
      </c>
      <c r="O116" s="17">
        <f>IF(M116&gt;0, IF(N116&gt;0, M116-N116, "N/A"), "N/A")</f>
        <v>6.5595421527624875E-2</v>
      </c>
      <c r="P116" s="18">
        <v>0.64406779661016944</v>
      </c>
      <c r="Q116" s="19">
        <v>59</v>
      </c>
      <c r="R116" s="28">
        <f>P116*Q116</f>
        <v>38</v>
      </c>
      <c r="S116" s="18">
        <v>0.59740259740259738</v>
      </c>
      <c r="T116" s="19">
        <v>77</v>
      </c>
      <c r="U116" s="19">
        <f>T116*S116</f>
        <v>46</v>
      </c>
      <c r="V116" s="18">
        <f>IF(P116&gt;0, IF(S116&gt;0,P116-S116, "N/A"), "N/A")</f>
        <v>4.6665199207572061E-2</v>
      </c>
      <c r="W116" s="20">
        <v>0.69491525423728817</v>
      </c>
      <c r="X116" s="21">
        <v>59</v>
      </c>
      <c r="Y116" s="21">
        <f>X116*W116</f>
        <v>41</v>
      </c>
      <c r="Z116" s="20">
        <v>0.61038961038961037</v>
      </c>
      <c r="AA116" s="21">
        <v>77</v>
      </c>
      <c r="AB116" s="21">
        <f>AA116*Z116</f>
        <v>47</v>
      </c>
      <c r="AC116" s="20">
        <f>IF(W116&gt;0, IF(Z116&gt;0,W116-Z116, "N/A"), "N/A")</f>
        <v>8.45256438476778E-2</v>
      </c>
    </row>
    <row r="117" spans="1:29" s="1" customFormat="1" x14ac:dyDescent="0.2">
      <c r="A117" s="1">
        <v>2013</v>
      </c>
      <c r="B117" s="1">
        <v>1</v>
      </c>
      <c r="C117" s="1" t="s">
        <v>233</v>
      </c>
      <c r="D117" s="1" t="s">
        <v>93</v>
      </c>
      <c r="E117" s="14" t="s">
        <v>315</v>
      </c>
      <c r="F117" s="3" t="s">
        <v>430</v>
      </c>
      <c r="G117" s="15" t="s">
        <v>416</v>
      </c>
      <c r="H117" s="16">
        <v>67.096774193548384</v>
      </c>
      <c r="I117" s="2">
        <v>21.471774193548384</v>
      </c>
      <c r="J117" s="3" t="s">
        <v>419</v>
      </c>
      <c r="K117" s="2">
        <v>45.625</v>
      </c>
      <c r="L117" s="3" t="s">
        <v>413</v>
      </c>
      <c r="M117" s="17">
        <v>0.6506024096385542</v>
      </c>
      <c r="N117" s="17">
        <v>0.4107142857142857</v>
      </c>
      <c r="O117" s="17">
        <f>IF(M117&gt;0, IF(N117&gt;0, M117-N117, "N/A"), "N/A")</f>
        <v>0.2398881239242685</v>
      </c>
      <c r="P117" s="18">
        <v>0.63855421686746983</v>
      </c>
      <c r="Q117" s="19">
        <v>83</v>
      </c>
      <c r="R117" s="28">
        <f>P117*Q117</f>
        <v>52.999999999999993</v>
      </c>
      <c r="S117" s="18">
        <v>0.44642857142857145</v>
      </c>
      <c r="T117" s="19">
        <v>56</v>
      </c>
      <c r="U117" s="19">
        <f>T117*S117</f>
        <v>25</v>
      </c>
      <c r="V117" s="18">
        <f>IF(P117&gt;0, IF(S117&gt;0,P117-S117, "N/A"), "N/A")</f>
        <v>0.19212564543889837</v>
      </c>
      <c r="W117" s="20">
        <v>0.66265060240963858</v>
      </c>
      <c r="X117" s="21">
        <v>83</v>
      </c>
      <c r="Y117" s="21">
        <f>X117*W117</f>
        <v>55</v>
      </c>
      <c r="Z117" s="20">
        <v>0.375</v>
      </c>
      <c r="AA117" s="21">
        <v>56</v>
      </c>
      <c r="AB117" s="21">
        <f>AA117*Z117</f>
        <v>21</v>
      </c>
      <c r="AC117" s="20">
        <f>IF(W117&gt;0, IF(Z117&gt;0,W117-Z117, "N/A"), "N/A")</f>
        <v>0.28765060240963858</v>
      </c>
    </row>
    <row r="118" spans="1:29" s="1" customFormat="1" x14ac:dyDescent="0.2">
      <c r="A118" s="1">
        <v>2013</v>
      </c>
      <c r="B118" s="1">
        <v>1</v>
      </c>
      <c r="C118" s="1" t="s">
        <v>233</v>
      </c>
      <c r="D118" s="1" t="s">
        <v>94</v>
      </c>
      <c r="E118" s="14" t="s">
        <v>316</v>
      </c>
      <c r="F118" s="3" t="s">
        <v>430</v>
      </c>
      <c r="G118" s="15" t="s">
        <v>417</v>
      </c>
      <c r="H118" s="16">
        <v>27.617728531855956</v>
      </c>
      <c r="I118" s="2">
        <v>-13.244340433661247</v>
      </c>
      <c r="J118" s="3" t="s">
        <v>422</v>
      </c>
      <c r="K118" s="2">
        <v>40.862068965517203</v>
      </c>
      <c r="L118" s="3" t="s">
        <v>415</v>
      </c>
      <c r="M118" s="17">
        <v>0.24528301886792453</v>
      </c>
      <c r="N118" s="17">
        <v>0.33333333333333331</v>
      </c>
      <c r="O118" s="17">
        <f>IF(M118&gt;0, IF(N118&gt;0, M118-N118, "N/A"), "N/A")</f>
        <v>-8.8050314465408785E-2</v>
      </c>
      <c r="P118" s="18">
        <v>0.23270440251572327</v>
      </c>
      <c r="Q118" s="19">
        <v>159</v>
      </c>
      <c r="R118" s="28">
        <f>P118*Q118</f>
        <v>37</v>
      </c>
      <c r="S118" s="18">
        <v>0.3504273504273504</v>
      </c>
      <c r="T118" s="19">
        <v>117</v>
      </c>
      <c r="U118" s="19">
        <f>T118*S118</f>
        <v>41</v>
      </c>
      <c r="V118" s="18">
        <f>IF(P118&gt;0, IF(S118&gt;0,P118-S118, "N/A"), "N/A")</f>
        <v>-0.11772294791162713</v>
      </c>
      <c r="W118" s="20">
        <v>0.25786163522012578</v>
      </c>
      <c r="X118" s="21">
        <v>159</v>
      </c>
      <c r="Y118" s="21">
        <f>X118*W118</f>
        <v>41</v>
      </c>
      <c r="Z118" s="20">
        <v>0.31623931623931623</v>
      </c>
      <c r="AA118" s="21">
        <v>117</v>
      </c>
      <c r="AB118" s="21">
        <f>AA118*Z118</f>
        <v>37</v>
      </c>
      <c r="AC118" s="20">
        <f>IF(W118&gt;0, IF(Z118&gt;0,W118-Z118, "N/A"), "N/A")</f>
        <v>-5.8377681019190442E-2</v>
      </c>
    </row>
    <row r="119" spans="1:29" s="1" customFormat="1" x14ac:dyDescent="0.2">
      <c r="A119" s="1">
        <v>2013</v>
      </c>
      <c r="B119" s="1">
        <v>137</v>
      </c>
      <c r="C119" s="1" t="s">
        <v>219</v>
      </c>
      <c r="D119" s="1" t="s">
        <v>40</v>
      </c>
      <c r="E119" s="14" t="s">
        <v>219</v>
      </c>
      <c r="F119" s="3" t="s">
        <v>430</v>
      </c>
      <c r="G119" s="15" t="s">
        <v>412</v>
      </c>
      <c r="H119" s="16">
        <v>26.086956521739129</v>
      </c>
      <c r="I119" s="2">
        <v>14.221284879948129</v>
      </c>
      <c r="J119" s="3" t="s">
        <v>421</v>
      </c>
      <c r="K119" s="2">
        <v>11.865671641791</v>
      </c>
      <c r="L119" s="3" t="s">
        <v>412</v>
      </c>
      <c r="M119" s="17">
        <v>0.1787878787878788</v>
      </c>
      <c r="N119" s="17">
        <v>5.9701492537313432E-2</v>
      </c>
      <c r="O119" s="17">
        <f>IF(M119&gt;0, IF(N119&gt;0, M119-N119, "N/A"), "N/A")</f>
        <v>0.11908638625056536</v>
      </c>
      <c r="P119" s="18">
        <v>0.2</v>
      </c>
      <c r="Q119" s="19">
        <v>165</v>
      </c>
      <c r="R119" s="28">
        <f>P119*Q119</f>
        <v>33</v>
      </c>
      <c r="S119" s="18">
        <v>6.7164179104477612E-2</v>
      </c>
      <c r="T119" s="19">
        <v>134</v>
      </c>
      <c r="U119" s="19">
        <f>T119*S119</f>
        <v>9</v>
      </c>
      <c r="V119" s="18">
        <f>IF(P119&gt;0, IF(S119&gt;0,P119-S119, "N/A"), "N/A")</f>
        <v>0.1328358208955224</v>
      </c>
      <c r="W119" s="20">
        <v>0.15757575757575756</v>
      </c>
      <c r="X119" s="21">
        <v>165</v>
      </c>
      <c r="Y119" s="21">
        <f>X119*W119</f>
        <v>25.999999999999996</v>
      </c>
      <c r="Z119" s="20">
        <v>5.2238805970149252E-2</v>
      </c>
      <c r="AA119" s="21">
        <v>134</v>
      </c>
      <c r="AB119" s="21">
        <f>AA119*Z119</f>
        <v>7</v>
      </c>
      <c r="AC119" s="20">
        <f>IF(W119&gt;0, IF(Z119&gt;0,W119-Z119, "N/A"), "N/A")</f>
        <v>0.10533695160560831</v>
      </c>
    </row>
    <row r="120" spans="1:29" s="1" customFormat="1" x14ac:dyDescent="0.2">
      <c r="A120" s="1">
        <v>2013</v>
      </c>
      <c r="B120" s="1">
        <v>1</v>
      </c>
      <c r="C120" s="1" t="s">
        <v>233</v>
      </c>
      <c r="D120" s="1" t="s">
        <v>103</v>
      </c>
      <c r="E120" s="14" t="s">
        <v>325</v>
      </c>
      <c r="F120" s="3" t="s">
        <v>430</v>
      </c>
      <c r="G120" s="15" t="s">
        <v>417</v>
      </c>
      <c r="H120" s="16">
        <v>36.44736842105263</v>
      </c>
      <c r="I120" s="2">
        <v>-13.407704042715473</v>
      </c>
      <c r="J120" s="3" t="s">
        <v>422</v>
      </c>
      <c r="K120" s="2">
        <v>49.855072463768103</v>
      </c>
      <c r="L120" s="3" t="s">
        <v>413</v>
      </c>
      <c r="M120" s="17">
        <v>0.32307692307692309</v>
      </c>
      <c r="N120" s="17">
        <v>0.43478260869565216</v>
      </c>
      <c r="O120" s="17">
        <f>IF(M120&gt;0, IF(N120&gt;0, M120-N120, "N/A"), "N/A")</f>
        <v>-0.11170568561872907</v>
      </c>
      <c r="P120" s="18">
        <v>0.30769230769230771</v>
      </c>
      <c r="Q120" s="19">
        <v>65</v>
      </c>
      <c r="R120" s="28">
        <f>P120*Q120</f>
        <v>20</v>
      </c>
      <c r="S120" s="18">
        <v>0.46376811594202899</v>
      </c>
      <c r="T120" s="19">
        <v>69</v>
      </c>
      <c r="U120" s="19">
        <f>T120*S120</f>
        <v>32</v>
      </c>
      <c r="V120" s="18">
        <f>IF(P120&gt;0, IF(S120&gt;0,P120-S120, "N/A"), "N/A")</f>
        <v>-0.15607580824972128</v>
      </c>
      <c r="W120" s="20">
        <v>0.33846153846153848</v>
      </c>
      <c r="X120" s="21">
        <v>65</v>
      </c>
      <c r="Y120" s="21">
        <f>X120*W120</f>
        <v>22</v>
      </c>
      <c r="Z120" s="20">
        <v>0.40579710144927539</v>
      </c>
      <c r="AA120" s="21">
        <v>69</v>
      </c>
      <c r="AB120" s="21">
        <f>AA120*Z120</f>
        <v>28</v>
      </c>
      <c r="AC120" s="20">
        <f>IF(W120&gt;0, IF(Z120&gt;0,W120-Z120, "N/A"), "N/A")</f>
        <v>-6.7335562987736908E-2</v>
      </c>
    </row>
    <row r="121" spans="1:29" s="1" customFormat="1" x14ac:dyDescent="0.2">
      <c r="A121" s="1">
        <v>2013</v>
      </c>
      <c r="B121" s="1">
        <v>1</v>
      </c>
      <c r="C121" s="1" t="s">
        <v>233</v>
      </c>
      <c r="D121" s="1" t="s">
        <v>171</v>
      </c>
      <c r="E121" s="14" t="s">
        <v>393</v>
      </c>
      <c r="F121" s="3" t="s">
        <v>430</v>
      </c>
      <c r="G121" s="15" t="s">
        <v>412</v>
      </c>
      <c r="H121" s="16">
        <v>22.797619047619047</v>
      </c>
      <c r="I121" s="2">
        <v>2.1309523809523476</v>
      </c>
      <c r="J121" s="3" t="s">
        <v>418</v>
      </c>
      <c r="K121" s="2">
        <v>20.6666666666667</v>
      </c>
      <c r="L121" s="3" t="s">
        <v>412</v>
      </c>
      <c r="M121" s="17">
        <v>0.13513513513513514</v>
      </c>
      <c r="N121" s="17">
        <v>0.1388888888888889</v>
      </c>
      <c r="O121" s="17">
        <f>IF(M121&gt;0, IF(N121&gt;0, M121-N121, "N/A"), "N/A")</f>
        <v>-3.7537537537537524E-3</v>
      </c>
      <c r="P121" s="18">
        <v>0.16216216216216217</v>
      </c>
      <c r="Q121" s="19">
        <v>74</v>
      </c>
      <c r="R121" s="28">
        <f>P121*Q121</f>
        <v>12</v>
      </c>
      <c r="S121" s="18">
        <v>0.2</v>
      </c>
      <c r="T121" s="19">
        <v>90</v>
      </c>
      <c r="U121" s="19">
        <f>T121*S121</f>
        <v>18</v>
      </c>
      <c r="V121" s="18">
        <f>IF(P121&gt;0, IF(S121&gt;0,P121-S121, "N/A"), "N/A")</f>
        <v>-3.783783783783784E-2</v>
      </c>
      <c r="W121" s="20">
        <v>0.10810810810810811</v>
      </c>
      <c r="X121" s="21">
        <v>74</v>
      </c>
      <c r="Y121" s="21">
        <f>X121*W121</f>
        <v>8</v>
      </c>
      <c r="Z121" s="20">
        <v>7.7777777777777779E-2</v>
      </c>
      <c r="AA121" s="21">
        <v>90</v>
      </c>
      <c r="AB121" s="21">
        <f>AA121*Z121</f>
        <v>7</v>
      </c>
      <c r="AC121" s="20">
        <f>IF(W121&gt;0, IF(Z121&gt;0,W121-Z121, "N/A"), "N/A")</f>
        <v>3.0330330330330335E-2</v>
      </c>
    </row>
    <row r="122" spans="1:29" s="1" customFormat="1" ht="24" x14ac:dyDescent="0.2">
      <c r="A122" s="1">
        <v>2013</v>
      </c>
      <c r="B122" s="1">
        <v>167</v>
      </c>
      <c r="C122" s="1" t="s">
        <v>244</v>
      </c>
      <c r="D122" s="1" t="s">
        <v>196</v>
      </c>
      <c r="E122" s="14" t="s">
        <v>244</v>
      </c>
      <c r="F122" s="3" t="s">
        <v>430</v>
      </c>
      <c r="G122" s="15" t="s">
        <v>417</v>
      </c>
      <c r="H122" s="16">
        <v>40.912052117263841</v>
      </c>
      <c r="I122" s="2"/>
      <c r="J122" s="3" t="s">
        <v>422</v>
      </c>
      <c r="K122" s="2"/>
      <c r="L122" s="3" t="s">
        <v>414</v>
      </c>
      <c r="M122" s="17">
        <v>0.34666666666666668</v>
      </c>
      <c r="N122" s="17">
        <v>0.28333333333333333</v>
      </c>
      <c r="O122" s="17">
        <f>IF(M122&gt;0, IF(N122&gt;0, M122-N122, "N/A"), "N/A")</f>
        <v>6.3333333333333353E-2</v>
      </c>
      <c r="P122" s="18">
        <v>0.25</v>
      </c>
      <c r="Q122" s="19">
        <v>112</v>
      </c>
      <c r="R122" s="28">
        <f>P122*Q122</f>
        <v>28</v>
      </c>
      <c r="S122" s="18">
        <v>0.33333333333333331</v>
      </c>
      <c r="T122" s="19">
        <v>30</v>
      </c>
      <c r="U122" s="19">
        <f>T122*S122</f>
        <v>10</v>
      </c>
      <c r="V122" s="18">
        <f>IF(P122&gt;0, IF(S122&gt;0,P122-S122, "N/A"), "N/A")</f>
        <v>-8.3333333333333315E-2</v>
      </c>
      <c r="W122" s="20">
        <v>0.44247787610619471</v>
      </c>
      <c r="X122" s="21">
        <v>113</v>
      </c>
      <c r="Y122" s="21">
        <f>X122*W122</f>
        <v>50</v>
      </c>
      <c r="Z122" s="20">
        <v>0.23333333333333334</v>
      </c>
      <c r="AA122" s="21">
        <v>30</v>
      </c>
      <c r="AB122" s="21">
        <f>AA122*Z122</f>
        <v>7</v>
      </c>
      <c r="AC122" s="20">
        <f>IF(W122&gt;0, IF(Z122&gt;0,W122-Z122, "N/A"), "N/A")</f>
        <v>0.20914454277286137</v>
      </c>
    </row>
    <row r="123" spans="1:29" s="1" customFormat="1" x14ac:dyDescent="0.2">
      <c r="A123" s="1">
        <v>2013</v>
      </c>
      <c r="B123" s="1">
        <v>1</v>
      </c>
      <c r="C123" s="1" t="s">
        <v>233</v>
      </c>
      <c r="D123" s="1" t="s">
        <v>111</v>
      </c>
      <c r="E123" s="14" t="s">
        <v>333</v>
      </c>
      <c r="F123" s="3" t="s">
        <v>430</v>
      </c>
      <c r="G123" s="15" t="s">
        <v>417</v>
      </c>
      <c r="H123" s="16">
        <v>56.602870813397132</v>
      </c>
      <c r="I123" s="2">
        <v>7.7319030714616304</v>
      </c>
      <c r="J123" s="3" t="s">
        <v>422</v>
      </c>
      <c r="K123" s="2">
        <v>48.870967741935502</v>
      </c>
      <c r="L123" s="3" t="s">
        <v>413</v>
      </c>
      <c r="M123" s="17">
        <v>0.50549450549450547</v>
      </c>
      <c r="N123" s="17">
        <v>0.43010752688172044</v>
      </c>
      <c r="O123" s="17">
        <f>IF(M123&gt;0, IF(N123&gt;0, M123-N123, "N/A"), "N/A")</f>
        <v>7.5386978612785038E-2</v>
      </c>
      <c r="P123" s="18">
        <v>0.67032967032967028</v>
      </c>
      <c r="Q123" s="19">
        <v>91</v>
      </c>
      <c r="R123" s="28">
        <f>P123*Q123</f>
        <v>60.999999999999993</v>
      </c>
      <c r="S123" s="18">
        <v>0.45161290322580644</v>
      </c>
      <c r="T123" s="19">
        <v>93</v>
      </c>
      <c r="U123" s="19">
        <f>T123*S123</f>
        <v>42</v>
      </c>
      <c r="V123" s="18">
        <f>IF(P123&gt;0, IF(S123&gt;0,P123-S123, "N/A"), "N/A")</f>
        <v>0.21871676710386384</v>
      </c>
      <c r="W123" s="20">
        <v>0.34065934065934067</v>
      </c>
      <c r="X123" s="21">
        <v>91</v>
      </c>
      <c r="Y123" s="21">
        <f>X123*W123</f>
        <v>31</v>
      </c>
      <c r="Z123" s="20">
        <v>0.40860215053763443</v>
      </c>
      <c r="AA123" s="21">
        <v>93</v>
      </c>
      <c r="AB123" s="21">
        <f>AA123*Z123</f>
        <v>38</v>
      </c>
      <c r="AC123" s="20">
        <f>IF(W123&gt;0, IF(Z123&gt;0,W123-Z123, "N/A"), "N/A")</f>
        <v>-6.7942809878293764E-2</v>
      </c>
    </row>
    <row r="124" spans="1:29" s="1" customFormat="1" x14ac:dyDescent="0.2">
      <c r="A124" s="1">
        <v>2013</v>
      </c>
      <c r="B124" s="1">
        <v>1</v>
      </c>
      <c r="C124" s="1" t="s">
        <v>233</v>
      </c>
      <c r="D124" s="1" t="s">
        <v>153</v>
      </c>
      <c r="E124" s="14" t="s">
        <v>375</v>
      </c>
      <c r="F124" s="3" t="s">
        <v>430</v>
      </c>
      <c r="G124" s="15" t="s">
        <v>413</v>
      </c>
      <c r="H124" s="16">
        <v>70.035252643948297</v>
      </c>
      <c r="I124" s="2">
        <v>6.8372831008010948</v>
      </c>
      <c r="J124" s="3" t="s">
        <v>414</v>
      </c>
      <c r="K124" s="2">
        <v>63.197969543147202</v>
      </c>
      <c r="L124" s="3" t="s">
        <v>413</v>
      </c>
      <c r="M124" s="17">
        <v>0.64049586776859502</v>
      </c>
      <c r="N124" s="17">
        <v>0.60025380710659904</v>
      </c>
      <c r="O124" s="17">
        <f>IF(M124&gt;0, IF(N124&gt;0, M124-N124, "N/A"), "N/A")</f>
        <v>4.0242060661995982E-2</v>
      </c>
      <c r="P124" s="18">
        <v>0.6391184573002755</v>
      </c>
      <c r="Q124" s="19">
        <v>363</v>
      </c>
      <c r="R124" s="28">
        <f>P124*Q124</f>
        <v>232</v>
      </c>
      <c r="S124" s="18">
        <v>0.6116751269035533</v>
      </c>
      <c r="T124" s="19">
        <v>394</v>
      </c>
      <c r="U124" s="19">
        <f>T124*S124</f>
        <v>241</v>
      </c>
      <c r="V124" s="18">
        <f>IF(P124&gt;0, IF(S124&gt;0,P124-S124, "N/A"), "N/A")</f>
        <v>2.7443330396722199E-2</v>
      </c>
      <c r="W124" s="20">
        <v>0.64187327823691465</v>
      </c>
      <c r="X124" s="21">
        <v>363</v>
      </c>
      <c r="Y124" s="21">
        <f>X124*W124</f>
        <v>233.00000000000003</v>
      </c>
      <c r="Z124" s="20">
        <v>0.58883248730964466</v>
      </c>
      <c r="AA124" s="21">
        <v>394</v>
      </c>
      <c r="AB124" s="21">
        <f>AA124*Z124</f>
        <v>232</v>
      </c>
      <c r="AC124" s="20">
        <f>IF(W124&gt;0, IF(Z124&gt;0,W124-Z124, "N/A"), "N/A")</f>
        <v>5.3040790927269987E-2</v>
      </c>
    </row>
    <row r="125" spans="1:29" s="1" customFormat="1" x14ac:dyDescent="0.2">
      <c r="A125" s="1">
        <v>2013</v>
      </c>
      <c r="B125" s="1">
        <v>149</v>
      </c>
      <c r="C125" s="1" t="s">
        <v>231</v>
      </c>
      <c r="D125" s="1" t="s">
        <v>56</v>
      </c>
      <c r="E125" s="14" t="s">
        <v>231</v>
      </c>
      <c r="F125" s="3" t="s">
        <v>430</v>
      </c>
      <c r="G125" s="15" t="s">
        <v>413</v>
      </c>
      <c r="H125" s="16">
        <v>70.899053627760253</v>
      </c>
      <c r="I125" s="2">
        <v>-6.9898352611286469</v>
      </c>
      <c r="J125" s="3" t="s">
        <v>414</v>
      </c>
      <c r="K125" s="2">
        <v>77.8888888888889</v>
      </c>
      <c r="L125" s="3" t="s">
        <v>413</v>
      </c>
      <c r="M125" s="17">
        <v>0.66728624535315983</v>
      </c>
      <c r="N125" s="17">
        <v>0.73333333333333328</v>
      </c>
      <c r="O125" s="17">
        <f>IF(M125&gt;0, IF(N125&gt;0, M125-N125, "N/A"), "N/A")</f>
        <v>-6.6047087980173447E-2</v>
      </c>
      <c r="P125" s="18">
        <v>0.68773234200743494</v>
      </c>
      <c r="Q125" s="19">
        <v>269</v>
      </c>
      <c r="R125" s="28">
        <f>P125*Q125</f>
        <v>185</v>
      </c>
      <c r="S125" s="18">
        <v>0.72592592592592597</v>
      </c>
      <c r="T125" s="19">
        <v>135</v>
      </c>
      <c r="U125" s="19">
        <f>T125*S125</f>
        <v>98</v>
      </c>
      <c r="V125" s="18">
        <f>IF(P125&gt;0, IF(S125&gt;0,P125-S125, "N/A"), "N/A")</f>
        <v>-3.8193583918491036E-2</v>
      </c>
      <c r="W125" s="20">
        <v>0.64684014869888473</v>
      </c>
      <c r="X125" s="21">
        <v>269</v>
      </c>
      <c r="Y125" s="21">
        <f>X125*W125</f>
        <v>174</v>
      </c>
      <c r="Z125" s="20">
        <v>0.7407407407407407</v>
      </c>
      <c r="AA125" s="21">
        <v>135</v>
      </c>
      <c r="AB125" s="21">
        <f>AA125*Z125</f>
        <v>100</v>
      </c>
      <c r="AC125" s="20">
        <f>IF(W125&gt;0, IF(Z125&gt;0,W125-Z125, "N/A"), "N/A")</f>
        <v>-9.3900592041855968E-2</v>
      </c>
    </row>
    <row r="126" spans="1:29" s="1" customFormat="1" x14ac:dyDescent="0.2">
      <c r="A126" s="1">
        <v>2013</v>
      </c>
      <c r="B126" s="1">
        <v>1</v>
      </c>
      <c r="C126" s="1" t="s">
        <v>233</v>
      </c>
      <c r="D126" s="1" t="s">
        <v>125</v>
      </c>
      <c r="E126" s="14" t="s">
        <v>347</v>
      </c>
      <c r="F126" s="3" t="s">
        <v>430</v>
      </c>
      <c r="G126" s="15" t="s">
        <v>417</v>
      </c>
      <c r="H126" s="16">
        <v>46</v>
      </c>
      <c r="I126" s="2">
        <v>13.303921568627501</v>
      </c>
      <c r="J126" s="3" t="s">
        <v>420</v>
      </c>
      <c r="K126" s="2">
        <v>32.696078431372499</v>
      </c>
      <c r="L126" s="3" t="s">
        <v>417</v>
      </c>
      <c r="M126" s="17">
        <v>0.3888888888888889</v>
      </c>
      <c r="N126" s="17">
        <v>0.29411764705882354</v>
      </c>
      <c r="O126" s="17">
        <f>IF(M126&gt;0, IF(N126&gt;0, M126-N126, "N/A"), "N/A")</f>
        <v>9.4771241830065356E-2</v>
      </c>
      <c r="P126" s="18">
        <v>0.31313131313131315</v>
      </c>
      <c r="Q126" s="19">
        <v>99</v>
      </c>
      <c r="R126" s="28">
        <f>P126*Q126</f>
        <v>31</v>
      </c>
      <c r="S126" s="18">
        <v>0.21568627450980393</v>
      </c>
      <c r="T126" s="19">
        <v>102</v>
      </c>
      <c r="U126" s="19">
        <f>T126*S126</f>
        <v>22</v>
      </c>
      <c r="V126" s="18">
        <f>IF(P126&gt;0, IF(S126&gt;0,P126-S126, "N/A"), "N/A")</f>
        <v>9.7445038621509217E-2</v>
      </c>
      <c r="W126" s="20">
        <v>0.46464646464646464</v>
      </c>
      <c r="X126" s="21">
        <v>99</v>
      </c>
      <c r="Y126" s="21">
        <f>X126*W126</f>
        <v>46</v>
      </c>
      <c r="Z126" s="20">
        <v>0.37254901960784315</v>
      </c>
      <c r="AA126" s="21">
        <v>102</v>
      </c>
      <c r="AB126" s="21">
        <f>AA126*Z126</f>
        <v>38</v>
      </c>
      <c r="AC126" s="20">
        <f>IF(W126&gt;0, IF(Z126&gt;0,W126-Z126, "N/A"), "N/A")</f>
        <v>9.2097445038621495E-2</v>
      </c>
    </row>
    <row r="127" spans="1:29" s="1" customFormat="1" x14ac:dyDescent="0.2">
      <c r="A127" s="1">
        <v>2013</v>
      </c>
      <c r="B127" s="1">
        <v>1</v>
      </c>
      <c r="C127" s="1" t="s">
        <v>233</v>
      </c>
      <c r="D127" s="1" t="s">
        <v>126</v>
      </c>
      <c r="E127" s="14" t="s">
        <v>348</v>
      </c>
      <c r="F127" s="3" t="s">
        <v>430</v>
      </c>
      <c r="G127" s="15" t="s">
        <v>417</v>
      </c>
      <c r="H127" s="16">
        <v>34.625550660792953</v>
      </c>
      <c r="I127" s="2">
        <v>-1.964192928950645</v>
      </c>
      <c r="J127" s="3" t="s">
        <v>422</v>
      </c>
      <c r="K127" s="2">
        <v>36.589743589743598</v>
      </c>
      <c r="L127" s="3" t="s">
        <v>415</v>
      </c>
      <c r="M127" s="17">
        <v>0.26683937823834192</v>
      </c>
      <c r="N127" s="17">
        <v>0.30256410256410254</v>
      </c>
      <c r="O127" s="17">
        <f>IF(M127&gt;0, IF(N127&gt;0, M127-N127, "N/A"), "N/A")</f>
        <v>-3.5724724325760626E-2</v>
      </c>
      <c r="P127" s="18">
        <v>0.27461139896373055</v>
      </c>
      <c r="Q127" s="19">
        <v>193</v>
      </c>
      <c r="R127" s="28">
        <f>P127*Q127</f>
        <v>52.999999999999993</v>
      </c>
      <c r="S127" s="18">
        <v>0.31282051282051282</v>
      </c>
      <c r="T127" s="19">
        <v>195</v>
      </c>
      <c r="U127" s="19">
        <f>T127*S127</f>
        <v>61</v>
      </c>
      <c r="V127" s="18">
        <f>IF(P127&gt;0, IF(S127&gt;0,P127-S127, "N/A"), "N/A")</f>
        <v>-3.8209113856782273E-2</v>
      </c>
      <c r="W127" s="20">
        <v>0.25906735751295334</v>
      </c>
      <c r="X127" s="21">
        <v>193</v>
      </c>
      <c r="Y127" s="21">
        <f>X127*W127</f>
        <v>49.999999999999993</v>
      </c>
      <c r="Z127" s="20">
        <v>0.29230769230769232</v>
      </c>
      <c r="AA127" s="21">
        <v>195</v>
      </c>
      <c r="AB127" s="21">
        <f>AA127*Z127</f>
        <v>57</v>
      </c>
      <c r="AC127" s="20">
        <f>IF(W127&gt;0, IF(Z127&gt;0,W127-Z127, "N/A"), "N/A")</f>
        <v>-3.3240334794738979E-2</v>
      </c>
    </row>
    <row r="128" spans="1:29" s="1" customFormat="1" x14ac:dyDescent="0.2">
      <c r="E128" s="14" t="s">
        <v>453</v>
      </c>
      <c r="F128" s="3" t="s">
        <v>430</v>
      </c>
      <c r="G128" s="15"/>
      <c r="H128" s="16"/>
      <c r="I128" s="2"/>
      <c r="J128" s="3"/>
      <c r="K128" s="2"/>
      <c r="L128" s="3"/>
      <c r="M128" s="17">
        <f>(R128+Y128)/(Q128+X128)</f>
        <v>0.48523985239852396</v>
      </c>
      <c r="N128" s="17">
        <f>(U128+AB128)/(T128+AA128)</f>
        <v>0.44457159204691749</v>
      </c>
      <c r="O128" s="17">
        <f>M128-N128</f>
        <v>4.0668260351606478E-2</v>
      </c>
      <c r="P128" s="18">
        <f>R128/Q128</f>
        <v>0.50295275590551181</v>
      </c>
      <c r="Q128" s="28">
        <f>SUM(Q103:Q127)</f>
        <v>4064</v>
      </c>
      <c r="R128" s="28">
        <f>SUM(R103:R127)</f>
        <v>2044</v>
      </c>
      <c r="S128" s="18">
        <f>U128/T128</f>
        <v>0.47095851216022888</v>
      </c>
      <c r="T128" s="28">
        <f>SUM(T103:T127)</f>
        <v>3495</v>
      </c>
      <c r="U128" s="28">
        <f>SUM(U103:U127)</f>
        <v>1646</v>
      </c>
      <c r="V128" s="18">
        <f>P128-S128</f>
        <v>3.1994243745282924E-2</v>
      </c>
      <c r="W128" s="18">
        <f>Y128/X128</f>
        <v>0.46753566158386622</v>
      </c>
      <c r="X128" s="28">
        <f>SUM(X103:X127)</f>
        <v>4066</v>
      </c>
      <c r="Y128" s="28">
        <f>SUM(Y103:Y127)</f>
        <v>1901</v>
      </c>
      <c r="Z128" s="18">
        <f>AB128/AA128</f>
        <v>0.41819221967963388</v>
      </c>
      <c r="AA128" s="28">
        <f>SUM(AA103:AA127)</f>
        <v>3496</v>
      </c>
      <c r="AB128" s="28">
        <f>SUM(AB103:AB127)</f>
        <v>1462</v>
      </c>
      <c r="AC128" s="18">
        <f>W128-Z128</f>
        <v>4.9343441904232344E-2</v>
      </c>
    </row>
    <row r="129" spans="1:29" s="1" customFormat="1" x14ac:dyDescent="0.2">
      <c r="A129" s="1">
        <v>2013</v>
      </c>
      <c r="B129" s="1">
        <v>1</v>
      </c>
      <c r="C129" s="1" t="s">
        <v>233</v>
      </c>
      <c r="D129" s="1" t="s">
        <v>127</v>
      </c>
      <c r="E129" s="14" t="s">
        <v>349</v>
      </c>
      <c r="F129" s="3" t="s">
        <v>430</v>
      </c>
      <c r="G129" s="15" t="s">
        <v>413</v>
      </c>
      <c r="H129" s="16">
        <v>63.111413043478258</v>
      </c>
      <c r="I129" s="2">
        <v>-2.9612513163833469</v>
      </c>
      <c r="J129" s="3" t="s">
        <v>414</v>
      </c>
      <c r="K129" s="2">
        <v>66.072664359861605</v>
      </c>
      <c r="L129" s="3" t="s">
        <v>413</v>
      </c>
      <c r="M129" s="29">
        <v>0.59810126582278478</v>
      </c>
      <c r="N129" s="30">
        <v>0.62283737024221453</v>
      </c>
      <c r="O129" s="31">
        <f>IF(M129&gt;0, IF(N129&gt;0, M129-N129, "N/A"), "N/A")</f>
        <v>-2.473610441942975E-2</v>
      </c>
      <c r="P129" s="18">
        <v>0.60377358490566035</v>
      </c>
      <c r="Q129" s="19">
        <v>318</v>
      </c>
      <c r="R129" s="28">
        <f>P129*Q129</f>
        <v>192</v>
      </c>
      <c r="S129" s="18">
        <v>0.65397923875432529</v>
      </c>
      <c r="T129" s="19">
        <v>289</v>
      </c>
      <c r="U129" s="19">
        <f>T129*S129</f>
        <v>189</v>
      </c>
      <c r="V129" s="18">
        <f>IF(P129&gt;0, IF(S129&gt;0,P129-S129, "N/A"), "N/A")</f>
        <v>-5.0205653848664933E-2</v>
      </c>
      <c r="W129" s="20">
        <v>0.59235668789808915</v>
      </c>
      <c r="X129" s="21">
        <v>314</v>
      </c>
      <c r="Y129" s="21">
        <f>X129*W129</f>
        <v>186</v>
      </c>
      <c r="Z129" s="20">
        <v>0.59169550173010377</v>
      </c>
      <c r="AA129" s="21">
        <v>289</v>
      </c>
      <c r="AB129" s="21">
        <f>AA129*Z129</f>
        <v>171</v>
      </c>
      <c r="AC129" s="20">
        <f>IF(W129&gt;0, IF(Z129&gt;0,W129-Z129, "N/A"), "N/A")</f>
        <v>6.6118616798538365E-4</v>
      </c>
    </row>
    <row r="130" spans="1:29" s="1" customFormat="1" x14ac:dyDescent="0.2">
      <c r="A130" s="1">
        <v>2013</v>
      </c>
      <c r="B130" s="1">
        <v>1</v>
      </c>
      <c r="C130" s="1" t="s">
        <v>233</v>
      </c>
      <c r="D130" s="1" t="s">
        <v>58</v>
      </c>
      <c r="E130" s="14" t="s">
        <v>281</v>
      </c>
      <c r="F130" s="3" t="s">
        <v>423</v>
      </c>
      <c r="G130" s="15" t="s">
        <v>412</v>
      </c>
      <c r="H130" s="16">
        <v>24.409937888198758</v>
      </c>
      <c r="I130" s="2">
        <v>-0.53851572004864323</v>
      </c>
      <c r="J130" s="3" t="s">
        <v>418</v>
      </c>
      <c r="K130" s="2">
        <v>24.948453608247402</v>
      </c>
      <c r="L130" s="3" t="s">
        <v>412</v>
      </c>
      <c r="M130" s="17">
        <v>0.15942028985507245</v>
      </c>
      <c r="N130" s="17">
        <v>0.19072164948453607</v>
      </c>
      <c r="O130" s="17">
        <f>IF(M130&gt;0, IF(N130&gt;0, M130-N130, "N/A"), "N/A")</f>
        <v>-3.1301359629463621E-2</v>
      </c>
      <c r="P130" s="18">
        <v>0.13043478260869565</v>
      </c>
      <c r="Q130" s="19">
        <v>69</v>
      </c>
      <c r="R130" s="28">
        <f>P130*Q130</f>
        <v>9</v>
      </c>
      <c r="S130" s="18">
        <v>0.20618556701030927</v>
      </c>
      <c r="T130" s="19">
        <v>97</v>
      </c>
      <c r="U130" s="19">
        <f>T130*S130</f>
        <v>20</v>
      </c>
      <c r="V130" s="18">
        <f>IF(P130&gt;0, IF(S130&gt;0,P130-S130, "N/A"), "N/A")</f>
        <v>-7.5750784401613619E-2</v>
      </c>
      <c r="W130" s="20">
        <v>0.18840579710144928</v>
      </c>
      <c r="X130" s="21">
        <v>69</v>
      </c>
      <c r="Y130" s="21">
        <f>X130*W130</f>
        <v>13</v>
      </c>
      <c r="Z130" s="20">
        <v>0.17525773195876287</v>
      </c>
      <c r="AA130" s="21">
        <v>97</v>
      </c>
      <c r="AB130" s="21">
        <f>AA130*Z130</f>
        <v>17</v>
      </c>
      <c r="AC130" s="20">
        <f>IF(W130&gt;0, IF(Z130&gt;0,W130-Z130, "N/A"), "N/A")</f>
        <v>1.3148065142686405E-2</v>
      </c>
    </row>
    <row r="131" spans="1:29" s="1" customFormat="1" x14ac:dyDescent="0.2">
      <c r="A131" s="1">
        <v>2013</v>
      </c>
      <c r="B131" s="1">
        <v>104</v>
      </c>
      <c r="C131" s="1" t="s">
        <v>224</v>
      </c>
      <c r="D131" s="1" t="s">
        <v>45</v>
      </c>
      <c r="E131" s="14" t="s">
        <v>224</v>
      </c>
      <c r="F131" s="3" t="s">
        <v>423</v>
      </c>
      <c r="G131" s="15" t="s">
        <v>417</v>
      </c>
      <c r="H131" s="16">
        <v>41.266094420600858</v>
      </c>
      <c r="I131" s="2">
        <v>5.266094420600858</v>
      </c>
      <c r="J131" s="3" t="s">
        <v>420</v>
      </c>
      <c r="K131" s="2">
        <v>36</v>
      </c>
      <c r="L131" s="3" t="s">
        <v>417</v>
      </c>
      <c r="M131" s="17">
        <v>0.36815920398009949</v>
      </c>
      <c r="N131" s="17">
        <v>0.33957219251336901</v>
      </c>
      <c r="O131" s="17">
        <f>IF(M131&gt;0, IF(N131&gt;0, M131-N131, "N/A"), "N/A")</f>
        <v>2.8587011466730483E-2</v>
      </c>
      <c r="P131" s="18">
        <v>0.35820895522388058</v>
      </c>
      <c r="Q131" s="19">
        <v>201</v>
      </c>
      <c r="R131" s="28">
        <f>P131*Q131</f>
        <v>72</v>
      </c>
      <c r="S131" s="18">
        <v>0.29411764705882354</v>
      </c>
      <c r="T131" s="19">
        <v>187</v>
      </c>
      <c r="U131" s="19">
        <f>T131*S131</f>
        <v>55</v>
      </c>
      <c r="V131" s="18">
        <f>IF(P131&gt;0, IF(S131&gt;0,P131-S131, "N/A"), "N/A")</f>
        <v>6.4091308165057037E-2</v>
      </c>
      <c r="W131" s="20">
        <v>0.37810945273631841</v>
      </c>
      <c r="X131" s="21">
        <v>201</v>
      </c>
      <c r="Y131" s="21">
        <f>X131*W131</f>
        <v>76</v>
      </c>
      <c r="Z131" s="20">
        <v>0.38502673796791442</v>
      </c>
      <c r="AA131" s="21">
        <v>187</v>
      </c>
      <c r="AB131" s="21">
        <f>AA131*Z131</f>
        <v>72</v>
      </c>
      <c r="AC131" s="20">
        <f>IF(W131&gt;0, IF(Z131&gt;0,W131-Z131, "N/A"), "N/A")</f>
        <v>-6.9172852315960154E-3</v>
      </c>
    </row>
    <row r="132" spans="1:29" s="1" customFormat="1" x14ac:dyDescent="0.2">
      <c r="A132" s="1">
        <v>2013</v>
      </c>
      <c r="B132" s="1">
        <v>1</v>
      </c>
      <c r="C132" s="1" t="s">
        <v>233</v>
      </c>
      <c r="D132" s="1" t="s">
        <v>62</v>
      </c>
      <c r="E132" s="14" t="s">
        <v>285</v>
      </c>
      <c r="F132" s="3" t="s">
        <v>423</v>
      </c>
      <c r="G132" s="15" t="s">
        <v>413</v>
      </c>
      <c r="H132" s="16">
        <v>46.58307210031348</v>
      </c>
      <c r="I132" s="2">
        <v>-1.6169278996865231</v>
      </c>
      <c r="J132" s="3" t="s">
        <v>414</v>
      </c>
      <c r="K132" s="2">
        <v>48.2</v>
      </c>
      <c r="L132" s="3" t="s">
        <v>413</v>
      </c>
      <c r="M132" s="17">
        <v>0.44014084507042256</v>
      </c>
      <c r="N132" s="17">
        <v>0.43939393939393939</v>
      </c>
      <c r="O132" s="17">
        <f>IF(M132&gt;0, IF(N132&gt;0, M132-N132, "N/A"), "N/A")</f>
        <v>7.4690567648316719E-4</v>
      </c>
      <c r="P132" s="18">
        <v>0.47183098591549294</v>
      </c>
      <c r="Q132" s="19">
        <v>142</v>
      </c>
      <c r="R132" s="28">
        <f>P132*Q132</f>
        <v>67</v>
      </c>
      <c r="S132" s="18">
        <v>0.43434343434343436</v>
      </c>
      <c r="T132" s="19">
        <v>99</v>
      </c>
      <c r="U132" s="19">
        <f>T132*S132</f>
        <v>43</v>
      </c>
      <c r="V132" s="18">
        <f>IF(P132&gt;0, IF(S132&gt;0,P132-S132, "N/A"), "N/A")</f>
        <v>3.7487551572058575E-2</v>
      </c>
      <c r="W132" s="20">
        <v>0.40845070422535212</v>
      </c>
      <c r="X132" s="21">
        <v>142</v>
      </c>
      <c r="Y132" s="21">
        <f>X132*W132</f>
        <v>58</v>
      </c>
      <c r="Z132" s="20">
        <v>0.44444444444444442</v>
      </c>
      <c r="AA132" s="21">
        <v>99</v>
      </c>
      <c r="AB132" s="21">
        <f>AA132*Z132</f>
        <v>44</v>
      </c>
      <c r="AC132" s="20">
        <f>IF(W132&gt;0, IF(Z132&gt;0,W132-Z132, "N/A"), "N/A")</f>
        <v>-3.5993740219092296E-2</v>
      </c>
    </row>
    <row r="133" spans="1:29" s="1" customFormat="1" x14ac:dyDescent="0.2">
      <c r="A133" s="1">
        <v>2013</v>
      </c>
      <c r="B133" s="1">
        <v>1</v>
      </c>
      <c r="C133" s="1" t="s">
        <v>233</v>
      </c>
      <c r="D133" s="1" t="s">
        <v>67</v>
      </c>
      <c r="E133" s="14" t="s">
        <v>289</v>
      </c>
      <c r="F133" s="3" t="s">
        <v>423</v>
      </c>
      <c r="G133" s="15" t="s">
        <v>415</v>
      </c>
      <c r="H133" s="16">
        <v>42.952755905511808</v>
      </c>
      <c r="I133" s="2">
        <v>5.0393700787401059</v>
      </c>
      <c r="J133" s="3" t="s">
        <v>414</v>
      </c>
      <c r="K133" s="2">
        <v>37.913385826771702</v>
      </c>
      <c r="L133" s="3" t="s">
        <v>415</v>
      </c>
      <c r="M133" s="17">
        <v>0.34403669724770641</v>
      </c>
      <c r="N133" s="17">
        <v>0.3543307086614173</v>
      </c>
      <c r="O133" s="17">
        <f>IF(M133&gt;0, IF(N133&gt;0, M133-N133, "N/A"), "N/A")</f>
        <v>-1.0294011413710891E-2</v>
      </c>
      <c r="P133" s="18">
        <v>0.30275229357798167</v>
      </c>
      <c r="Q133" s="19">
        <v>109</v>
      </c>
      <c r="R133" s="28">
        <f>P133*Q133</f>
        <v>33</v>
      </c>
      <c r="S133" s="18">
        <v>0.34645669291338582</v>
      </c>
      <c r="T133" s="19">
        <v>127</v>
      </c>
      <c r="U133" s="19">
        <f>T133*S133</f>
        <v>44</v>
      </c>
      <c r="V133" s="18">
        <f>IF(P133&gt;0, IF(S133&gt;0,P133-S133, "N/A"), "N/A")</f>
        <v>-4.3704399335404154E-2</v>
      </c>
      <c r="W133" s="20">
        <v>0.38532110091743121</v>
      </c>
      <c r="X133" s="21">
        <v>109</v>
      </c>
      <c r="Y133" s="21">
        <f>X133*W133</f>
        <v>42</v>
      </c>
      <c r="Z133" s="20">
        <v>0.36220472440944884</v>
      </c>
      <c r="AA133" s="21">
        <v>127</v>
      </c>
      <c r="AB133" s="21">
        <f>AA133*Z133</f>
        <v>46</v>
      </c>
      <c r="AC133" s="20">
        <f>IF(W133&gt;0, IF(Z133&gt;0,W133-Z133, "N/A"), "N/A")</f>
        <v>2.3116376507982372E-2</v>
      </c>
    </row>
    <row r="134" spans="1:29" s="1" customFormat="1" x14ac:dyDescent="0.2">
      <c r="A134" s="1">
        <v>2013</v>
      </c>
      <c r="B134" s="1">
        <v>1</v>
      </c>
      <c r="C134" s="1" t="s">
        <v>233</v>
      </c>
      <c r="D134" s="1" t="s">
        <v>76</v>
      </c>
      <c r="E134" s="14" t="s">
        <v>298</v>
      </c>
      <c r="F134" s="3" t="s">
        <v>423</v>
      </c>
      <c r="G134" s="15" t="s">
        <v>412</v>
      </c>
      <c r="H134" s="16">
        <v>37.662337662337663</v>
      </c>
      <c r="I134" s="2">
        <v>13.009559884559863</v>
      </c>
      <c r="J134" s="3" t="s">
        <v>418</v>
      </c>
      <c r="K134" s="2">
        <v>24.6527777777778</v>
      </c>
      <c r="L134" s="3" t="s">
        <v>412</v>
      </c>
      <c r="M134" s="17">
        <v>0.29850746268656714</v>
      </c>
      <c r="N134" s="17">
        <v>0.1736111111111111</v>
      </c>
      <c r="O134" s="17">
        <f>IF(M134&gt;0, IF(N134&gt;0, M134-N134, "N/A"), "N/A")</f>
        <v>0.12489635157545603</v>
      </c>
      <c r="P134" s="18">
        <v>0.31343283582089554</v>
      </c>
      <c r="Q134" s="19">
        <v>67</v>
      </c>
      <c r="R134" s="28">
        <f>P134*Q134</f>
        <v>21</v>
      </c>
      <c r="S134" s="18">
        <v>0.19444444444444445</v>
      </c>
      <c r="T134" s="19">
        <v>72</v>
      </c>
      <c r="U134" s="19">
        <f>T134*S134</f>
        <v>14</v>
      </c>
      <c r="V134" s="18">
        <f>IF(P134&gt;0, IF(S134&gt;0,P134-S134, "N/A"), "N/A")</f>
        <v>0.11898839137645109</v>
      </c>
      <c r="W134" s="20">
        <v>0.28358208955223879</v>
      </c>
      <c r="X134" s="21">
        <v>67</v>
      </c>
      <c r="Y134" s="21">
        <f>X134*W134</f>
        <v>19</v>
      </c>
      <c r="Z134" s="20">
        <v>0.15277777777777779</v>
      </c>
      <c r="AA134" s="21">
        <v>72</v>
      </c>
      <c r="AB134" s="21">
        <f>AA134*Z134</f>
        <v>11</v>
      </c>
      <c r="AC134" s="20">
        <f>IF(W134&gt;0, IF(Z134&gt;0,W134-Z134, "N/A"), "N/A")</f>
        <v>0.130804311774461</v>
      </c>
    </row>
    <row r="135" spans="1:29" s="1" customFormat="1" x14ac:dyDescent="0.2">
      <c r="A135" s="1">
        <v>2013</v>
      </c>
      <c r="B135" s="1">
        <v>109</v>
      </c>
      <c r="C135" s="1" t="s">
        <v>200</v>
      </c>
      <c r="D135" s="1" t="s">
        <v>11</v>
      </c>
      <c r="E135" s="14" t="s">
        <v>248</v>
      </c>
      <c r="F135" s="3" t="s">
        <v>423</v>
      </c>
      <c r="G135" s="15" t="s">
        <v>413</v>
      </c>
      <c r="H135" s="16">
        <v>53.007299270072991</v>
      </c>
      <c r="I135" s="2">
        <v>-1.302700729927011</v>
      </c>
      <c r="J135" s="3" t="s">
        <v>414</v>
      </c>
      <c r="K135" s="2">
        <v>54.31</v>
      </c>
      <c r="L135" s="3" t="s">
        <v>413</v>
      </c>
      <c r="M135" s="17">
        <v>0.45578231292517007</v>
      </c>
      <c r="N135" s="17">
        <v>0.4925373134328358</v>
      </c>
      <c r="O135" s="17">
        <f>IF(M135&gt;0, IF(N135&gt;0, M135-N135, "N/A"), "N/A")</f>
        <v>-3.6755000507665725E-2</v>
      </c>
      <c r="P135" s="18">
        <v>0.50340136054421769</v>
      </c>
      <c r="Q135" s="19">
        <v>294</v>
      </c>
      <c r="R135" s="28">
        <f>P135*Q135</f>
        <v>148</v>
      </c>
      <c r="S135" s="18">
        <v>0.57462686567164178</v>
      </c>
      <c r="T135" s="19">
        <v>268</v>
      </c>
      <c r="U135" s="19">
        <f>T135*S135</f>
        <v>154</v>
      </c>
      <c r="V135" s="18">
        <f>IF(P135&gt;0, IF(S135&gt;0,P135-S135, "N/A"), "N/A")</f>
        <v>-7.1225505127424094E-2</v>
      </c>
      <c r="W135" s="20">
        <v>0.40816326530612246</v>
      </c>
      <c r="X135" s="21">
        <v>294</v>
      </c>
      <c r="Y135" s="21">
        <f>X135*W135</f>
        <v>120</v>
      </c>
      <c r="Z135" s="20">
        <v>0.41044776119402987</v>
      </c>
      <c r="AA135" s="21">
        <v>268</v>
      </c>
      <c r="AB135" s="21">
        <f>AA135*Z135</f>
        <v>110</v>
      </c>
      <c r="AC135" s="20">
        <f>IF(W135&gt;0, IF(Z135&gt;0,W135-Z135, "N/A"), "N/A")</f>
        <v>-2.2844958879074118E-3</v>
      </c>
    </row>
    <row r="136" spans="1:29" s="1" customFormat="1" x14ac:dyDescent="0.2">
      <c r="A136" s="1">
        <v>2013</v>
      </c>
      <c r="B136" s="1">
        <v>109</v>
      </c>
      <c r="C136" s="1" t="s">
        <v>200</v>
      </c>
      <c r="D136" s="1" t="s">
        <v>14</v>
      </c>
      <c r="E136" s="14" t="s">
        <v>251</v>
      </c>
      <c r="F136" s="3" t="s">
        <v>423</v>
      </c>
      <c r="G136" s="15" t="s">
        <v>413</v>
      </c>
      <c r="H136" s="16">
        <v>65.215517241379317</v>
      </c>
      <c r="I136" s="2">
        <v>13.515517241379314</v>
      </c>
      <c r="J136" s="3" t="s">
        <v>414</v>
      </c>
      <c r="K136" s="2">
        <v>51.7</v>
      </c>
      <c r="L136" s="3" t="s">
        <v>413</v>
      </c>
      <c r="M136" s="17">
        <v>0.58552631578947367</v>
      </c>
      <c r="N136" s="17">
        <v>0.49082568807339449</v>
      </c>
      <c r="O136" s="17">
        <f>IF(M136&gt;0, IF(N136&gt;0, M136-N136, "N/A"), "N/A")</f>
        <v>9.4700627716079178E-2</v>
      </c>
      <c r="P136" s="18">
        <v>0.64473684210526316</v>
      </c>
      <c r="Q136" s="19">
        <v>76</v>
      </c>
      <c r="R136" s="28">
        <f>P136*Q136</f>
        <v>49</v>
      </c>
      <c r="S136" s="18">
        <v>0.51376146788990829</v>
      </c>
      <c r="T136" s="19">
        <v>109</v>
      </c>
      <c r="U136" s="19">
        <f>T136*S136</f>
        <v>56</v>
      </c>
      <c r="V136" s="18">
        <f>IF(P136&gt;0, IF(S136&gt;0,P136-S136, "N/A"), "N/A")</f>
        <v>0.13097537421535488</v>
      </c>
      <c r="W136" s="20">
        <v>0.52631578947368418</v>
      </c>
      <c r="X136" s="21">
        <v>76</v>
      </c>
      <c r="Y136" s="21">
        <f>X136*W136</f>
        <v>40</v>
      </c>
      <c r="Z136" s="20">
        <v>0.46788990825688076</v>
      </c>
      <c r="AA136" s="21">
        <v>109</v>
      </c>
      <c r="AB136" s="21">
        <f>AA136*Z136</f>
        <v>51</v>
      </c>
      <c r="AC136" s="20">
        <f>IF(W136&gt;0, IF(Z136&gt;0,W136-Z136, "N/A"), "N/A")</f>
        <v>5.8425881216803421E-2</v>
      </c>
    </row>
    <row r="137" spans="1:29" s="1" customFormat="1" x14ac:dyDescent="0.2">
      <c r="A137" s="1">
        <v>2013</v>
      </c>
      <c r="B137" s="1">
        <v>115</v>
      </c>
      <c r="C137" s="1" t="s">
        <v>209</v>
      </c>
      <c r="D137" s="1" t="s">
        <v>182</v>
      </c>
      <c r="E137" s="14" t="s">
        <v>402</v>
      </c>
      <c r="F137" s="3" t="s">
        <v>423</v>
      </c>
      <c r="G137" s="15" t="s">
        <v>413</v>
      </c>
      <c r="H137" s="16">
        <v>57</v>
      </c>
      <c r="I137" s="2"/>
      <c r="J137" s="3" t="s">
        <v>414</v>
      </c>
      <c r="K137" s="2"/>
      <c r="L137" s="3" t="s">
        <v>414</v>
      </c>
      <c r="M137" s="17">
        <v>0.56428571428571428</v>
      </c>
      <c r="N137" s="17"/>
      <c r="O137" s="17" t="str">
        <f>IF(M137&gt;0, IF(N137&gt;0, M137-N137, "N/A"), "N/A")</f>
        <v>N/A</v>
      </c>
      <c r="P137" s="18">
        <v>0.58571428571428574</v>
      </c>
      <c r="Q137" s="19">
        <v>70</v>
      </c>
      <c r="R137" s="28">
        <f>P137*Q137</f>
        <v>41</v>
      </c>
      <c r="S137" s="18"/>
      <c r="T137" s="19"/>
      <c r="U137" s="19">
        <f>T137*S137</f>
        <v>0</v>
      </c>
      <c r="V137" s="18" t="str">
        <f>IF(P137&gt;0, IF(S137&gt;0,P137-S137, "N/A"), "N/A")</f>
        <v>N/A</v>
      </c>
      <c r="W137" s="20">
        <v>0.54285714285714282</v>
      </c>
      <c r="X137" s="21">
        <v>70</v>
      </c>
      <c r="Y137" s="21">
        <f>X137*W137</f>
        <v>38</v>
      </c>
      <c r="Z137" s="20"/>
      <c r="AA137" s="21"/>
      <c r="AB137" s="21">
        <f>AA137*Z137</f>
        <v>0</v>
      </c>
      <c r="AC137" s="20" t="str">
        <f>IF(W137&gt;0, IF(Z137&gt;0,W137-Z137, "N/A"), "N/A")</f>
        <v>N/A</v>
      </c>
    </row>
    <row r="138" spans="1:29" s="1" customFormat="1" x14ac:dyDescent="0.2">
      <c r="A138" s="1">
        <v>2013</v>
      </c>
      <c r="B138" s="1">
        <v>1</v>
      </c>
      <c r="C138" s="1" t="s">
        <v>233</v>
      </c>
      <c r="D138" s="1" t="s">
        <v>70</v>
      </c>
      <c r="E138" s="14" t="s">
        <v>292</v>
      </c>
      <c r="F138" s="3" t="s">
        <v>423</v>
      </c>
      <c r="G138" s="15" t="s">
        <v>417</v>
      </c>
      <c r="H138" s="16">
        <v>30.294117647058822</v>
      </c>
      <c r="I138" s="2">
        <v>-3.661106233538181</v>
      </c>
      <c r="J138" s="3" t="s">
        <v>420</v>
      </c>
      <c r="K138" s="2">
        <v>33.955223880597003</v>
      </c>
      <c r="L138" s="3" t="s">
        <v>417</v>
      </c>
      <c r="M138" s="17">
        <v>0.27500000000000002</v>
      </c>
      <c r="N138" s="17">
        <v>0.29850746268656714</v>
      </c>
      <c r="O138" s="17">
        <f>IF(M138&gt;0, IF(N138&gt;0, M138-N138, "N/A"), "N/A")</f>
        <v>-2.3507462686567115E-2</v>
      </c>
      <c r="P138" s="18">
        <v>0.25</v>
      </c>
      <c r="Q138" s="19">
        <v>60</v>
      </c>
      <c r="R138" s="28">
        <f>P138*Q138</f>
        <v>15</v>
      </c>
      <c r="S138" s="18">
        <v>0.2537313432835821</v>
      </c>
      <c r="T138" s="19">
        <v>67</v>
      </c>
      <c r="U138" s="19">
        <f>T138*S138</f>
        <v>17</v>
      </c>
      <c r="V138" s="18">
        <f>IF(P138&gt;0, IF(S138&gt;0,P138-S138, "N/A"), "N/A")</f>
        <v>-3.7313432835821003E-3</v>
      </c>
      <c r="W138" s="20">
        <v>0.3</v>
      </c>
      <c r="X138" s="21">
        <v>60</v>
      </c>
      <c r="Y138" s="21">
        <f>X138*W138</f>
        <v>18</v>
      </c>
      <c r="Z138" s="20">
        <v>0.34328358208955223</v>
      </c>
      <c r="AA138" s="21">
        <v>67</v>
      </c>
      <c r="AB138" s="21">
        <f>AA138*Z138</f>
        <v>23</v>
      </c>
      <c r="AC138" s="20">
        <f>IF(W138&gt;0, IF(Z138&gt;0,W138-Z138, "N/A"), "N/A")</f>
        <v>-4.3283582089552242E-2</v>
      </c>
    </row>
    <row r="139" spans="1:29" s="1" customFormat="1" x14ac:dyDescent="0.2">
      <c r="A139" s="1">
        <v>2013</v>
      </c>
      <c r="B139" s="1">
        <v>170</v>
      </c>
      <c r="C139" s="1" t="s">
        <v>246</v>
      </c>
      <c r="D139" s="1" t="s">
        <v>198</v>
      </c>
      <c r="E139" s="14" t="s">
        <v>246</v>
      </c>
      <c r="F139" s="3" t="s">
        <v>423</v>
      </c>
      <c r="G139" s="15" t="s">
        <v>414</v>
      </c>
      <c r="H139" s="16"/>
      <c r="I139" s="2"/>
      <c r="J139" s="3" t="s">
        <v>414</v>
      </c>
      <c r="K139" s="2"/>
      <c r="L139" s="3" t="s">
        <v>414</v>
      </c>
      <c r="M139" s="17">
        <v>0.6</v>
      </c>
      <c r="N139" s="17"/>
      <c r="O139" s="17" t="str">
        <f>IF(M139&gt;0, IF(N139&gt;0, M139-N139, "N/A"), "N/A")</f>
        <v>N/A</v>
      </c>
      <c r="P139" s="18">
        <v>0.66666666666666663</v>
      </c>
      <c r="Q139" s="19">
        <v>15</v>
      </c>
      <c r="R139" s="28">
        <f>P139*Q139</f>
        <v>10</v>
      </c>
      <c r="S139" s="18"/>
      <c r="T139" s="19"/>
      <c r="U139" s="19">
        <f>T139*S139</f>
        <v>0</v>
      </c>
      <c r="V139" s="18" t="str">
        <f>IF(P139&gt;0, IF(S139&gt;0,P139-S139, "N/A"), "N/A")</f>
        <v>N/A</v>
      </c>
      <c r="W139" s="20">
        <v>0.53333333333333333</v>
      </c>
      <c r="X139" s="21">
        <v>15</v>
      </c>
      <c r="Y139" s="21">
        <f>X139*W139</f>
        <v>8</v>
      </c>
      <c r="Z139" s="20"/>
      <c r="AA139" s="21"/>
      <c r="AB139" s="21">
        <f>AA139*Z139</f>
        <v>0</v>
      </c>
      <c r="AC139" s="20" t="str">
        <f>IF(W139&gt;0, IF(Z139&gt;0,W139-Z139, "N/A"), "N/A")</f>
        <v>N/A</v>
      </c>
    </row>
    <row r="140" spans="1:29" s="1" customFormat="1" x14ac:dyDescent="0.2">
      <c r="A140" s="1">
        <v>2013</v>
      </c>
      <c r="B140" s="1">
        <v>1</v>
      </c>
      <c r="C140" s="1" t="s">
        <v>233</v>
      </c>
      <c r="D140" s="1" t="s">
        <v>71</v>
      </c>
      <c r="E140" s="14" t="s">
        <v>293</v>
      </c>
      <c r="F140" s="3" t="s">
        <v>423</v>
      </c>
      <c r="G140" s="15" t="s">
        <v>412</v>
      </c>
      <c r="H140" s="16">
        <v>23.017241379310345</v>
      </c>
      <c r="I140" s="2">
        <v>7.0494994438264449</v>
      </c>
      <c r="J140" s="3" t="s">
        <v>418</v>
      </c>
      <c r="K140" s="2">
        <v>15.9677419354839</v>
      </c>
      <c r="L140" s="3" t="s">
        <v>412</v>
      </c>
      <c r="M140" s="17">
        <v>0.14000000000000001</v>
      </c>
      <c r="N140" s="17">
        <v>0.12903225806451613</v>
      </c>
      <c r="O140" s="17">
        <f>IF(M140&gt;0, IF(N140&gt;0, M140-N140, "N/A"), "N/A")</f>
        <v>1.0967741935483888E-2</v>
      </c>
      <c r="P140" s="18">
        <v>0.12</v>
      </c>
      <c r="Q140" s="19">
        <v>50</v>
      </c>
      <c r="R140" s="28">
        <f>P140*Q140</f>
        <v>6</v>
      </c>
      <c r="S140" s="18">
        <v>4.8387096774193547E-2</v>
      </c>
      <c r="T140" s="19">
        <v>62</v>
      </c>
      <c r="U140" s="19">
        <f>T140*S140</f>
        <v>3</v>
      </c>
      <c r="V140" s="18">
        <f>IF(P140&gt;0, IF(S140&gt;0,P140-S140, "N/A"), "N/A")</f>
        <v>7.1612903225806449E-2</v>
      </c>
      <c r="W140" s="20">
        <v>0.16</v>
      </c>
      <c r="X140" s="21">
        <v>50</v>
      </c>
      <c r="Y140" s="21">
        <f>X140*W140</f>
        <v>8</v>
      </c>
      <c r="Z140" s="20">
        <v>0.20967741935483872</v>
      </c>
      <c r="AA140" s="21">
        <v>62</v>
      </c>
      <c r="AB140" s="21">
        <f>AA140*Z140</f>
        <v>13</v>
      </c>
      <c r="AC140" s="20">
        <f>IF(W140&gt;0, IF(Z140&gt;0,W140-Z140, "N/A"), "N/A")</f>
        <v>-4.9677419354838714E-2</v>
      </c>
    </row>
    <row r="141" spans="1:29" s="1" customFormat="1" x14ac:dyDescent="0.2">
      <c r="A141" s="1">
        <v>2013</v>
      </c>
      <c r="B141" s="1">
        <v>120</v>
      </c>
      <c r="C141" s="1" t="s">
        <v>202</v>
      </c>
      <c r="D141" s="1" t="s">
        <v>34</v>
      </c>
      <c r="E141" s="14" t="s">
        <v>269</v>
      </c>
      <c r="F141" s="3" t="s">
        <v>423</v>
      </c>
      <c r="G141" s="15" t="s">
        <v>415</v>
      </c>
      <c r="H141" s="16">
        <v>44.015957446808514</v>
      </c>
      <c r="I141" s="2">
        <v>-1.3861669841474864</v>
      </c>
      <c r="J141" s="3" t="s">
        <v>414</v>
      </c>
      <c r="K141" s="2">
        <v>45.402124430956</v>
      </c>
      <c r="L141" s="3" t="s">
        <v>413</v>
      </c>
      <c r="M141" s="17">
        <v>0.37808641975308643</v>
      </c>
      <c r="N141" s="17">
        <v>0.40060698027314112</v>
      </c>
      <c r="O141" s="17">
        <f>IF(M141&gt;0, IF(N141&gt;0, M141-N141, "N/A"), "N/A")</f>
        <v>-2.2520560520054689E-2</v>
      </c>
      <c r="P141" s="18">
        <v>0.45061728395061729</v>
      </c>
      <c r="Q141" s="19">
        <v>324</v>
      </c>
      <c r="R141" s="28">
        <f>P141*Q141</f>
        <v>146</v>
      </c>
      <c r="S141" s="18">
        <v>0.47878787878787876</v>
      </c>
      <c r="T141" s="19">
        <v>330</v>
      </c>
      <c r="U141" s="19">
        <f>T141*S141</f>
        <v>158</v>
      </c>
      <c r="V141" s="18">
        <f>IF(P141&gt;0, IF(S141&gt;0,P141-S141, "N/A"), "N/A")</f>
        <v>-2.8170594837261476E-2</v>
      </c>
      <c r="W141" s="20">
        <v>0.30555555555555558</v>
      </c>
      <c r="X141" s="21">
        <v>324</v>
      </c>
      <c r="Y141" s="21">
        <f>X141*W141</f>
        <v>99.000000000000014</v>
      </c>
      <c r="Z141" s="20">
        <v>0.32218844984802431</v>
      </c>
      <c r="AA141" s="21">
        <v>329</v>
      </c>
      <c r="AB141" s="21">
        <f>AA141*Z141</f>
        <v>106</v>
      </c>
      <c r="AC141" s="20">
        <f>IF(W141&gt;0, IF(Z141&gt;0,W141-Z141, "N/A"), "N/A")</f>
        <v>-1.6632894292468725E-2</v>
      </c>
    </row>
    <row r="142" spans="1:29" s="1" customFormat="1" x14ac:dyDescent="0.2">
      <c r="A142" s="1">
        <v>2013</v>
      </c>
      <c r="B142" s="1">
        <v>120</v>
      </c>
      <c r="C142" s="1" t="s">
        <v>202</v>
      </c>
      <c r="D142" s="1" t="s">
        <v>49</v>
      </c>
      <c r="E142" s="14" t="s">
        <v>276</v>
      </c>
      <c r="F142" s="3" t="s">
        <v>423</v>
      </c>
      <c r="G142" s="15" t="s">
        <v>415</v>
      </c>
      <c r="H142" s="16">
        <v>38.286604361370713</v>
      </c>
      <c r="I142" s="2">
        <v>-11.713395638629287</v>
      </c>
      <c r="J142" s="3" t="s">
        <v>422</v>
      </c>
      <c r="K142" s="2">
        <v>50</v>
      </c>
      <c r="L142" s="3" t="s">
        <v>413</v>
      </c>
      <c r="M142" s="17">
        <v>0.33410138248847926</v>
      </c>
      <c r="N142" s="17">
        <v>0.46774193548387094</v>
      </c>
      <c r="O142" s="17">
        <f>IF(M142&gt;0, IF(N142&gt;0, M142-N142, "N/A"), "N/A")</f>
        <v>-0.13364055299539168</v>
      </c>
      <c r="P142" s="18">
        <v>0.35483870967741937</v>
      </c>
      <c r="Q142" s="19">
        <v>217</v>
      </c>
      <c r="R142" s="28">
        <f>P142*Q142</f>
        <v>77</v>
      </c>
      <c r="S142" s="18">
        <v>0.52822580645161288</v>
      </c>
      <c r="T142" s="19">
        <v>248</v>
      </c>
      <c r="U142" s="19">
        <f>T142*S142</f>
        <v>131</v>
      </c>
      <c r="V142" s="18">
        <f>IF(P142&gt;0, IF(S142&gt;0,P142-S142, "N/A"), "N/A")</f>
        <v>-0.17338709677419351</v>
      </c>
      <c r="W142" s="20">
        <v>0.31336405529953915</v>
      </c>
      <c r="X142" s="21">
        <v>217</v>
      </c>
      <c r="Y142" s="21">
        <f>X142*W142</f>
        <v>68</v>
      </c>
      <c r="Z142" s="20">
        <v>0.40725806451612906</v>
      </c>
      <c r="AA142" s="21">
        <v>248</v>
      </c>
      <c r="AB142" s="21">
        <f>AA142*Z142</f>
        <v>101</v>
      </c>
      <c r="AC142" s="20">
        <f>IF(W142&gt;0, IF(Z142&gt;0,W142-Z142, "N/A"), "N/A")</f>
        <v>-9.3894009216589913E-2</v>
      </c>
    </row>
    <row r="143" spans="1:29" s="1" customFormat="1" x14ac:dyDescent="0.2">
      <c r="A143" s="1">
        <v>2013</v>
      </c>
      <c r="B143" s="1">
        <v>1</v>
      </c>
      <c r="C143" s="1" t="s">
        <v>233</v>
      </c>
      <c r="D143" s="1" t="s">
        <v>78</v>
      </c>
      <c r="E143" s="14" t="s">
        <v>300</v>
      </c>
      <c r="F143" s="3" t="s">
        <v>423</v>
      </c>
      <c r="G143" s="15" t="s">
        <v>412</v>
      </c>
      <c r="H143" s="16">
        <v>24.391534391534393</v>
      </c>
      <c r="I143" s="2">
        <v>-14.095307713728808</v>
      </c>
      <c r="J143" s="3" t="s">
        <v>422</v>
      </c>
      <c r="K143" s="2">
        <v>38.4868421052632</v>
      </c>
      <c r="L143" s="3" t="s">
        <v>415</v>
      </c>
      <c r="M143" s="17">
        <v>0.21084337349397592</v>
      </c>
      <c r="N143" s="17">
        <v>0.34868421052631576</v>
      </c>
      <c r="O143" s="17">
        <f>IF(M143&gt;0, IF(N143&gt;0, M143-N143, "N/A"), "N/A")</f>
        <v>-0.13784083703233985</v>
      </c>
      <c r="P143" s="18">
        <v>0.19277108433734941</v>
      </c>
      <c r="Q143" s="19">
        <v>83</v>
      </c>
      <c r="R143" s="28">
        <f>P143*Q143</f>
        <v>16</v>
      </c>
      <c r="S143" s="18">
        <v>0.34210526315789475</v>
      </c>
      <c r="T143" s="19">
        <v>76</v>
      </c>
      <c r="U143" s="19">
        <f>T143*S143</f>
        <v>26</v>
      </c>
      <c r="V143" s="18">
        <f>IF(P143&gt;0, IF(S143&gt;0,P143-S143, "N/A"), "N/A")</f>
        <v>-0.14933417882054534</v>
      </c>
      <c r="W143" s="20">
        <v>0.2289156626506024</v>
      </c>
      <c r="X143" s="21">
        <v>83</v>
      </c>
      <c r="Y143" s="21">
        <f>X143*W143</f>
        <v>19</v>
      </c>
      <c r="Z143" s="20">
        <v>0.35526315789473684</v>
      </c>
      <c r="AA143" s="21">
        <v>76</v>
      </c>
      <c r="AB143" s="21">
        <f>AA143*Z143</f>
        <v>27</v>
      </c>
      <c r="AC143" s="20">
        <f>IF(W143&gt;0, IF(Z143&gt;0,W143-Z143, "N/A"), "N/A")</f>
        <v>-0.12634749524413444</v>
      </c>
    </row>
    <row r="144" spans="1:29" s="1" customFormat="1" ht="24" x14ac:dyDescent="0.2">
      <c r="A144" s="1">
        <v>2013</v>
      </c>
      <c r="B144" s="1">
        <v>126</v>
      </c>
      <c r="C144" s="1" t="s">
        <v>217</v>
      </c>
      <c r="D144" s="1" t="s">
        <v>38</v>
      </c>
      <c r="E144" s="14" t="s">
        <v>270</v>
      </c>
      <c r="F144" s="3" t="s">
        <v>423</v>
      </c>
      <c r="G144" s="15" t="s">
        <v>416</v>
      </c>
      <c r="H144" s="16">
        <v>58.013468013468014</v>
      </c>
      <c r="I144" s="2">
        <v>20.747843013468014</v>
      </c>
      <c r="J144" s="3" t="s">
        <v>419</v>
      </c>
      <c r="K144" s="2">
        <v>37.265625</v>
      </c>
      <c r="L144" s="3" t="s">
        <v>415</v>
      </c>
      <c r="M144" s="17">
        <v>0.56164383561643838</v>
      </c>
      <c r="N144" s="17">
        <v>0.3515625</v>
      </c>
      <c r="O144" s="17">
        <f>IF(M144&gt;0, IF(N144&gt;0, M144-N144, "N/A"), "N/A")</f>
        <v>0.21008133561643838</v>
      </c>
      <c r="P144" s="18">
        <v>0.51376146788990829</v>
      </c>
      <c r="Q144" s="19">
        <v>109</v>
      </c>
      <c r="R144" s="28">
        <f>P144*Q144</f>
        <v>56</v>
      </c>
      <c r="S144" s="18">
        <v>0.3515625</v>
      </c>
      <c r="T144" s="19">
        <v>128</v>
      </c>
      <c r="U144" s="19">
        <f>T144*S144</f>
        <v>45</v>
      </c>
      <c r="V144" s="18">
        <f>IF(P144&gt;0, IF(S144&gt;0,P144-S144, "N/A"), "N/A")</f>
        <v>0.16219896788990829</v>
      </c>
      <c r="W144" s="20">
        <v>0.60909090909090913</v>
      </c>
      <c r="X144" s="21">
        <v>110</v>
      </c>
      <c r="Y144" s="21">
        <f>X144*W144</f>
        <v>67</v>
      </c>
      <c r="Z144" s="20">
        <v>0.3515625</v>
      </c>
      <c r="AA144" s="21">
        <v>128</v>
      </c>
      <c r="AB144" s="21">
        <f>AA144*Z144</f>
        <v>45</v>
      </c>
      <c r="AC144" s="20">
        <f>IF(W144&gt;0, IF(Z144&gt;0,W144-Z144, "N/A"), "N/A")</f>
        <v>0.25752840909090913</v>
      </c>
    </row>
    <row r="145" spans="1:29" s="1" customFormat="1" x14ac:dyDescent="0.2">
      <c r="A145" s="1">
        <v>2013</v>
      </c>
      <c r="B145" s="1">
        <v>1</v>
      </c>
      <c r="C145" s="1" t="s">
        <v>233</v>
      </c>
      <c r="D145" s="1" t="s">
        <v>150</v>
      </c>
      <c r="E145" s="14" t="s">
        <v>372</v>
      </c>
      <c r="F145" s="3" t="s">
        <v>423</v>
      </c>
      <c r="G145" s="15" t="s">
        <v>412</v>
      </c>
      <c r="H145" s="16">
        <v>55.092105263157897</v>
      </c>
      <c r="I145" s="2">
        <v>17.239541160593795</v>
      </c>
      <c r="J145" s="3" t="s">
        <v>418</v>
      </c>
      <c r="K145" s="2">
        <v>37.852564102564102</v>
      </c>
      <c r="L145" s="3" t="s">
        <v>412</v>
      </c>
      <c r="M145" s="17">
        <v>0.45166163141993959</v>
      </c>
      <c r="N145" s="17">
        <v>0.3125</v>
      </c>
      <c r="O145" s="17">
        <f>IF(M145&gt;0, IF(N145&gt;0, M145-N145, "N/A"), "N/A")</f>
        <v>0.13916163141993959</v>
      </c>
      <c r="P145" s="18">
        <v>0.52870090634441091</v>
      </c>
      <c r="Q145" s="19">
        <v>331</v>
      </c>
      <c r="R145" s="28">
        <f>P145*Q145</f>
        <v>175</v>
      </c>
      <c r="S145" s="18">
        <v>0.38461538461538464</v>
      </c>
      <c r="T145" s="19">
        <v>312</v>
      </c>
      <c r="U145" s="19">
        <f>T145*S145</f>
        <v>120</v>
      </c>
      <c r="V145" s="18">
        <f>IF(P145&gt;0, IF(S145&gt;0,P145-S145, "N/A"), "N/A")</f>
        <v>0.14408552172902628</v>
      </c>
      <c r="W145" s="20">
        <v>0.37462235649546827</v>
      </c>
      <c r="X145" s="21">
        <v>331</v>
      </c>
      <c r="Y145" s="21">
        <f>X145*W145</f>
        <v>124</v>
      </c>
      <c r="Z145" s="20">
        <v>0.24038461538461539</v>
      </c>
      <c r="AA145" s="21">
        <v>312</v>
      </c>
      <c r="AB145" s="21">
        <f>AA145*Z145</f>
        <v>75</v>
      </c>
      <c r="AC145" s="20">
        <f>IF(W145&gt;0, IF(Z145&gt;0,W145-Z145, "N/A"), "N/A")</f>
        <v>0.13423774111085288</v>
      </c>
    </row>
    <row r="146" spans="1:29" s="1" customFormat="1" x14ac:dyDescent="0.2">
      <c r="A146" s="1">
        <v>2013</v>
      </c>
      <c r="B146" s="1">
        <v>1</v>
      </c>
      <c r="C146" s="1" t="s">
        <v>233</v>
      </c>
      <c r="D146" s="1" t="s">
        <v>81</v>
      </c>
      <c r="E146" s="14" t="s">
        <v>303</v>
      </c>
      <c r="F146" s="3" t="s">
        <v>423</v>
      </c>
      <c r="G146" s="15" t="s">
        <v>417</v>
      </c>
      <c r="H146" s="16">
        <v>32.014925373134325</v>
      </c>
      <c r="I146" s="2">
        <v>4.5807148468185268</v>
      </c>
      <c r="J146" s="3" t="s">
        <v>420</v>
      </c>
      <c r="K146" s="2">
        <v>27.434210526315798</v>
      </c>
      <c r="L146" s="3" t="s">
        <v>417</v>
      </c>
      <c r="M146" s="17">
        <v>0.28448275862068967</v>
      </c>
      <c r="N146" s="17">
        <v>0.22321428571428573</v>
      </c>
      <c r="O146" s="17">
        <f>IF(M146&gt;0, IF(N146&gt;0, M146-N146, "N/A"), "N/A")</f>
        <v>6.1268472906403942E-2</v>
      </c>
      <c r="P146" s="18">
        <v>0.27586206896551724</v>
      </c>
      <c r="Q146" s="19">
        <v>58</v>
      </c>
      <c r="R146" s="28">
        <f>P146*Q146</f>
        <v>16</v>
      </c>
      <c r="S146" s="18">
        <v>0.21428571428571427</v>
      </c>
      <c r="T146" s="19">
        <v>56</v>
      </c>
      <c r="U146" s="19">
        <f>T146*S146</f>
        <v>12</v>
      </c>
      <c r="V146" s="18">
        <f>IF(P146&gt;0, IF(S146&gt;0,P146-S146, "N/A"), "N/A")</f>
        <v>6.1576354679802964E-2</v>
      </c>
      <c r="W146" s="20">
        <v>0.29310344827586204</v>
      </c>
      <c r="X146" s="21">
        <v>58</v>
      </c>
      <c r="Y146" s="21">
        <f>X146*W146</f>
        <v>17</v>
      </c>
      <c r="Z146" s="20">
        <v>0.23214285714285715</v>
      </c>
      <c r="AA146" s="21">
        <v>56</v>
      </c>
      <c r="AB146" s="21">
        <f>AA146*Z146</f>
        <v>13</v>
      </c>
      <c r="AC146" s="20">
        <f>IF(W146&gt;0, IF(Z146&gt;0,W146-Z146, "N/A"), "N/A")</f>
        <v>6.0960591133004893E-2</v>
      </c>
    </row>
    <row r="147" spans="1:29" s="1" customFormat="1" x14ac:dyDescent="0.2">
      <c r="A147" s="1">
        <v>2013</v>
      </c>
      <c r="B147" s="1">
        <v>1</v>
      </c>
      <c r="C147" s="1" t="s">
        <v>233</v>
      </c>
      <c r="D147" s="1" t="s">
        <v>84</v>
      </c>
      <c r="E147" s="14" t="s">
        <v>306</v>
      </c>
      <c r="F147" s="3" t="s">
        <v>423</v>
      </c>
      <c r="G147" s="15" t="s">
        <v>417</v>
      </c>
      <c r="H147" s="16">
        <v>36.727941176470587</v>
      </c>
      <c r="I147" s="2">
        <v>3.9627896613190856</v>
      </c>
      <c r="J147" s="3" t="s">
        <v>422</v>
      </c>
      <c r="K147" s="2">
        <v>32.765151515151501</v>
      </c>
      <c r="L147" s="3" t="s">
        <v>415</v>
      </c>
      <c r="M147" s="17">
        <v>0.31623931623931623</v>
      </c>
      <c r="N147" s="17">
        <v>0.28409090909090912</v>
      </c>
      <c r="O147" s="17">
        <f>IF(M147&gt;0, IF(N147&gt;0, M147-N147, "N/A"), "N/A")</f>
        <v>3.214840714840711E-2</v>
      </c>
      <c r="P147" s="18">
        <v>0.29059829059829062</v>
      </c>
      <c r="Q147" s="19">
        <v>117</v>
      </c>
      <c r="R147" s="28">
        <f>P147*Q147</f>
        <v>34</v>
      </c>
      <c r="S147" s="18">
        <v>0.29545454545454547</v>
      </c>
      <c r="T147" s="19">
        <v>132</v>
      </c>
      <c r="U147" s="19">
        <f>T147*S147</f>
        <v>39</v>
      </c>
      <c r="V147" s="18">
        <f>IF(P147&gt;0, IF(S147&gt;0,P147-S147, "N/A"), "N/A")</f>
        <v>-4.8562548562548491E-3</v>
      </c>
      <c r="W147" s="20">
        <v>0.34188034188034189</v>
      </c>
      <c r="X147" s="21">
        <v>117</v>
      </c>
      <c r="Y147" s="21">
        <f>X147*W147</f>
        <v>40</v>
      </c>
      <c r="Z147" s="20">
        <v>0.27272727272727271</v>
      </c>
      <c r="AA147" s="21">
        <v>132</v>
      </c>
      <c r="AB147" s="21">
        <f>AA147*Z147</f>
        <v>36</v>
      </c>
      <c r="AC147" s="20">
        <f>IF(W147&gt;0, IF(Z147&gt;0,W147-Z147, "N/A"), "N/A")</f>
        <v>6.915306915306918E-2</v>
      </c>
    </row>
    <row r="148" spans="1:29" s="1" customFormat="1" x14ac:dyDescent="0.2">
      <c r="A148" s="1">
        <v>2013</v>
      </c>
      <c r="B148" s="1">
        <v>129</v>
      </c>
      <c r="C148" s="1" t="s">
        <v>205</v>
      </c>
      <c r="D148" s="1" t="s">
        <v>51</v>
      </c>
      <c r="E148" s="14" t="s">
        <v>278</v>
      </c>
      <c r="F148" s="3" t="s">
        <v>423</v>
      </c>
      <c r="G148" s="15" t="s">
        <v>416</v>
      </c>
      <c r="H148" s="16">
        <v>86.618911174785097</v>
      </c>
      <c r="I148" s="2">
        <v>9.5293589359791042</v>
      </c>
      <c r="J148" s="3" t="s">
        <v>414</v>
      </c>
      <c r="K148" s="2">
        <v>77.089552238805993</v>
      </c>
      <c r="L148" s="3" t="s">
        <v>413</v>
      </c>
      <c r="M148" s="17">
        <v>0.81451612903225812</v>
      </c>
      <c r="N148" s="17">
        <v>0.72512437810945274</v>
      </c>
      <c r="O148" s="17">
        <f>IF(M148&gt;0, IF(N148&gt;0, M148-N148, "N/A"), "N/A")</f>
        <v>8.939175092280538E-2</v>
      </c>
      <c r="P148" s="18">
        <v>0.86451612903225805</v>
      </c>
      <c r="Q148" s="19">
        <v>310</v>
      </c>
      <c r="R148" s="28">
        <f>P148*Q148</f>
        <v>268</v>
      </c>
      <c r="S148" s="18">
        <v>0.78358208955223885</v>
      </c>
      <c r="T148" s="19">
        <v>402</v>
      </c>
      <c r="U148" s="19">
        <f>T148*S148</f>
        <v>315</v>
      </c>
      <c r="V148" s="18">
        <f>IF(P148&gt;0, IF(S148&gt;0,P148-S148, "N/A"), "N/A")</f>
        <v>8.0934039480019204E-2</v>
      </c>
      <c r="W148" s="20">
        <v>0.76451612903225807</v>
      </c>
      <c r="X148" s="21">
        <v>310</v>
      </c>
      <c r="Y148" s="21">
        <f>X148*W148</f>
        <v>237</v>
      </c>
      <c r="Z148" s="20">
        <v>0.66666666666666663</v>
      </c>
      <c r="AA148" s="21">
        <v>402</v>
      </c>
      <c r="AB148" s="21">
        <f>AA148*Z148</f>
        <v>268</v>
      </c>
      <c r="AC148" s="20">
        <f>IF(W148&gt;0, IF(Z148&gt;0,W148-Z148, "N/A"), "N/A")</f>
        <v>9.7849462365591444E-2</v>
      </c>
    </row>
    <row r="149" spans="1:29" s="1" customFormat="1" x14ac:dyDescent="0.2">
      <c r="A149" s="1">
        <v>2013</v>
      </c>
      <c r="B149" s="1">
        <v>129</v>
      </c>
      <c r="C149" s="1" t="s">
        <v>205</v>
      </c>
      <c r="D149" s="1" t="s">
        <v>189</v>
      </c>
      <c r="E149" s="14" t="s">
        <v>406</v>
      </c>
      <c r="F149" s="3" t="s">
        <v>423</v>
      </c>
      <c r="G149" s="15" t="s">
        <v>417</v>
      </c>
      <c r="H149" s="16">
        <v>65.660749506903358</v>
      </c>
      <c r="I149" s="2">
        <v>25.36663185984456</v>
      </c>
      <c r="J149" s="3" t="s">
        <v>420</v>
      </c>
      <c r="K149" s="2">
        <v>40.294117647058798</v>
      </c>
      <c r="L149" s="3" t="s">
        <v>417</v>
      </c>
      <c r="M149" s="17">
        <v>0.59653465346534651</v>
      </c>
      <c r="N149" s="17">
        <v>0.40196078431372551</v>
      </c>
      <c r="O149" s="17">
        <f>IF(M149&gt;0, IF(N149&gt;0, M149-N149, "N/A"), "N/A")</f>
        <v>0.194573869151621</v>
      </c>
      <c r="P149" s="18">
        <v>0.62871287128712872</v>
      </c>
      <c r="Q149" s="19">
        <v>202</v>
      </c>
      <c r="R149" s="28">
        <f>P149*Q149</f>
        <v>127</v>
      </c>
      <c r="S149" s="18">
        <v>0.28431372549019607</v>
      </c>
      <c r="T149" s="19">
        <v>102</v>
      </c>
      <c r="U149" s="19">
        <f>T149*S149</f>
        <v>29</v>
      </c>
      <c r="V149" s="18">
        <f>IF(P149&gt;0, IF(S149&gt;0,P149-S149, "N/A"), "N/A")</f>
        <v>0.34439914579693265</v>
      </c>
      <c r="W149" s="20">
        <v>0.5643564356435643</v>
      </c>
      <c r="X149" s="21">
        <v>202</v>
      </c>
      <c r="Y149" s="21">
        <f>X149*W149</f>
        <v>113.99999999999999</v>
      </c>
      <c r="Z149" s="20">
        <v>0.51960784313725494</v>
      </c>
      <c r="AA149" s="21">
        <v>102</v>
      </c>
      <c r="AB149" s="21">
        <f>AA149*Z149</f>
        <v>53.000000000000007</v>
      </c>
      <c r="AC149" s="20">
        <f>IF(W149&gt;0, IF(Z149&gt;0,W149-Z149, "N/A"), "N/A")</f>
        <v>4.4748592506309359E-2</v>
      </c>
    </row>
    <row r="150" spans="1:29" s="1" customFormat="1" x14ac:dyDescent="0.2">
      <c r="A150" s="1">
        <v>2013</v>
      </c>
      <c r="B150" s="1">
        <v>133</v>
      </c>
      <c r="C150" s="1" t="s">
        <v>199</v>
      </c>
      <c r="D150" s="1" t="s">
        <v>10</v>
      </c>
      <c r="E150" s="14" t="s">
        <v>247</v>
      </c>
      <c r="F150" s="3" t="s">
        <v>423</v>
      </c>
      <c r="G150" s="15" t="s">
        <v>412</v>
      </c>
      <c r="H150" s="16">
        <v>32.576687116564415</v>
      </c>
      <c r="I150" s="2">
        <v>13.727766253255016</v>
      </c>
      <c r="J150" s="3" t="s">
        <v>418</v>
      </c>
      <c r="K150" s="2">
        <v>18.848920863309399</v>
      </c>
      <c r="L150" s="3" t="s">
        <v>412</v>
      </c>
      <c r="M150" s="17">
        <v>0.17272727272727273</v>
      </c>
      <c r="N150" s="17">
        <v>0.14388489208633093</v>
      </c>
      <c r="O150" s="17">
        <f>IF(M150&gt;0, IF(N150&gt;0, M150-N150, "N/A"), "N/A")</f>
        <v>2.88423806409418E-2</v>
      </c>
      <c r="P150" s="18">
        <v>0.12727272727272726</v>
      </c>
      <c r="Q150" s="19">
        <v>55</v>
      </c>
      <c r="R150" s="28">
        <f>P150*Q150</f>
        <v>6.9999999999999991</v>
      </c>
      <c r="S150" s="18">
        <v>0.18571428571428572</v>
      </c>
      <c r="T150" s="19">
        <v>70</v>
      </c>
      <c r="U150" s="19">
        <f>T150*S150</f>
        <v>13</v>
      </c>
      <c r="V150" s="18">
        <f>IF(P150&gt;0, IF(S150&gt;0,P150-S150, "N/A"), "N/A")</f>
        <v>-5.8441558441558461E-2</v>
      </c>
      <c r="W150" s="20">
        <v>0.21818181818181817</v>
      </c>
      <c r="X150" s="21">
        <v>55</v>
      </c>
      <c r="Y150" s="21">
        <f>X150*W150</f>
        <v>12</v>
      </c>
      <c r="Z150" s="20">
        <v>0.10144927536231885</v>
      </c>
      <c r="AA150" s="21">
        <v>69</v>
      </c>
      <c r="AB150" s="21">
        <f>AA150*Z150</f>
        <v>7</v>
      </c>
      <c r="AC150" s="20">
        <f>IF(W150&gt;0, IF(Z150&gt;0,W150-Z150, "N/A"), "N/A")</f>
        <v>0.11673254281949932</v>
      </c>
    </row>
    <row r="151" spans="1:29" s="1" customFormat="1" x14ac:dyDescent="0.2">
      <c r="A151" s="1">
        <v>2013</v>
      </c>
      <c r="B151" s="1">
        <v>133</v>
      </c>
      <c r="C151" s="1" t="s">
        <v>199</v>
      </c>
      <c r="D151" s="1" t="s">
        <v>26</v>
      </c>
      <c r="E151" s="14" t="s">
        <v>261</v>
      </c>
      <c r="F151" s="3" t="s">
        <v>423</v>
      </c>
      <c r="G151" s="15" t="s">
        <v>416</v>
      </c>
      <c r="H151" s="16">
        <v>47.010050251256281</v>
      </c>
      <c r="I151" s="2">
        <v>14.529632496687078</v>
      </c>
      <c r="J151" s="3" t="s">
        <v>419</v>
      </c>
      <c r="K151" s="2">
        <v>32.480417754569203</v>
      </c>
      <c r="L151" s="3" t="s">
        <v>415</v>
      </c>
      <c r="M151" s="17">
        <v>0.37058823529411766</v>
      </c>
      <c r="N151" s="17">
        <v>0.28459530026109658</v>
      </c>
      <c r="O151" s="17">
        <f>IF(M151&gt;0, IF(N151&gt;0, M151-N151, "N/A"), "N/A")</f>
        <v>8.5992935033021078E-2</v>
      </c>
      <c r="P151" s="18">
        <v>0.37647058823529411</v>
      </c>
      <c r="Q151" s="19">
        <v>170</v>
      </c>
      <c r="R151" s="28">
        <f>P151*Q151</f>
        <v>64</v>
      </c>
      <c r="S151" s="18">
        <v>0.28125</v>
      </c>
      <c r="T151" s="19">
        <v>192</v>
      </c>
      <c r="U151" s="19">
        <f>T151*S151</f>
        <v>54</v>
      </c>
      <c r="V151" s="18">
        <f>IF(P151&gt;0, IF(S151&gt;0,P151-S151, "N/A"), "N/A")</f>
        <v>9.5220588235294112E-2</v>
      </c>
      <c r="W151" s="20">
        <v>0.36470588235294116</v>
      </c>
      <c r="X151" s="21">
        <v>170</v>
      </c>
      <c r="Y151" s="21">
        <f>X151*W151</f>
        <v>62</v>
      </c>
      <c r="Z151" s="20">
        <v>0.2879581151832461</v>
      </c>
      <c r="AA151" s="21">
        <v>191</v>
      </c>
      <c r="AB151" s="21">
        <f>AA151*Z151</f>
        <v>55.000000000000007</v>
      </c>
      <c r="AC151" s="20">
        <f>IF(W151&gt;0, IF(Z151&gt;0,W151-Z151, "N/A"), "N/A")</f>
        <v>7.6747767169695058E-2</v>
      </c>
    </row>
    <row r="152" spans="1:29" s="1" customFormat="1" x14ac:dyDescent="0.2">
      <c r="A152" s="1">
        <v>2013</v>
      </c>
      <c r="B152" s="1">
        <v>1</v>
      </c>
      <c r="C152" s="1" t="s">
        <v>233</v>
      </c>
      <c r="D152" s="1" t="s">
        <v>98</v>
      </c>
      <c r="E152" s="14" t="s">
        <v>320</v>
      </c>
      <c r="F152" s="3" t="s">
        <v>423</v>
      </c>
      <c r="G152" s="15" t="s">
        <v>417</v>
      </c>
      <c r="H152" s="16">
        <v>53.015267175572518</v>
      </c>
      <c r="I152" s="2">
        <v>23.484017175572518</v>
      </c>
      <c r="J152" s="3" t="s">
        <v>420</v>
      </c>
      <c r="K152" s="2">
        <v>29.53125</v>
      </c>
      <c r="L152" s="3" t="s">
        <v>417</v>
      </c>
      <c r="M152" s="17">
        <v>0.47727272727272729</v>
      </c>
      <c r="N152" s="17">
        <v>0.26041666666666669</v>
      </c>
      <c r="O152" s="17">
        <f>IF(M152&gt;0, IF(N152&gt;0, M152-N152, "N/A"), "N/A")</f>
        <v>0.21685606060606061</v>
      </c>
      <c r="P152" s="18">
        <v>0.5636363636363636</v>
      </c>
      <c r="Q152" s="19">
        <v>110</v>
      </c>
      <c r="R152" s="28">
        <f>P152*Q152</f>
        <v>61.999999999999993</v>
      </c>
      <c r="S152" s="18">
        <v>0.29166666666666669</v>
      </c>
      <c r="T152" s="19">
        <v>96</v>
      </c>
      <c r="U152" s="19">
        <f>T152*S152</f>
        <v>28</v>
      </c>
      <c r="V152" s="18">
        <f>IF(P152&gt;0, IF(S152&gt;0,P152-S152, "N/A"), "N/A")</f>
        <v>0.27196969696969692</v>
      </c>
      <c r="W152" s="20">
        <v>0.39090909090909093</v>
      </c>
      <c r="X152" s="21">
        <v>110</v>
      </c>
      <c r="Y152" s="21">
        <f>X152*W152</f>
        <v>43</v>
      </c>
      <c r="Z152" s="20">
        <v>0.22916666666666666</v>
      </c>
      <c r="AA152" s="21">
        <v>96</v>
      </c>
      <c r="AB152" s="21">
        <f>AA152*Z152</f>
        <v>22</v>
      </c>
      <c r="AC152" s="20">
        <f>IF(W152&gt;0, IF(Z152&gt;0,W152-Z152, "N/A"), "N/A")</f>
        <v>0.16174242424242427</v>
      </c>
    </row>
    <row r="153" spans="1:29" s="1" customFormat="1" x14ac:dyDescent="0.2">
      <c r="A153" s="1">
        <v>2013</v>
      </c>
      <c r="B153" s="1">
        <v>1</v>
      </c>
      <c r="C153" s="1" t="s">
        <v>233</v>
      </c>
      <c r="D153" s="1" t="s">
        <v>105</v>
      </c>
      <c r="E153" s="14" t="s">
        <v>327</v>
      </c>
      <c r="F153" s="3" t="s">
        <v>423</v>
      </c>
      <c r="G153" s="15" t="s">
        <v>415</v>
      </c>
      <c r="H153" s="16">
        <v>39.027027027027025</v>
      </c>
      <c r="I153" s="2">
        <v>-14.873682192831176</v>
      </c>
      <c r="J153" s="3" t="s">
        <v>414</v>
      </c>
      <c r="K153" s="2">
        <v>53.9007092198582</v>
      </c>
      <c r="L153" s="3" t="s">
        <v>416</v>
      </c>
      <c r="M153" s="17">
        <v>0.36129032258064514</v>
      </c>
      <c r="N153" s="17">
        <v>0.50354609929078009</v>
      </c>
      <c r="O153" s="17">
        <f>IF(M153&gt;0, IF(N153&gt;0, M153-N153, "N/A"), "N/A")</f>
        <v>-0.14225577671013495</v>
      </c>
      <c r="P153" s="18">
        <v>0.39743589743589741</v>
      </c>
      <c r="Q153" s="19">
        <v>78</v>
      </c>
      <c r="R153" s="28">
        <f>P153*Q153</f>
        <v>30.999999999999996</v>
      </c>
      <c r="S153" s="18">
        <v>0.55714285714285716</v>
      </c>
      <c r="T153" s="19">
        <v>70</v>
      </c>
      <c r="U153" s="19">
        <f>T153*S153</f>
        <v>39</v>
      </c>
      <c r="V153" s="18">
        <f>IF(P153&gt;0, IF(S153&gt;0,P153-S153, "N/A"), "N/A")</f>
        <v>-0.15970695970695975</v>
      </c>
      <c r="W153" s="20">
        <v>0.32467532467532467</v>
      </c>
      <c r="X153" s="21">
        <v>77</v>
      </c>
      <c r="Y153" s="21">
        <f>X153*W153</f>
        <v>25</v>
      </c>
      <c r="Z153" s="20">
        <v>0.45070422535211269</v>
      </c>
      <c r="AA153" s="21">
        <v>71</v>
      </c>
      <c r="AB153" s="21">
        <f>AA153*Z153</f>
        <v>32</v>
      </c>
      <c r="AC153" s="20">
        <f>IF(W153&gt;0, IF(Z153&gt;0,W153-Z153, "N/A"), "N/A")</f>
        <v>-0.12602890067678801</v>
      </c>
    </row>
    <row r="154" spans="1:29" s="1" customFormat="1" x14ac:dyDescent="0.2">
      <c r="A154" s="1">
        <v>2013</v>
      </c>
      <c r="B154" s="1">
        <v>1</v>
      </c>
      <c r="C154" s="1" t="s">
        <v>233</v>
      </c>
      <c r="D154" s="1" t="s">
        <v>115</v>
      </c>
      <c r="E154" s="14" t="s">
        <v>337</v>
      </c>
      <c r="F154" s="3" t="s">
        <v>423</v>
      </c>
      <c r="G154" s="15" t="s">
        <v>415</v>
      </c>
      <c r="H154" s="16">
        <v>40.208333333333336</v>
      </c>
      <c r="I154" s="2">
        <v>-1.2202380952380665</v>
      </c>
      <c r="J154" s="3" t="s">
        <v>414</v>
      </c>
      <c r="K154" s="2">
        <v>41.428571428571402</v>
      </c>
      <c r="L154" s="3" t="s">
        <v>415</v>
      </c>
      <c r="M154" s="17">
        <v>0.35080645161290325</v>
      </c>
      <c r="N154" s="17">
        <v>0.375</v>
      </c>
      <c r="O154" s="17">
        <f>IF(M154&gt;0, IF(N154&gt;0, M154-N154, "N/A"), "N/A")</f>
        <v>-2.4193548387096753E-2</v>
      </c>
      <c r="P154" s="18">
        <v>0.28225806451612906</v>
      </c>
      <c r="Q154" s="19">
        <v>124</v>
      </c>
      <c r="R154" s="28">
        <f>P154*Q154</f>
        <v>35</v>
      </c>
      <c r="S154" s="18">
        <v>0.35</v>
      </c>
      <c r="T154" s="19">
        <v>140</v>
      </c>
      <c r="U154" s="19">
        <f>T154*S154</f>
        <v>49</v>
      </c>
      <c r="V154" s="18">
        <f>IF(P154&gt;0, IF(S154&gt;0,P154-S154, "N/A"), "N/A")</f>
        <v>-6.7741935483870919E-2</v>
      </c>
      <c r="W154" s="20">
        <v>0.41935483870967744</v>
      </c>
      <c r="X154" s="21">
        <v>124</v>
      </c>
      <c r="Y154" s="21">
        <f>X154*W154</f>
        <v>52</v>
      </c>
      <c r="Z154" s="20">
        <v>0.4</v>
      </c>
      <c r="AA154" s="21">
        <v>140</v>
      </c>
      <c r="AB154" s="21">
        <f>AA154*Z154</f>
        <v>56</v>
      </c>
      <c r="AC154" s="20">
        <f>IF(W154&gt;0, IF(Z154&gt;0,W154-Z154, "N/A"), "N/A")</f>
        <v>1.9354838709677413E-2</v>
      </c>
    </row>
    <row r="155" spans="1:29" s="1" customFormat="1" x14ac:dyDescent="0.2">
      <c r="A155" s="1">
        <v>2013</v>
      </c>
      <c r="B155" s="1">
        <v>1</v>
      </c>
      <c r="C155" s="1" t="s">
        <v>233</v>
      </c>
      <c r="D155" s="1" t="s">
        <v>151</v>
      </c>
      <c r="E155" s="14" t="s">
        <v>373</v>
      </c>
      <c r="F155" s="3" t="s">
        <v>423</v>
      </c>
      <c r="G155" s="15" t="s">
        <v>417</v>
      </c>
      <c r="H155" s="16">
        <v>32.908277404921698</v>
      </c>
      <c r="I155" s="2">
        <v>0.8563906124688998</v>
      </c>
      <c r="J155" s="3" t="s">
        <v>420</v>
      </c>
      <c r="K155" s="2">
        <v>32.051886792452798</v>
      </c>
      <c r="L155" s="3" t="s">
        <v>417</v>
      </c>
      <c r="M155" s="17">
        <v>0.24671916010498687</v>
      </c>
      <c r="N155" s="17">
        <v>0.27122641509433965</v>
      </c>
      <c r="O155" s="17">
        <f>IF(M155&gt;0, IF(N155&gt;0, M155-N155, "N/A"), "N/A")</f>
        <v>-2.4507254989352772E-2</v>
      </c>
      <c r="P155" s="18">
        <v>0.3</v>
      </c>
      <c r="Q155" s="19">
        <v>190</v>
      </c>
      <c r="R155" s="28">
        <f>P155*Q155</f>
        <v>57</v>
      </c>
      <c r="S155" s="18">
        <v>0.36492890995260663</v>
      </c>
      <c r="T155" s="19">
        <v>211</v>
      </c>
      <c r="U155" s="19">
        <f>T155*S155</f>
        <v>77</v>
      </c>
      <c r="V155" s="18">
        <f>IF(P155&gt;0, IF(S155&gt;0,P155-S155, "N/A"), "N/A")</f>
        <v>-6.4928909952606639E-2</v>
      </c>
      <c r="W155" s="20">
        <v>0.193717277486911</v>
      </c>
      <c r="X155" s="21">
        <v>191</v>
      </c>
      <c r="Y155" s="21">
        <f>X155*W155</f>
        <v>37</v>
      </c>
      <c r="Z155" s="20">
        <v>0.17840375586854459</v>
      </c>
      <c r="AA155" s="21">
        <v>213</v>
      </c>
      <c r="AB155" s="21">
        <f>AA155*Z155</f>
        <v>38</v>
      </c>
      <c r="AC155" s="20">
        <f>IF(W155&gt;0, IF(Z155&gt;0,W155-Z155, "N/A"), "N/A")</f>
        <v>1.531352161836641E-2</v>
      </c>
    </row>
    <row r="156" spans="1:29" s="1" customFormat="1" ht="24" x14ac:dyDescent="0.2">
      <c r="A156" s="1">
        <v>2013</v>
      </c>
      <c r="B156" s="1">
        <v>142</v>
      </c>
      <c r="C156" s="1" t="s">
        <v>222</v>
      </c>
      <c r="D156" s="1" t="s">
        <v>43</v>
      </c>
      <c r="E156" s="14" t="s">
        <v>222</v>
      </c>
      <c r="F156" s="3" t="s">
        <v>423</v>
      </c>
      <c r="G156" s="15" t="s">
        <v>413</v>
      </c>
      <c r="H156" s="16">
        <v>63.207920792079207</v>
      </c>
      <c r="I156" s="2">
        <v>-7.9536953695369874</v>
      </c>
      <c r="J156" s="3" t="s">
        <v>414</v>
      </c>
      <c r="K156" s="2">
        <v>71.161616161616195</v>
      </c>
      <c r="L156" s="3" t="s">
        <v>413</v>
      </c>
      <c r="M156" s="17">
        <v>0.5781990521327014</v>
      </c>
      <c r="N156" s="17">
        <v>0.68434343434343436</v>
      </c>
      <c r="O156" s="17">
        <f>IF(M156&gt;0, IF(N156&gt;0, M156-N156, "N/A"), "N/A")</f>
        <v>-0.10614438221073297</v>
      </c>
      <c r="P156" s="18">
        <v>0.68246445497630337</v>
      </c>
      <c r="Q156" s="19">
        <v>211</v>
      </c>
      <c r="R156" s="28">
        <f>P156*Q156</f>
        <v>144</v>
      </c>
      <c r="S156" s="18">
        <v>0.79292929292929293</v>
      </c>
      <c r="T156" s="19">
        <v>198</v>
      </c>
      <c r="U156" s="19">
        <f>T156*S156</f>
        <v>157</v>
      </c>
      <c r="V156" s="18">
        <f>IF(P156&gt;0, IF(S156&gt;0,P156-S156, "N/A"), "N/A")</f>
        <v>-0.11046483795298956</v>
      </c>
      <c r="W156" s="20">
        <v>0.47393364928909953</v>
      </c>
      <c r="X156" s="21">
        <v>211</v>
      </c>
      <c r="Y156" s="21">
        <f>X156*W156</f>
        <v>100</v>
      </c>
      <c r="Z156" s="20">
        <v>0.5757575757575758</v>
      </c>
      <c r="AA156" s="21">
        <v>198</v>
      </c>
      <c r="AB156" s="21">
        <f>AA156*Z156</f>
        <v>114.00000000000001</v>
      </c>
      <c r="AC156" s="20">
        <f>IF(W156&gt;0, IF(Z156&gt;0,W156-Z156, "N/A"), "N/A")</f>
        <v>-0.10182392646847627</v>
      </c>
    </row>
    <row r="157" spans="1:29" s="1" customFormat="1" x14ac:dyDescent="0.2">
      <c r="A157" s="1">
        <v>2013</v>
      </c>
      <c r="B157" s="1">
        <v>1</v>
      </c>
      <c r="C157" s="1" t="s">
        <v>233</v>
      </c>
      <c r="D157" s="1" t="s">
        <v>118</v>
      </c>
      <c r="E157" s="14" t="s">
        <v>340</v>
      </c>
      <c r="F157" s="3" t="s">
        <v>423</v>
      </c>
      <c r="G157" s="15" t="s">
        <v>415</v>
      </c>
      <c r="H157" s="16">
        <v>32.774566473988436</v>
      </c>
      <c r="I157" s="2">
        <v>3.1078998073217363</v>
      </c>
      <c r="J157" s="3" t="s">
        <v>414</v>
      </c>
      <c r="K157" s="2">
        <v>29.6666666666667</v>
      </c>
      <c r="L157" s="3" t="s">
        <v>415</v>
      </c>
      <c r="M157" s="17">
        <v>0.26530612244897961</v>
      </c>
      <c r="N157" s="17">
        <v>0.27333333333333332</v>
      </c>
      <c r="O157" s="17">
        <f>IF(M157&gt;0, IF(N157&gt;0, M157-N157, "N/A"), "N/A")</f>
        <v>-8.0272108843537082E-3</v>
      </c>
      <c r="P157" s="18">
        <v>0.28767123287671231</v>
      </c>
      <c r="Q157" s="19">
        <v>73</v>
      </c>
      <c r="R157" s="28">
        <f>P157*Q157</f>
        <v>21</v>
      </c>
      <c r="S157" s="18">
        <v>0.30666666666666664</v>
      </c>
      <c r="T157" s="19">
        <v>75</v>
      </c>
      <c r="U157" s="19">
        <f>T157*S157</f>
        <v>23</v>
      </c>
      <c r="V157" s="18">
        <f>IF(P157&gt;0, IF(S157&gt;0,P157-S157, "N/A"), "N/A")</f>
        <v>-1.899543378995433E-2</v>
      </c>
      <c r="W157" s="20">
        <v>0.24324324324324326</v>
      </c>
      <c r="X157" s="21">
        <v>74</v>
      </c>
      <c r="Y157" s="21">
        <f>X157*W157</f>
        <v>18</v>
      </c>
      <c r="Z157" s="20">
        <v>0.24</v>
      </c>
      <c r="AA157" s="21">
        <v>75</v>
      </c>
      <c r="AB157" s="21">
        <f>AA157*Z157</f>
        <v>18</v>
      </c>
      <c r="AC157" s="20">
        <f>IF(W157&gt;0, IF(Z157&gt;0,W157-Z157, "N/A"), "N/A")</f>
        <v>3.2432432432432656E-3</v>
      </c>
    </row>
    <row r="158" spans="1:29" s="1" customFormat="1" x14ac:dyDescent="0.2">
      <c r="A158" s="1">
        <v>2013</v>
      </c>
      <c r="B158" s="1">
        <v>1</v>
      </c>
      <c r="C158" s="1" t="s">
        <v>233</v>
      </c>
      <c r="D158" s="1" t="s">
        <v>152</v>
      </c>
      <c r="E158" s="14" t="s">
        <v>374</v>
      </c>
      <c r="F158" s="3" t="s">
        <v>423</v>
      </c>
      <c r="G158" s="15" t="s">
        <v>413</v>
      </c>
      <c r="H158" s="16">
        <v>49.718100890207715</v>
      </c>
      <c r="I158" s="2">
        <v>3.236619408726213</v>
      </c>
      <c r="J158" s="3" t="s">
        <v>414</v>
      </c>
      <c r="K158" s="2">
        <v>46.481481481481502</v>
      </c>
      <c r="L158" s="3" t="s">
        <v>413</v>
      </c>
      <c r="M158" s="17">
        <v>0.40526315789473683</v>
      </c>
      <c r="N158" s="17">
        <v>0.43209876543209874</v>
      </c>
      <c r="O158" s="17">
        <f>IF(M158&gt;0, IF(N158&gt;0, M158-N158, "N/A"), "N/A")</f>
        <v>-2.6835607537361916E-2</v>
      </c>
      <c r="P158" s="18">
        <v>0.45263157894736844</v>
      </c>
      <c r="Q158" s="19">
        <v>285</v>
      </c>
      <c r="R158" s="28">
        <f>P158*Q158</f>
        <v>129</v>
      </c>
      <c r="S158" s="18">
        <v>0.48148148148148145</v>
      </c>
      <c r="T158" s="19">
        <v>324</v>
      </c>
      <c r="U158" s="19">
        <f>T158*S158</f>
        <v>156</v>
      </c>
      <c r="V158" s="18">
        <f>IF(P158&gt;0, IF(S158&gt;0,P158-S158, "N/A"), "N/A")</f>
        <v>-2.8849902534113014E-2</v>
      </c>
      <c r="W158" s="20">
        <v>0.35789473684210527</v>
      </c>
      <c r="X158" s="21">
        <v>285</v>
      </c>
      <c r="Y158" s="21">
        <f>X158*W158</f>
        <v>102</v>
      </c>
      <c r="Z158" s="20">
        <v>0.38271604938271603</v>
      </c>
      <c r="AA158" s="21">
        <v>324</v>
      </c>
      <c r="AB158" s="21">
        <f>AA158*Z158</f>
        <v>124</v>
      </c>
      <c r="AC158" s="20">
        <f>IF(W158&gt;0, IF(Z158&gt;0,W158-Z158, "N/A"), "N/A")</f>
        <v>-2.4821312540610763E-2</v>
      </c>
    </row>
    <row r="159" spans="1:29" s="1" customFormat="1" x14ac:dyDescent="0.2">
      <c r="A159" s="1">
        <v>2013</v>
      </c>
      <c r="B159" s="1">
        <v>143</v>
      </c>
      <c r="C159" s="1" t="s">
        <v>235</v>
      </c>
      <c r="D159" s="1" t="s">
        <v>173</v>
      </c>
      <c r="E159" s="14" t="s">
        <v>235</v>
      </c>
      <c r="F159" s="3" t="s">
        <v>423</v>
      </c>
      <c r="G159" s="15" t="s">
        <v>416</v>
      </c>
      <c r="H159" s="16">
        <v>84.938271604938265</v>
      </c>
      <c r="I159" s="2">
        <v>-15.483415142049736</v>
      </c>
      <c r="J159" s="3" t="s">
        <v>414</v>
      </c>
      <c r="K159" s="2">
        <v>100.421686746988</v>
      </c>
      <c r="L159" s="3" t="s">
        <v>416</v>
      </c>
      <c r="M159" s="17">
        <v>0.79629629629629628</v>
      </c>
      <c r="N159" s="17">
        <v>0.93975903614457834</v>
      </c>
      <c r="O159" s="17">
        <f>IF(M159&gt;0, IF(N159&gt;0, M159-N159, "N/A"), "N/A")</f>
        <v>-0.14346273984828206</v>
      </c>
      <c r="P159" s="18">
        <v>0.7407407407407407</v>
      </c>
      <c r="Q159" s="19">
        <v>81</v>
      </c>
      <c r="R159" s="28">
        <f>P159*Q159</f>
        <v>60</v>
      </c>
      <c r="S159" s="18">
        <v>0.91566265060240959</v>
      </c>
      <c r="T159" s="19">
        <v>83</v>
      </c>
      <c r="U159" s="19">
        <f>T159*S159</f>
        <v>76</v>
      </c>
      <c r="V159" s="18">
        <f>IF(P159&gt;0, IF(S159&gt;0,P159-S159, "N/A"), "N/A")</f>
        <v>-0.17492190986166889</v>
      </c>
      <c r="W159" s="20">
        <v>0.85185185185185186</v>
      </c>
      <c r="X159" s="21">
        <v>81</v>
      </c>
      <c r="Y159" s="21">
        <f>X159*W159</f>
        <v>69</v>
      </c>
      <c r="Z159" s="20">
        <v>0.96385542168674698</v>
      </c>
      <c r="AA159" s="21">
        <v>83</v>
      </c>
      <c r="AB159" s="21">
        <f>AA159*Z159</f>
        <v>80</v>
      </c>
      <c r="AC159" s="20">
        <f>IF(W159&gt;0, IF(Z159&gt;0,W159-Z159, "N/A"), "N/A")</f>
        <v>-0.11200356983489512</v>
      </c>
    </row>
    <row r="160" spans="1:29" s="1" customFormat="1" x14ac:dyDescent="0.2">
      <c r="A160" s="1">
        <v>2013</v>
      </c>
      <c r="B160" s="1">
        <v>1</v>
      </c>
      <c r="C160" s="1" t="s">
        <v>233</v>
      </c>
      <c r="D160" s="1" t="s">
        <v>120</v>
      </c>
      <c r="E160" s="14" t="s">
        <v>342</v>
      </c>
      <c r="F160" s="3" t="s">
        <v>423</v>
      </c>
      <c r="G160" s="15" t="s">
        <v>415</v>
      </c>
      <c r="H160" s="16">
        <v>40.240384615384613</v>
      </c>
      <c r="I160" s="2">
        <v>-8.1317084078711872</v>
      </c>
      <c r="J160" s="3" t="s">
        <v>414</v>
      </c>
      <c r="K160" s="2">
        <v>48.3720930232558</v>
      </c>
      <c r="L160" s="3" t="s">
        <v>416</v>
      </c>
      <c r="M160" s="17">
        <v>0.375</v>
      </c>
      <c r="N160" s="17">
        <v>0.43604651162790697</v>
      </c>
      <c r="O160" s="17">
        <f>IF(M160&gt;0, IF(N160&gt;0, M160-N160, "N/A"), "N/A")</f>
        <v>-6.1046511627906974E-2</v>
      </c>
      <c r="P160" s="18">
        <v>0.34782608695652173</v>
      </c>
      <c r="Q160" s="19">
        <v>92</v>
      </c>
      <c r="R160" s="28">
        <f>P160*Q160</f>
        <v>32</v>
      </c>
      <c r="S160" s="18">
        <v>0.48837209302325579</v>
      </c>
      <c r="T160" s="19">
        <v>86</v>
      </c>
      <c r="U160" s="19">
        <f>T160*S160</f>
        <v>42</v>
      </c>
      <c r="V160" s="18">
        <f>IF(P160&gt;0, IF(S160&gt;0,P160-S160, "N/A"), "N/A")</f>
        <v>-0.14054600606673406</v>
      </c>
      <c r="W160" s="20">
        <v>0.40217391304347827</v>
      </c>
      <c r="X160" s="21">
        <v>92</v>
      </c>
      <c r="Y160" s="21">
        <f>X160*W160</f>
        <v>37</v>
      </c>
      <c r="Z160" s="20">
        <v>0.38372093023255816</v>
      </c>
      <c r="AA160" s="21">
        <v>86</v>
      </c>
      <c r="AB160" s="21">
        <f>AA160*Z160</f>
        <v>33</v>
      </c>
      <c r="AC160" s="20">
        <f>IF(W160&gt;0, IF(Z160&gt;0,W160-Z160, "N/A"), "N/A")</f>
        <v>1.8452982810920115E-2</v>
      </c>
    </row>
    <row r="161" spans="1:29" s="1" customFormat="1" x14ac:dyDescent="0.2">
      <c r="E161" s="14" t="s">
        <v>454</v>
      </c>
      <c r="F161" s="3" t="s">
        <v>423</v>
      </c>
      <c r="G161" s="15"/>
      <c r="H161" s="16"/>
      <c r="I161" s="2"/>
      <c r="J161" s="3"/>
      <c r="K161" s="2"/>
      <c r="L161" s="3"/>
      <c r="M161" s="17">
        <f>(R161+Y161)/(Q161+X161)</f>
        <v>0.46447744146202169</v>
      </c>
      <c r="N161" s="17">
        <f>(U161+AB161)/(T161+AA161)</f>
        <v>0.43597245078320229</v>
      </c>
      <c r="O161" s="17">
        <f>M161-N161</f>
        <v>2.8504990678819397E-2</v>
      </c>
      <c r="P161" s="18">
        <f>R161/Q161</f>
        <v>0.48703597944031984</v>
      </c>
      <c r="Q161" s="28">
        <f>SUM(Q128:Q160)</f>
        <v>8755</v>
      </c>
      <c r="R161" s="28">
        <f>SUM(R128:R160)</f>
        <v>4264</v>
      </c>
      <c r="S161" s="18">
        <f>U161/T161</f>
        <v>0.46690235279775694</v>
      </c>
      <c r="T161" s="28">
        <f>SUM(T128:T160)</f>
        <v>8203</v>
      </c>
      <c r="U161" s="28">
        <f>SUM(U128:U160)</f>
        <v>3830</v>
      </c>
      <c r="V161" s="18">
        <f>P161-S161</f>
        <v>2.0133626642562907E-2</v>
      </c>
      <c r="W161" s="18">
        <f>Y161/X161</f>
        <v>0.44191890348372359</v>
      </c>
      <c r="X161" s="28">
        <f>SUM(X128:X160)</f>
        <v>8755</v>
      </c>
      <c r="Y161" s="28">
        <f>SUM(Y128:Y160)</f>
        <v>3869</v>
      </c>
      <c r="Z161" s="18">
        <f>AB161/AA161</f>
        <v>0.40504631886884446</v>
      </c>
      <c r="AA161" s="28">
        <f>SUM(AA128:AA160)</f>
        <v>8204</v>
      </c>
      <c r="AB161" s="28">
        <f>SUM(AB128:AB160)</f>
        <v>3323</v>
      </c>
      <c r="AC161" s="18">
        <f>W161-Z161</f>
        <v>3.6872584614879134E-2</v>
      </c>
    </row>
    <row r="162" spans="1:29" s="1" customFormat="1" x14ac:dyDescent="0.2">
      <c r="A162" s="1">
        <v>2013</v>
      </c>
      <c r="B162" s="1">
        <v>1</v>
      </c>
      <c r="C162" s="1" t="s">
        <v>233</v>
      </c>
      <c r="D162" s="1" t="s">
        <v>137</v>
      </c>
      <c r="E162" s="14" t="s">
        <v>359</v>
      </c>
      <c r="F162" s="3" t="s">
        <v>423</v>
      </c>
      <c r="G162" s="15" t="s">
        <v>417</v>
      </c>
      <c r="H162" s="16">
        <v>29.022004889975552</v>
      </c>
      <c r="I162" s="2">
        <v>0.92200488997555041</v>
      </c>
      <c r="J162" s="3" t="s">
        <v>420</v>
      </c>
      <c r="K162" s="2">
        <v>28.1</v>
      </c>
      <c r="L162" s="3" t="s">
        <v>417</v>
      </c>
      <c r="M162" s="17">
        <v>0.22282608695652173</v>
      </c>
      <c r="N162" s="17">
        <v>0.2289156626506024</v>
      </c>
      <c r="O162" s="17">
        <f>IF(M162&gt;0, IF(N162&gt;0, M162-N162, "N/A"), "N/A")</f>
        <v>-6.0895756940806678E-3</v>
      </c>
      <c r="P162" s="18">
        <v>0.22826086956521738</v>
      </c>
      <c r="Q162" s="19">
        <v>184</v>
      </c>
      <c r="R162" s="28">
        <f>P162*Q162</f>
        <v>42</v>
      </c>
      <c r="S162" s="18">
        <v>0.23493975903614459</v>
      </c>
      <c r="T162" s="19">
        <v>166</v>
      </c>
      <c r="U162" s="19">
        <f>T162*S162</f>
        <v>39</v>
      </c>
      <c r="V162" s="18">
        <f>IF(P162&gt;0, IF(S162&gt;0,P162-S162, "N/A"), "N/A")</f>
        <v>-6.6788894709272073E-3</v>
      </c>
      <c r="W162" s="20">
        <v>0.21739130434782608</v>
      </c>
      <c r="X162" s="21">
        <v>184</v>
      </c>
      <c r="Y162" s="21">
        <f>X162*W162</f>
        <v>40</v>
      </c>
      <c r="Z162" s="20">
        <v>0.22289156626506024</v>
      </c>
      <c r="AA162" s="21">
        <v>166</v>
      </c>
      <c r="AB162" s="21">
        <f>AA162*Z162</f>
        <v>37</v>
      </c>
      <c r="AC162" s="20">
        <f>IF(W162&gt;0, IF(Z162&gt;0,W162-Z162, "N/A"), "N/A")</f>
        <v>-5.500261917234156E-3</v>
      </c>
    </row>
    <row r="163" spans="1:29" s="1" customFormat="1" x14ac:dyDescent="0.2">
      <c r="A163" s="1">
        <v>2013</v>
      </c>
      <c r="B163" s="1">
        <v>1</v>
      </c>
      <c r="C163" s="1" t="s">
        <v>233</v>
      </c>
      <c r="D163" s="1" t="s">
        <v>165</v>
      </c>
      <c r="E163" s="14" t="s">
        <v>387</v>
      </c>
      <c r="F163" s="3" t="s">
        <v>423</v>
      </c>
      <c r="G163" s="15" t="s">
        <v>412</v>
      </c>
      <c r="H163" s="16">
        <v>25.58882235528942</v>
      </c>
      <c r="I163" s="2">
        <v>3.0045526923681187</v>
      </c>
      <c r="J163" s="3" t="s">
        <v>421</v>
      </c>
      <c r="K163" s="2">
        <v>22.584269662921301</v>
      </c>
      <c r="L163" s="3" t="s">
        <v>412</v>
      </c>
      <c r="M163" s="29">
        <v>0.19722222222222222</v>
      </c>
      <c r="N163" s="30">
        <v>0.19101123595505617</v>
      </c>
      <c r="O163" s="31">
        <f>IF(M163&gt;0, IF(N163&gt;0, M163-N163, "N/A"), "N/A")</f>
        <v>6.210986267166041E-3</v>
      </c>
      <c r="P163" s="18">
        <v>0.1797752808988764</v>
      </c>
      <c r="Q163" s="19">
        <v>178</v>
      </c>
      <c r="R163" s="28">
        <f>P163*Q163</f>
        <v>32</v>
      </c>
      <c r="S163" s="18">
        <v>0.16292134831460675</v>
      </c>
      <c r="T163" s="19">
        <v>178</v>
      </c>
      <c r="U163" s="19">
        <f>T163*S163</f>
        <v>29</v>
      </c>
      <c r="V163" s="18">
        <f>IF(P163&gt;0, IF(S163&gt;0,P163-S163, "N/A"), "N/A")</f>
        <v>1.6853932584269649E-2</v>
      </c>
      <c r="W163" s="20">
        <v>0.21428571428571427</v>
      </c>
      <c r="X163" s="21">
        <v>182</v>
      </c>
      <c r="Y163" s="21">
        <f>X163*W163</f>
        <v>39</v>
      </c>
      <c r="Z163" s="20">
        <v>0.21910112359550563</v>
      </c>
      <c r="AA163" s="21">
        <v>178</v>
      </c>
      <c r="AB163" s="21">
        <f>AA163*Z163</f>
        <v>39</v>
      </c>
      <c r="AC163" s="20">
        <f>IF(W163&gt;0, IF(Z163&gt;0,W163-Z163, "N/A"), "N/A")</f>
        <v>-4.815409309791352E-3</v>
      </c>
    </row>
    <row r="164" spans="1:29" s="1" customFormat="1" x14ac:dyDescent="0.2">
      <c r="A164" s="1">
        <v>2013</v>
      </c>
      <c r="B164" s="1">
        <v>155</v>
      </c>
      <c r="C164" s="1" t="s">
        <v>236</v>
      </c>
      <c r="D164" s="1" t="s">
        <v>174</v>
      </c>
      <c r="E164" s="14" t="s">
        <v>236</v>
      </c>
      <c r="F164" s="3" t="s">
        <v>427</v>
      </c>
      <c r="G164" s="15" t="s">
        <v>413</v>
      </c>
      <c r="H164" s="16">
        <v>76.792717086834728</v>
      </c>
      <c r="I164" s="2">
        <v>-4.8436465495288701</v>
      </c>
      <c r="J164" s="3" t="s">
        <v>414</v>
      </c>
      <c r="K164" s="2">
        <v>81.636363636363598</v>
      </c>
      <c r="L164" s="3" t="s">
        <v>416</v>
      </c>
      <c r="M164" s="17">
        <v>0.7466216216216216</v>
      </c>
      <c r="N164" s="17">
        <v>0.77662337662337666</v>
      </c>
      <c r="O164" s="17">
        <f>IF(M164&gt;0, IF(N164&gt;0, M164-N164, "N/A"), "N/A")</f>
        <v>-3.0001755001755059E-2</v>
      </c>
      <c r="P164" s="18">
        <v>0.85135135135135132</v>
      </c>
      <c r="Q164" s="19">
        <v>296</v>
      </c>
      <c r="R164" s="28">
        <f>P164*Q164</f>
        <v>252</v>
      </c>
      <c r="S164" s="18">
        <v>0.86010362694300513</v>
      </c>
      <c r="T164" s="19">
        <v>193</v>
      </c>
      <c r="U164" s="19">
        <f>T164*S164</f>
        <v>166</v>
      </c>
      <c r="V164" s="18">
        <f>IF(P164&gt;0, IF(S164&gt;0,P164-S164, "N/A"), "N/A")</f>
        <v>-8.7522755916538131E-3</v>
      </c>
      <c r="W164" s="20">
        <v>0.64189189189189189</v>
      </c>
      <c r="X164" s="21">
        <v>296</v>
      </c>
      <c r="Y164" s="21">
        <f>X164*W164</f>
        <v>190</v>
      </c>
      <c r="Z164" s="20">
        <v>0.69270833333333337</v>
      </c>
      <c r="AA164" s="21">
        <v>192</v>
      </c>
      <c r="AB164" s="21">
        <f>AA164*Z164</f>
        <v>133</v>
      </c>
      <c r="AC164" s="20">
        <f>IF(W164&gt;0, IF(Z164&gt;0,W164-Z164, "N/A"), "N/A")</f>
        <v>-5.0816441441441484E-2</v>
      </c>
    </row>
    <row r="165" spans="1:29" s="1" customFormat="1" x14ac:dyDescent="0.2">
      <c r="A165" s="1">
        <v>2013</v>
      </c>
      <c r="B165" s="1">
        <v>1</v>
      </c>
      <c r="C165" s="1" t="s">
        <v>233</v>
      </c>
      <c r="D165" s="1" t="s">
        <v>156</v>
      </c>
      <c r="E165" s="14" t="s">
        <v>378</v>
      </c>
      <c r="F165" s="3" t="s">
        <v>427</v>
      </c>
      <c r="G165" s="15" t="s">
        <v>412</v>
      </c>
      <c r="H165" s="16">
        <v>28.926315789473684</v>
      </c>
      <c r="I165" s="2">
        <v>12.774999999999984</v>
      </c>
      <c r="J165" s="3" t="s">
        <v>421</v>
      </c>
      <c r="K165" s="2">
        <v>16.151315789473699</v>
      </c>
      <c r="L165" s="3" t="s">
        <v>412</v>
      </c>
      <c r="M165" s="17">
        <v>0.19076923076923077</v>
      </c>
      <c r="N165" s="17">
        <v>0.14473684210526316</v>
      </c>
      <c r="O165" s="17">
        <f>IF(M165&gt;0, IF(N165&gt;0, M165-N165, "N/A"), "N/A")</f>
        <v>4.6032388663967611E-2</v>
      </c>
      <c r="P165" s="18">
        <v>0.18518518518518517</v>
      </c>
      <c r="Q165" s="19">
        <v>162</v>
      </c>
      <c r="R165" s="28">
        <f>P165*Q165</f>
        <v>30</v>
      </c>
      <c r="S165" s="18">
        <v>0.12</v>
      </c>
      <c r="T165" s="19">
        <v>150</v>
      </c>
      <c r="U165" s="19">
        <f>T165*S165</f>
        <v>18</v>
      </c>
      <c r="V165" s="18">
        <f>IF(P165&gt;0, IF(S165&gt;0,P165-S165, "N/A"), "N/A")</f>
        <v>6.5185185185185179E-2</v>
      </c>
      <c r="W165" s="20">
        <v>0.19631901840490798</v>
      </c>
      <c r="X165" s="21">
        <v>163</v>
      </c>
      <c r="Y165" s="21">
        <f>X165*W165</f>
        <v>32</v>
      </c>
      <c r="Z165" s="20">
        <v>0.16883116883116883</v>
      </c>
      <c r="AA165" s="21">
        <v>154</v>
      </c>
      <c r="AB165" s="21">
        <f>AA165*Z165</f>
        <v>26</v>
      </c>
      <c r="AC165" s="20">
        <f>IF(W165&gt;0, IF(Z165&gt;0,W165-Z165, "N/A"), "N/A")</f>
        <v>2.7487849573739148E-2</v>
      </c>
    </row>
    <row r="166" spans="1:29" s="1" customFormat="1" x14ac:dyDescent="0.2">
      <c r="A166" s="1">
        <v>2013</v>
      </c>
      <c r="B166" s="1">
        <v>1</v>
      </c>
      <c r="C166" s="1" t="s">
        <v>233</v>
      </c>
      <c r="D166" s="1" t="s">
        <v>157</v>
      </c>
      <c r="E166" s="14" t="s">
        <v>379</v>
      </c>
      <c r="F166" s="3" t="s">
        <v>427</v>
      </c>
      <c r="G166" s="15" t="s">
        <v>412</v>
      </c>
      <c r="H166" s="16">
        <v>22.440366972477065</v>
      </c>
      <c r="I166" s="2">
        <v>-2.7086845180378347</v>
      </c>
      <c r="J166" s="3" t="s">
        <v>421</v>
      </c>
      <c r="K166" s="2">
        <v>25.1490514905149</v>
      </c>
      <c r="L166" s="3" t="s">
        <v>417</v>
      </c>
      <c r="M166" s="17">
        <v>0.16085790884718498</v>
      </c>
      <c r="N166" s="17">
        <v>0.21409214092140921</v>
      </c>
      <c r="O166" s="17">
        <f>IF(M166&gt;0, IF(N166&gt;0, M166-N166, "N/A"), "N/A")</f>
        <v>-5.323423207422423E-2</v>
      </c>
      <c r="P166" s="18">
        <v>0.18716577540106952</v>
      </c>
      <c r="Q166" s="19">
        <v>187</v>
      </c>
      <c r="R166" s="28">
        <f>P166*Q166</f>
        <v>35</v>
      </c>
      <c r="S166" s="18">
        <v>0.22826086956521738</v>
      </c>
      <c r="T166" s="19">
        <v>184</v>
      </c>
      <c r="U166" s="19">
        <f>T166*S166</f>
        <v>42</v>
      </c>
      <c r="V166" s="18">
        <f>IF(P166&gt;0, IF(S166&gt;0,P166-S166, "N/A"), "N/A")</f>
        <v>-4.1095094164147861E-2</v>
      </c>
      <c r="W166" s="20">
        <v>0.13440860215053763</v>
      </c>
      <c r="X166" s="21">
        <v>186</v>
      </c>
      <c r="Y166" s="21">
        <f>X166*W166</f>
        <v>25</v>
      </c>
      <c r="Z166" s="20">
        <v>0.2</v>
      </c>
      <c r="AA166" s="21">
        <v>185</v>
      </c>
      <c r="AB166" s="21">
        <f>AA166*Z166</f>
        <v>37</v>
      </c>
      <c r="AC166" s="20">
        <f>IF(W166&gt;0, IF(Z166&gt;0,W166-Z166, "N/A"), "N/A")</f>
        <v>-6.5591397849462385E-2</v>
      </c>
    </row>
    <row r="167" spans="1:29" s="1" customFormat="1" x14ac:dyDescent="0.2">
      <c r="A167" s="1">
        <v>2013</v>
      </c>
      <c r="B167" s="1">
        <v>156</v>
      </c>
      <c r="C167" s="1" t="s">
        <v>237</v>
      </c>
      <c r="D167" s="1" t="s">
        <v>177</v>
      </c>
      <c r="E167" s="14" t="s">
        <v>397</v>
      </c>
      <c r="F167" s="3" t="s">
        <v>427</v>
      </c>
      <c r="G167" s="15" t="s">
        <v>416</v>
      </c>
      <c r="H167" s="16">
        <v>53.903903903903903</v>
      </c>
      <c r="I167" s="2">
        <v>15.552255552255502</v>
      </c>
      <c r="J167" s="3" t="s">
        <v>419</v>
      </c>
      <c r="K167" s="2">
        <v>38.3516483516484</v>
      </c>
      <c r="L167" s="3" t="s">
        <v>415</v>
      </c>
      <c r="M167" s="17">
        <v>0.47887323943661969</v>
      </c>
      <c r="N167" s="17">
        <v>0.34065934065934067</v>
      </c>
      <c r="O167" s="17">
        <f>IF(M167&gt;0, IF(N167&gt;0, M167-N167, "N/A"), "N/A")</f>
        <v>0.13821389877727902</v>
      </c>
      <c r="P167" s="18">
        <v>0.47887323943661969</v>
      </c>
      <c r="Q167" s="19">
        <v>142</v>
      </c>
      <c r="R167" s="28">
        <f>P167*Q167</f>
        <v>68</v>
      </c>
      <c r="S167" s="18">
        <v>0.33576642335766421</v>
      </c>
      <c r="T167" s="19">
        <v>137</v>
      </c>
      <c r="U167" s="19">
        <f>T167*S167</f>
        <v>46</v>
      </c>
      <c r="V167" s="18">
        <f>IF(P167&gt;0, IF(S167&gt;0,P167-S167, "N/A"), "N/A")</f>
        <v>0.14310681607895548</v>
      </c>
      <c r="W167" s="20">
        <v>0.47887323943661969</v>
      </c>
      <c r="X167" s="21">
        <v>142</v>
      </c>
      <c r="Y167" s="21">
        <f>X167*W167</f>
        <v>68</v>
      </c>
      <c r="Z167" s="20">
        <v>0.34558823529411764</v>
      </c>
      <c r="AA167" s="21">
        <v>136</v>
      </c>
      <c r="AB167" s="21">
        <f>AA167*Z167</f>
        <v>47</v>
      </c>
      <c r="AC167" s="20">
        <f>IF(W167&gt;0, IF(Z167&gt;0,W167-Z167, "N/A"), "N/A")</f>
        <v>0.13328500414250205</v>
      </c>
    </row>
    <row r="168" spans="1:29" s="1" customFormat="1" x14ac:dyDescent="0.2">
      <c r="A168" s="1">
        <v>2013</v>
      </c>
      <c r="B168" s="1">
        <v>117</v>
      </c>
      <c r="C168" s="1" t="s">
        <v>230</v>
      </c>
      <c r="D168" s="1" t="s">
        <v>54</v>
      </c>
      <c r="E168" s="14" t="s">
        <v>442</v>
      </c>
      <c r="F168" s="3" t="s">
        <v>427</v>
      </c>
      <c r="G168" s="15" t="s">
        <v>413</v>
      </c>
      <c r="H168" s="16">
        <v>61.530612244897959</v>
      </c>
      <c r="I168" s="2"/>
      <c r="J168" s="3" t="s">
        <v>414</v>
      </c>
      <c r="K168" s="2"/>
      <c r="L168" s="3" t="s">
        <v>414</v>
      </c>
      <c r="M168" s="17">
        <v>0.60204081632653061</v>
      </c>
      <c r="N168" s="17"/>
      <c r="O168" s="17" t="str">
        <f>IF(M168&gt;0, IF(N168&gt;0, M168-N168, "N/A"), "N/A")</f>
        <v>N/A</v>
      </c>
      <c r="P168" s="18">
        <v>0.67346938775510201</v>
      </c>
      <c r="Q168" s="19">
        <v>49</v>
      </c>
      <c r="R168" s="28">
        <f>P168*Q168</f>
        <v>33</v>
      </c>
      <c r="S168" s="18"/>
      <c r="T168" s="19"/>
      <c r="U168" s="19">
        <f>T168*S168</f>
        <v>0</v>
      </c>
      <c r="V168" s="18" t="str">
        <f>IF(P168&gt;0, IF(S168&gt;0,P168-S168, "N/A"), "N/A")</f>
        <v>N/A</v>
      </c>
      <c r="W168" s="20">
        <v>0.53061224489795922</v>
      </c>
      <c r="X168" s="21">
        <v>49</v>
      </c>
      <c r="Y168" s="21">
        <f>X168*W168</f>
        <v>26</v>
      </c>
      <c r="Z168" s="20"/>
      <c r="AA168" s="21"/>
      <c r="AB168" s="21">
        <f>AA168*Z168</f>
        <v>0</v>
      </c>
      <c r="AC168" s="20" t="str">
        <f>IF(W168&gt;0, IF(Z168&gt;0,W168-Z168, "N/A"), "N/A")</f>
        <v>N/A</v>
      </c>
    </row>
    <row r="169" spans="1:29" s="1" customFormat="1" ht="24" x14ac:dyDescent="0.2">
      <c r="A169" s="1">
        <v>2013</v>
      </c>
      <c r="B169" s="1">
        <v>118</v>
      </c>
      <c r="C169" s="1" t="s">
        <v>238</v>
      </c>
      <c r="D169" s="1" t="s">
        <v>183</v>
      </c>
      <c r="E169" s="14" t="s">
        <v>403</v>
      </c>
      <c r="F169" s="3" t="s">
        <v>427</v>
      </c>
      <c r="G169" s="15" t="s">
        <v>413</v>
      </c>
      <c r="H169" s="16">
        <v>50.641025641025642</v>
      </c>
      <c r="I169" s="2"/>
      <c r="J169" s="3" t="s">
        <v>414</v>
      </c>
      <c r="K169" s="2"/>
      <c r="L169" s="3" t="s">
        <v>414</v>
      </c>
      <c r="M169" s="17">
        <v>0.48717948717948717</v>
      </c>
      <c r="N169" s="17">
        <v>0.32258064516129031</v>
      </c>
      <c r="O169" s="17">
        <f>IF(M169&gt;0, IF(N169&gt;0, M169-N169, "N/A"), "N/A")</f>
        <v>0.16459884201819686</v>
      </c>
      <c r="P169" s="18">
        <v>0.4358974358974359</v>
      </c>
      <c r="Q169" s="19">
        <v>39</v>
      </c>
      <c r="R169" s="28">
        <f>P169*Q169</f>
        <v>17</v>
      </c>
      <c r="S169" s="18">
        <v>0.32258064516129031</v>
      </c>
      <c r="T169" s="19">
        <v>31</v>
      </c>
      <c r="U169" s="19">
        <f>T169*S169</f>
        <v>10</v>
      </c>
      <c r="V169" s="18">
        <f>IF(P169&gt;0, IF(S169&gt;0,P169-S169, "N/A"), "N/A")</f>
        <v>0.11331679073614559</v>
      </c>
      <c r="W169" s="20">
        <v>0.53846153846153844</v>
      </c>
      <c r="X169" s="21">
        <v>39</v>
      </c>
      <c r="Y169" s="21">
        <f>X169*W169</f>
        <v>21</v>
      </c>
      <c r="Z169" s="20">
        <v>0.32258064516129031</v>
      </c>
      <c r="AA169" s="21">
        <v>31</v>
      </c>
      <c r="AB169" s="21">
        <f>AA169*Z169</f>
        <v>10</v>
      </c>
      <c r="AC169" s="20">
        <f>IF(W169&gt;0, IF(Z169&gt;0,W169-Z169, "N/A"), "N/A")</f>
        <v>0.21588089330024812</v>
      </c>
    </row>
    <row r="170" spans="1:29" s="1" customFormat="1" x14ac:dyDescent="0.2">
      <c r="A170" s="1">
        <v>2013</v>
      </c>
      <c r="B170" s="1">
        <v>158</v>
      </c>
      <c r="C170" s="1" t="s">
        <v>239</v>
      </c>
      <c r="D170" s="1" t="s">
        <v>184</v>
      </c>
      <c r="E170" s="14" t="s">
        <v>239</v>
      </c>
      <c r="F170" s="3" t="s">
        <v>427</v>
      </c>
      <c r="G170" s="15" t="s">
        <v>413</v>
      </c>
      <c r="H170" s="16">
        <v>55.911111111111111</v>
      </c>
      <c r="I170" s="2">
        <v>-3.3912144702842895</v>
      </c>
      <c r="J170" s="3" t="s">
        <v>414</v>
      </c>
      <c r="K170" s="2">
        <v>59.302325581395401</v>
      </c>
      <c r="L170" s="3" t="s">
        <v>413</v>
      </c>
      <c r="M170" s="17">
        <v>0.52173913043478259</v>
      </c>
      <c r="N170" s="17">
        <v>0.58139534883720934</v>
      </c>
      <c r="O170" s="17">
        <f>IF(M170&gt;0, IF(N170&gt;0, M170-N170, "N/A"), "N/A")</f>
        <v>-5.9656218402426742E-2</v>
      </c>
      <c r="P170" s="18">
        <v>0.58695652173913049</v>
      </c>
      <c r="Q170" s="19">
        <v>92</v>
      </c>
      <c r="R170" s="28">
        <f>P170*Q170</f>
        <v>54.000000000000007</v>
      </c>
      <c r="S170" s="18">
        <v>0.62790697674418605</v>
      </c>
      <c r="T170" s="19">
        <v>43</v>
      </c>
      <c r="U170" s="19">
        <f>T170*S170</f>
        <v>27</v>
      </c>
      <c r="V170" s="18">
        <f>IF(P170&gt;0, IF(S170&gt;0,P170-S170, "N/A"), "N/A")</f>
        <v>-4.0950455005055564E-2</v>
      </c>
      <c r="W170" s="20">
        <v>0.45652173913043476</v>
      </c>
      <c r="X170" s="21">
        <v>92</v>
      </c>
      <c r="Y170" s="21">
        <f>X170*W170</f>
        <v>42</v>
      </c>
      <c r="Z170" s="20">
        <v>0.53488372093023251</v>
      </c>
      <c r="AA170" s="21">
        <v>43</v>
      </c>
      <c r="AB170" s="21">
        <f>AA170*Z170</f>
        <v>22.999999999999996</v>
      </c>
      <c r="AC170" s="20">
        <f>IF(W170&gt;0, IF(Z170&gt;0,W170-Z170, "N/A"), "N/A")</f>
        <v>-7.8361981799797753E-2</v>
      </c>
    </row>
    <row r="171" spans="1:29" s="1" customFormat="1" x14ac:dyDescent="0.2">
      <c r="A171" s="1">
        <v>2013</v>
      </c>
      <c r="B171" s="1">
        <v>1</v>
      </c>
      <c r="C171" s="1" t="s">
        <v>233</v>
      </c>
      <c r="D171" s="1" t="s">
        <v>132</v>
      </c>
      <c r="E171" s="14" t="s">
        <v>354</v>
      </c>
      <c r="F171" s="3" t="s">
        <v>427</v>
      </c>
      <c r="G171" s="15" t="s">
        <v>417</v>
      </c>
      <c r="H171" s="16">
        <v>27.356321839080461</v>
      </c>
      <c r="I171" s="2">
        <v>-3.951149425283873E-2</v>
      </c>
      <c r="J171" s="3" t="s">
        <v>422</v>
      </c>
      <c r="K171" s="2">
        <v>27.3958333333333</v>
      </c>
      <c r="L171" s="3" t="s">
        <v>415</v>
      </c>
      <c r="M171" s="17">
        <v>0.22368421052631579</v>
      </c>
      <c r="N171" s="17">
        <v>0.203125</v>
      </c>
      <c r="O171" s="17">
        <f>IF(M171&gt;0, IF(N171&gt;0, M171-N171, "N/A"), "N/A")</f>
        <v>2.0559210526315791E-2</v>
      </c>
      <c r="P171" s="18">
        <v>0.17105263157894737</v>
      </c>
      <c r="Q171" s="19">
        <v>76</v>
      </c>
      <c r="R171" s="28">
        <f>P171*Q171</f>
        <v>13</v>
      </c>
      <c r="S171" s="18">
        <v>0.21875</v>
      </c>
      <c r="T171" s="19">
        <v>96</v>
      </c>
      <c r="U171" s="19">
        <f>T171*S171</f>
        <v>21</v>
      </c>
      <c r="V171" s="18">
        <f>IF(P171&gt;0, IF(S171&gt;0,P171-S171, "N/A"), "N/A")</f>
        <v>-4.7697368421052627E-2</v>
      </c>
      <c r="W171" s="20">
        <v>0.27631578947368424</v>
      </c>
      <c r="X171" s="21">
        <v>76</v>
      </c>
      <c r="Y171" s="21">
        <f>X171*W171</f>
        <v>21.000000000000004</v>
      </c>
      <c r="Z171" s="20">
        <v>0.1875</v>
      </c>
      <c r="AA171" s="21">
        <v>96</v>
      </c>
      <c r="AB171" s="21">
        <f>AA171*Z171</f>
        <v>18</v>
      </c>
      <c r="AC171" s="20">
        <f>IF(W171&gt;0, IF(Z171&gt;0,W171-Z171, "N/A"), "N/A")</f>
        <v>8.8815789473684237E-2</v>
      </c>
    </row>
    <row r="172" spans="1:29" s="1" customFormat="1" x14ac:dyDescent="0.2">
      <c r="A172" s="1">
        <v>2013</v>
      </c>
      <c r="B172" s="1">
        <v>120</v>
      </c>
      <c r="C172" s="1" t="s">
        <v>202</v>
      </c>
      <c r="D172" s="1" t="s">
        <v>15</v>
      </c>
      <c r="E172" s="14" t="s">
        <v>252</v>
      </c>
      <c r="F172" s="3" t="s">
        <v>427</v>
      </c>
      <c r="G172" s="15" t="s">
        <v>413</v>
      </c>
      <c r="H172" s="16">
        <v>52.043650793650791</v>
      </c>
      <c r="I172" s="2">
        <v>6.0480755724118893</v>
      </c>
      <c r="J172" s="3" t="s">
        <v>414</v>
      </c>
      <c r="K172" s="2">
        <v>45.995575221238902</v>
      </c>
      <c r="L172" s="3" t="s">
        <v>413</v>
      </c>
      <c r="M172" s="17">
        <v>0.49078341013824883</v>
      </c>
      <c r="N172" s="17">
        <v>0.40044247787610621</v>
      </c>
      <c r="O172" s="17">
        <f>IF(M172&gt;0, IF(N172&gt;0, M172-N172, "N/A"), "N/A")</f>
        <v>9.0340932262142626E-2</v>
      </c>
      <c r="P172" s="18">
        <v>0.51152073732718895</v>
      </c>
      <c r="Q172" s="19">
        <v>217</v>
      </c>
      <c r="R172" s="28">
        <f>P172*Q172</f>
        <v>111</v>
      </c>
      <c r="S172" s="18">
        <v>0.48672566371681414</v>
      </c>
      <c r="T172" s="19">
        <v>226</v>
      </c>
      <c r="U172" s="19">
        <f>T172*S172</f>
        <v>110</v>
      </c>
      <c r="V172" s="18">
        <f>IF(P172&gt;0, IF(S172&gt;0,P172-S172, "N/A"), "N/A")</f>
        <v>2.4795073610374807E-2</v>
      </c>
      <c r="W172" s="20">
        <v>0.47004608294930877</v>
      </c>
      <c r="X172" s="21">
        <v>217</v>
      </c>
      <c r="Y172" s="21">
        <f>X172*W172</f>
        <v>102</v>
      </c>
      <c r="Z172" s="20">
        <v>0.31415929203539822</v>
      </c>
      <c r="AA172" s="21">
        <v>226</v>
      </c>
      <c r="AB172" s="21">
        <f>AA172*Z172</f>
        <v>71</v>
      </c>
      <c r="AC172" s="20">
        <f>IF(W172&gt;0, IF(Z172&gt;0,W172-Z172, "N/A"), "N/A")</f>
        <v>0.15588679091391056</v>
      </c>
    </row>
    <row r="173" spans="1:29" s="1" customFormat="1" x14ac:dyDescent="0.2">
      <c r="A173" s="1">
        <v>2013</v>
      </c>
      <c r="B173" s="1">
        <v>120</v>
      </c>
      <c r="C173" s="1" t="s">
        <v>202</v>
      </c>
      <c r="D173" s="1" t="s">
        <v>191</v>
      </c>
      <c r="E173" s="14" t="s">
        <v>408</v>
      </c>
      <c r="F173" s="3" t="s">
        <v>427</v>
      </c>
      <c r="G173" s="15" t="s">
        <v>413</v>
      </c>
      <c r="H173" s="16">
        <v>47.798449612403104</v>
      </c>
      <c r="I173" s="2">
        <v>0.65331404621490208</v>
      </c>
      <c r="J173" s="3" t="s">
        <v>414</v>
      </c>
      <c r="K173" s="2">
        <v>47.145135566188202</v>
      </c>
      <c r="L173" s="3" t="s">
        <v>413</v>
      </c>
      <c r="M173" s="17">
        <v>0.42075471698113209</v>
      </c>
      <c r="N173" s="17">
        <v>0.42424242424242425</v>
      </c>
      <c r="O173" s="17">
        <f>IF(M173&gt;0, IF(N173&gt;0, M173-N173, "N/A"), "N/A")</f>
        <v>-3.4877072612921611E-3</v>
      </c>
      <c r="P173" s="18">
        <v>0.48106060606060608</v>
      </c>
      <c r="Q173" s="19">
        <v>264</v>
      </c>
      <c r="R173" s="28">
        <f>P173*Q173</f>
        <v>127</v>
      </c>
      <c r="S173" s="18">
        <v>0.50798722044728439</v>
      </c>
      <c r="T173" s="19">
        <v>313</v>
      </c>
      <c r="U173" s="19">
        <f>T173*S173</f>
        <v>159.00000000000003</v>
      </c>
      <c r="V173" s="18">
        <f>IF(P173&gt;0, IF(S173&gt;0,P173-S173, "N/A"), "N/A")</f>
        <v>-2.6926614386678316E-2</v>
      </c>
      <c r="W173" s="20">
        <v>0.36090225563909772</v>
      </c>
      <c r="X173" s="21">
        <v>266</v>
      </c>
      <c r="Y173" s="21">
        <f>X173*W173</f>
        <v>96</v>
      </c>
      <c r="Z173" s="20">
        <v>0.34076433121019106</v>
      </c>
      <c r="AA173" s="21">
        <v>314</v>
      </c>
      <c r="AB173" s="21">
        <f>AA173*Z173</f>
        <v>107</v>
      </c>
      <c r="AC173" s="20">
        <f>IF(W173&gt;0, IF(Z173&gt;0,W173-Z173, "N/A"), "N/A")</f>
        <v>2.0137924428906662E-2</v>
      </c>
    </row>
    <row r="174" spans="1:29" s="1" customFormat="1" x14ac:dyDescent="0.2">
      <c r="A174" s="1">
        <v>2013</v>
      </c>
      <c r="B174" s="1">
        <v>1</v>
      </c>
      <c r="C174" s="1" t="s">
        <v>233</v>
      </c>
      <c r="D174" s="1" t="s">
        <v>73</v>
      </c>
      <c r="E174" s="14" t="s">
        <v>295</v>
      </c>
      <c r="F174" s="3" t="s">
        <v>427</v>
      </c>
      <c r="G174" s="15" t="s">
        <v>412</v>
      </c>
      <c r="H174" s="16">
        <v>34.12903225806452</v>
      </c>
      <c r="I174" s="2">
        <v>18.24667931688802</v>
      </c>
      <c r="J174" s="3" t="s">
        <v>418</v>
      </c>
      <c r="K174" s="2">
        <v>15.882352941176499</v>
      </c>
      <c r="L174" s="3" t="s">
        <v>412</v>
      </c>
      <c r="M174" s="17">
        <v>0.203125</v>
      </c>
      <c r="N174" s="17">
        <v>0.10588235294117647</v>
      </c>
      <c r="O174" s="17">
        <f>IF(M174&gt;0, IF(N174&gt;0, M174-N174, "N/A"), "N/A")</f>
        <v>9.7242647058823531E-2</v>
      </c>
      <c r="P174" s="18">
        <v>0.25</v>
      </c>
      <c r="Q174" s="19">
        <v>64</v>
      </c>
      <c r="R174" s="28">
        <f>P174*Q174</f>
        <v>16</v>
      </c>
      <c r="S174" s="18">
        <v>0.11764705882352941</v>
      </c>
      <c r="T174" s="19">
        <v>85</v>
      </c>
      <c r="U174" s="19">
        <f>T174*S174</f>
        <v>10</v>
      </c>
      <c r="V174" s="18">
        <f>IF(P174&gt;0, IF(S174&gt;0,P174-S174, "N/A"), "N/A")</f>
        <v>0.13235294117647059</v>
      </c>
      <c r="W174" s="20">
        <v>0.15625</v>
      </c>
      <c r="X174" s="21">
        <v>64</v>
      </c>
      <c r="Y174" s="21">
        <f>X174*W174</f>
        <v>10</v>
      </c>
      <c r="Z174" s="20">
        <v>9.4117647058823528E-2</v>
      </c>
      <c r="AA174" s="21">
        <v>85</v>
      </c>
      <c r="AB174" s="21">
        <f>AA174*Z174</f>
        <v>8</v>
      </c>
      <c r="AC174" s="20">
        <f>IF(W174&gt;0, IF(Z174&gt;0,W174-Z174, "N/A"), "N/A")</f>
        <v>6.2132352941176472E-2</v>
      </c>
    </row>
    <row r="175" spans="1:29" s="1" customFormat="1" x14ac:dyDescent="0.2">
      <c r="A175" s="1">
        <v>2013</v>
      </c>
      <c r="B175" s="1">
        <v>1</v>
      </c>
      <c r="C175" s="1" t="s">
        <v>233</v>
      </c>
      <c r="D175" s="1" t="s">
        <v>145</v>
      </c>
      <c r="E175" s="14" t="s">
        <v>367</v>
      </c>
      <c r="F175" s="3" t="s">
        <v>427</v>
      </c>
      <c r="G175" s="15" t="s">
        <v>415</v>
      </c>
      <c r="H175" s="16">
        <v>36.684981684981686</v>
      </c>
      <c r="I175" s="2">
        <v>5.4634495938843877</v>
      </c>
      <c r="J175" s="3" t="s">
        <v>414</v>
      </c>
      <c r="K175" s="2">
        <v>31.221532091097298</v>
      </c>
      <c r="L175" s="3" t="s">
        <v>415</v>
      </c>
      <c r="M175" s="17">
        <v>0.28085106382978725</v>
      </c>
      <c r="N175" s="17">
        <v>0.2608695652173913</v>
      </c>
      <c r="O175" s="17">
        <f>IF(M175&gt;0, IF(N175&gt;0, M175-N175, "N/A"), "N/A")</f>
        <v>1.9981498612395954E-2</v>
      </c>
      <c r="P175" s="18">
        <v>0.26595744680851063</v>
      </c>
      <c r="Q175" s="19">
        <v>470</v>
      </c>
      <c r="R175" s="28">
        <f>P175*Q175</f>
        <v>125</v>
      </c>
      <c r="S175" s="18">
        <v>0.28985507246376813</v>
      </c>
      <c r="T175" s="19">
        <v>483</v>
      </c>
      <c r="U175" s="19">
        <f>T175*S175</f>
        <v>140</v>
      </c>
      <c r="V175" s="18">
        <f>IF(P175&gt;0, IF(S175&gt;0,P175-S175, "N/A"), "N/A")</f>
        <v>-2.3897625655257493E-2</v>
      </c>
      <c r="W175" s="20">
        <v>0.29574468085106381</v>
      </c>
      <c r="X175" s="21">
        <v>470</v>
      </c>
      <c r="Y175" s="21">
        <f>X175*W175</f>
        <v>139</v>
      </c>
      <c r="Z175" s="20">
        <v>0.2318840579710145</v>
      </c>
      <c r="AA175" s="21">
        <v>483</v>
      </c>
      <c r="AB175" s="21">
        <f>AA175*Z175</f>
        <v>112</v>
      </c>
      <c r="AC175" s="20">
        <f>IF(W175&gt;0, IF(Z175&gt;0,W175-Z175, "N/A"), "N/A")</f>
        <v>6.3860622880049317E-2</v>
      </c>
    </row>
    <row r="176" spans="1:29" s="1" customFormat="1" x14ac:dyDescent="0.2">
      <c r="A176" s="1">
        <v>2013</v>
      </c>
      <c r="B176" s="1">
        <v>1</v>
      </c>
      <c r="C176" s="1" t="s">
        <v>233</v>
      </c>
      <c r="D176" s="1" t="s">
        <v>77</v>
      </c>
      <c r="E176" s="14" t="s">
        <v>299</v>
      </c>
      <c r="F176" s="3" t="s">
        <v>427</v>
      </c>
      <c r="G176" s="15" t="s">
        <v>412</v>
      </c>
      <c r="H176" s="16">
        <v>26.092307692307692</v>
      </c>
      <c r="I176" s="2">
        <v>1.7923076923076913</v>
      </c>
      <c r="J176" s="3" t="s">
        <v>418</v>
      </c>
      <c r="K176" s="2">
        <v>24.3</v>
      </c>
      <c r="L176" s="3" t="s">
        <v>412</v>
      </c>
      <c r="M176" s="17">
        <v>0.21146953405017921</v>
      </c>
      <c r="N176" s="17">
        <v>0.21264367816091953</v>
      </c>
      <c r="O176" s="17">
        <f>IF(M176&gt;0, IF(N176&gt;0, M176-N176, "N/A"), "N/A")</f>
        <v>-1.1741441107403217E-3</v>
      </c>
      <c r="P176" s="18">
        <v>0.25179856115107913</v>
      </c>
      <c r="Q176" s="19">
        <v>139</v>
      </c>
      <c r="R176" s="28">
        <f>P176*Q176</f>
        <v>35</v>
      </c>
      <c r="S176" s="18">
        <v>0.2413793103448276</v>
      </c>
      <c r="T176" s="19">
        <v>87</v>
      </c>
      <c r="U176" s="19">
        <f>T176*S176</f>
        <v>21</v>
      </c>
      <c r="V176" s="18">
        <f>IF(P176&gt;0, IF(S176&gt;0,P176-S176, "N/A"), "N/A")</f>
        <v>1.0419250806251529E-2</v>
      </c>
      <c r="W176" s="20">
        <v>0.17142857142857143</v>
      </c>
      <c r="X176" s="21">
        <v>140</v>
      </c>
      <c r="Y176" s="21">
        <f>X176*W176</f>
        <v>24</v>
      </c>
      <c r="Z176" s="20">
        <v>0.18390804597701149</v>
      </c>
      <c r="AA176" s="21">
        <v>87</v>
      </c>
      <c r="AB176" s="21">
        <f>AA176*Z176</f>
        <v>16</v>
      </c>
      <c r="AC176" s="20">
        <f>IF(W176&gt;0, IF(Z176&gt;0,W176-Z176, "N/A"), "N/A")</f>
        <v>-1.2479474548440062E-2</v>
      </c>
    </row>
    <row r="177" spans="1:29" s="1" customFormat="1" x14ac:dyDescent="0.2">
      <c r="A177" s="1">
        <v>2013</v>
      </c>
      <c r="B177" s="1">
        <v>123</v>
      </c>
      <c r="C177" s="1" t="s">
        <v>227</v>
      </c>
      <c r="D177" s="1" t="s">
        <v>50</v>
      </c>
      <c r="E177" s="14" t="s">
        <v>277</v>
      </c>
      <c r="F177" s="3" t="s">
        <v>427</v>
      </c>
      <c r="G177" s="15" t="s">
        <v>417</v>
      </c>
      <c r="H177" s="16">
        <v>37.479508196721312</v>
      </c>
      <c r="I177" s="2">
        <v>10.741919544239011</v>
      </c>
      <c r="J177" s="3" t="s">
        <v>420</v>
      </c>
      <c r="K177" s="2">
        <v>26.737588652482302</v>
      </c>
      <c r="L177" s="3" t="s">
        <v>417</v>
      </c>
      <c r="M177" s="17">
        <v>0.2895927601809955</v>
      </c>
      <c r="N177" s="17">
        <v>0.21808510638297873</v>
      </c>
      <c r="O177" s="17">
        <f>IF(M177&gt;0, IF(N177&gt;0, M177-N177, "N/A"), "N/A")</f>
        <v>7.1507653798016768E-2</v>
      </c>
      <c r="P177" s="18">
        <v>0.31221719457013575</v>
      </c>
      <c r="Q177" s="19">
        <v>221</v>
      </c>
      <c r="R177" s="28">
        <f>P177*Q177</f>
        <v>69</v>
      </c>
      <c r="S177" s="18">
        <v>0.21276595744680851</v>
      </c>
      <c r="T177" s="19">
        <v>282</v>
      </c>
      <c r="U177" s="19">
        <f>T177*S177</f>
        <v>60</v>
      </c>
      <c r="V177" s="18">
        <f>IF(P177&gt;0, IF(S177&gt;0,P177-S177, "N/A"), "N/A")</f>
        <v>9.9451237123327235E-2</v>
      </c>
      <c r="W177" s="20">
        <v>0.2669683257918552</v>
      </c>
      <c r="X177" s="21">
        <v>221</v>
      </c>
      <c r="Y177" s="21">
        <f>X177*W177</f>
        <v>59</v>
      </c>
      <c r="Z177" s="20">
        <v>0.22340425531914893</v>
      </c>
      <c r="AA177" s="21">
        <v>282</v>
      </c>
      <c r="AB177" s="21">
        <f>AA177*Z177</f>
        <v>63</v>
      </c>
      <c r="AC177" s="20">
        <f>IF(W177&gt;0, IF(Z177&gt;0,W177-Z177, "N/A"), "N/A")</f>
        <v>4.3564070472706273E-2</v>
      </c>
    </row>
    <row r="178" spans="1:29" s="1" customFormat="1" x14ac:dyDescent="0.2">
      <c r="A178" s="1">
        <v>2013</v>
      </c>
      <c r="B178" s="1">
        <v>123</v>
      </c>
      <c r="C178" s="1" t="s">
        <v>227</v>
      </c>
      <c r="D178" s="1" t="s">
        <v>192</v>
      </c>
      <c r="E178" s="14" t="s">
        <v>409</v>
      </c>
      <c r="F178" s="3" t="s">
        <v>427</v>
      </c>
      <c r="G178" s="15" t="s">
        <v>413</v>
      </c>
      <c r="H178" s="16">
        <v>63.553113553113555</v>
      </c>
      <c r="I178" s="2">
        <v>13.428113553113555</v>
      </c>
      <c r="J178" s="3" t="s">
        <v>414</v>
      </c>
      <c r="K178" s="2">
        <v>50.125</v>
      </c>
      <c r="L178" s="3" t="s">
        <v>413</v>
      </c>
      <c r="M178" s="17">
        <v>0.589622641509434</v>
      </c>
      <c r="N178" s="17">
        <v>0.45416666666666666</v>
      </c>
      <c r="O178" s="17">
        <f>IF(M178&gt;0, IF(N178&gt;0, M178-N178, "N/A"), "N/A")</f>
        <v>0.13545597484276733</v>
      </c>
      <c r="P178" s="18">
        <v>0.65094339622641506</v>
      </c>
      <c r="Q178" s="19">
        <v>106</v>
      </c>
      <c r="R178" s="28">
        <f>P178*Q178</f>
        <v>69</v>
      </c>
      <c r="S178" s="18">
        <v>0.51666666666666672</v>
      </c>
      <c r="T178" s="19">
        <v>120</v>
      </c>
      <c r="U178" s="19">
        <f>T178*S178</f>
        <v>62.000000000000007</v>
      </c>
      <c r="V178" s="18">
        <f>IF(P178&gt;0, IF(S178&gt;0,P178-S178, "N/A"), "N/A")</f>
        <v>0.13427672955974834</v>
      </c>
      <c r="W178" s="20">
        <v>0.52830188679245282</v>
      </c>
      <c r="X178" s="21">
        <v>106</v>
      </c>
      <c r="Y178" s="21">
        <f>X178*W178</f>
        <v>56</v>
      </c>
      <c r="Z178" s="20">
        <v>0.39166666666666666</v>
      </c>
      <c r="AA178" s="21">
        <v>120</v>
      </c>
      <c r="AB178" s="21">
        <f>AA178*Z178</f>
        <v>47</v>
      </c>
      <c r="AC178" s="20">
        <f>IF(W178&gt;0, IF(Z178&gt;0,W178-Z178, "N/A"), "N/A")</f>
        <v>0.13663522012578616</v>
      </c>
    </row>
    <row r="179" spans="1:29" s="1" customFormat="1" x14ac:dyDescent="0.2">
      <c r="A179" s="1">
        <v>2013</v>
      </c>
      <c r="B179" s="1">
        <v>159</v>
      </c>
      <c r="C179" s="1" t="s">
        <v>240</v>
      </c>
      <c r="D179" s="1" t="s">
        <v>185</v>
      </c>
      <c r="E179" s="14" t="s">
        <v>240</v>
      </c>
      <c r="F179" s="3" t="s">
        <v>427</v>
      </c>
      <c r="G179" s="15" t="s">
        <v>415</v>
      </c>
      <c r="H179" s="16">
        <v>33.360824742268044</v>
      </c>
      <c r="I179" s="2">
        <v>-6.1961372830484578</v>
      </c>
      <c r="J179" s="3" t="s">
        <v>414</v>
      </c>
      <c r="K179" s="2">
        <v>39.556962025316501</v>
      </c>
      <c r="L179" s="3" t="s">
        <v>415</v>
      </c>
      <c r="M179" s="17">
        <v>0.28985507246376813</v>
      </c>
      <c r="N179" s="17">
        <v>0.34810126582278483</v>
      </c>
      <c r="O179" s="17">
        <f>IF(M179&gt;0, IF(N179&gt;0, M179-N179, "N/A"), "N/A")</f>
        <v>-5.8246193359016707E-2</v>
      </c>
      <c r="P179" s="18">
        <v>0.32367149758454106</v>
      </c>
      <c r="Q179" s="19">
        <v>207</v>
      </c>
      <c r="R179" s="28">
        <f>P179*Q179</f>
        <v>67</v>
      </c>
      <c r="S179" s="18">
        <v>0.32911392405063289</v>
      </c>
      <c r="T179" s="19">
        <v>158</v>
      </c>
      <c r="U179" s="19">
        <f>T179*S179</f>
        <v>52</v>
      </c>
      <c r="V179" s="18">
        <f>IF(P179&gt;0, IF(S179&gt;0,P179-S179, "N/A"), "N/A")</f>
        <v>-5.442426466091832E-3</v>
      </c>
      <c r="W179" s="20">
        <v>0.2560386473429952</v>
      </c>
      <c r="X179" s="21">
        <v>207</v>
      </c>
      <c r="Y179" s="21">
        <f>X179*W179</f>
        <v>53.000000000000007</v>
      </c>
      <c r="Z179" s="20">
        <v>0.36708860759493672</v>
      </c>
      <c r="AA179" s="21">
        <v>158</v>
      </c>
      <c r="AB179" s="21">
        <f>AA179*Z179</f>
        <v>58</v>
      </c>
      <c r="AC179" s="20">
        <f>IF(W179&gt;0, IF(Z179&gt;0,W179-Z179, "N/A"), "N/A")</f>
        <v>-0.11104996025194153</v>
      </c>
    </row>
    <row r="180" spans="1:29" s="1" customFormat="1" x14ac:dyDescent="0.2">
      <c r="A180" s="1">
        <v>2013</v>
      </c>
      <c r="B180" s="1">
        <v>1</v>
      </c>
      <c r="C180" s="1" t="s">
        <v>233</v>
      </c>
      <c r="D180" s="1" t="s">
        <v>147</v>
      </c>
      <c r="E180" s="14" t="s">
        <v>369</v>
      </c>
      <c r="F180" s="3" t="s">
        <v>427</v>
      </c>
      <c r="G180" s="15" t="s">
        <v>412</v>
      </c>
      <c r="H180" s="16">
        <v>41.676413255360622</v>
      </c>
      <c r="I180" s="2">
        <v>15.942468301232221</v>
      </c>
      <c r="J180" s="3" t="s">
        <v>418</v>
      </c>
      <c r="K180" s="2">
        <v>25.7339449541284</v>
      </c>
      <c r="L180" s="3" t="s">
        <v>412</v>
      </c>
      <c r="M180" s="17">
        <v>0.29629629629629628</v>
      </c>
      <c r="N180" s="17">
        <v>0.20642201834862386</v>
      </c>
      <c r="O180" s="17">
        <f>IF(M180&gt;0, IF(N180&gt;0, M180-N180, "N/A"), "N/A")</f>
        <v>8.9874277947672415E-2</v>
      </c>
      <c r="P180" s="18">
        <v>0.29166666666666669</v>
      </c>
      <c r="Q180" s="19">
        <v>216</v>
      </c>
      <c r="R180" s="28">
        <f>P180*Q180</f>
        <v>63.000000000000007</v>
      </c>
      <c r="S180" s="18">
        <v>0.23287671232876711</v>
      </c>
      <c r="T180" s="19">
        <v>219</v>
      </c>
      <c r="U180" s="19">
        <f>T180*S180</f>
        <v>51</v>
      </c>
      <c r="V180" s="18">
        <f>IF(P180&gt;0, IF(S180&gt;0,P180-S180, "N/A"), "N/A")</f>
        <v>5.8789954337899575E-2</v>
      </c>
      <c r="W180" s="20">
        <v>0.30092592592592593</v>
      </c>
      <c r="X180" s="21">
        <v>216</v>
      </c>
      <c r="Y180" s="21">
        <f>X180*W180</f>
        <v>65</v>
      </c>
      <c r="Z180" s="20">
        <v>0.17972350230414746</v>
      </c>
      <c r="AA180" s="21">
        <v>217</v>
      </c>
      <c r="AB180" s="21">
        <f>AA180*Z180</f>
        <v>39</v>
      </c>
      <c r="AC180" s="20">
        <f>IF(W180&gt;0, IF(Z180&gt;0,W180-Z180, "N/A"), "N/A")</f>
        <v>0.12120242362177847</v>
      </c>
    </row>
    <row r="181" spans="1:29" s="1" customFormat="1" x14ac:dyDescent="0.2">
      <c r="A181" s="1">
        <v>2013</v>
      </c>
      <c r="B181" s="1">
        <v>1</v>
      </c>
      <c r="C181" s="1" t="s">
        <v>233</v>
      </c>
      <c r="D181" s="1" t="s">
        <v>82</v>
      </c>
      <c r="E181" s="14" t="s">
        <v>304</v>
      </c>
      <c r="F181" s="3" t="s">
        <v>427</v>
      </c>
      <c r="G181" s="15" t="s">
        <v>416</v>
      </c>
      <c r="H181" s="16">
        <v>42.887700534759361</v>
      </c>
      <c r="I181" s="2">
        <v>14.08088235294116</v>
      </c>
      <c r="J181" s="3" t="s">
        <v>419</v>
      </c>
      <c r="K181" s="2">
        <v>28.806818181818201</v>
      </c>
      <c r="L181" s="3" t="s">
        <v>415</v>
      </c>
      <c r="M181" s="17">
        <v>0.33750000000000002</v>
      </c>
      <c r="N181" s="17">
        <v>0.25568181818181818</v>
      </c>
      <c r="O181" s="17">
        <f>IF(M181&gt;0, IF(N181&gt;0, M181-N181, "N/A"), "N/A")</f>
        <v>8.1818181818181845E-2</v>
      </c>
      <c r="P181" s="18">
        <v>0.375</v>
      </c>
      <c r="Q181" s="19">
        <v>80</v>
      </c>
      <c r="R181" s="28">
        <f>P181*Q181</f>
        <v>30</v>
      </c>
      <c r="S181" s="18">
        <v>0.27272727272727271</v>
      </c>
      <c r="T181" s="19">
        <v>88</v>
      </c>
      <c r="U181" s="19">
        <f>T181*S181</f>
        <v>24</v>
      </c>
      <c r="V181" s="18">
        <f>IF(P181&gt;0, IF(S181&gt;0,P181-S181, "N/A"), "N/A")</f>
        <v>0.10227272727272729</v>
      </c>
      <c r="W181" s="20">
        <v>0.3</v>
      </c>
      <c r="X181" s="21">
        <v>80</v>
      </c>
      <c r="Y181" s="21">
        <f>X181*W181</f>
        <v>24</v>
      </c>
      <c r="Z181" s="20">
        <v>0.23863636363636365</v>
      </c>
      <c r="AA181" s="21">
        <v>88</v>
      </c>
      <c r="AB181" s="21">
        <f>AA181*Z181</f>
        <v>21</v>
      </c>
      <c r="AC181" s="20">
        <f>IF(W181&gt;0, IF(Z181&gt;0,W181-Z181, "N/A"), "N/A")</f>
        <v>6.1363636363636342E-2</v>
      </c>
    </row>
    <row r="182" spans="1:29" s="1" customFormat="1" x14ac:dyDescent="0.2">
      <c r="A182" s="1">
        <v>2013</v>
      </c>
      <c r="B182" s="1">
        <v>1</v>
      </c>
      <c r="C182" s="1" t="s">
        <v>233</v>
      </c>
      <c r="D182" s="1" t="s">
        <v>133</v>
      </c>
      <c r="E182" s="14" t="s">
        <v>355</v>
      </c>
      <c r="F182" s="3" t="s">
        <v>427</v>
      </c>
      <c r="G182" s="15" t="s">
        <v>417</v>
      </c>
      <c r="H182" s="16">
        <v>36.293436293436294</v>
      </c>
      <c r="I182" s="2">
        <v>4.5131332631332945</v>
      </c>
      <c r="J182" s="3" t="s">
        <v>422</v>
      </c>
      <c r="K182" s="2">
        <v>31.780303030302999</v>
      </c>
      <c r="L182" s="3" t="s">
        <v>415</v>
      </c>
      <c r="M182" s="17">
        <v>0.34234234234234234</v>
      </c>
      <c r="N182" s="17">
        <v>0.2878787878787879</v>
      </c>
      <c r="O182" s="17">
        <f>IF(M182&gt;0, IF(N182&gt;0, M182-N182, "N/A"), "N/A")</f>
        <v>5.4463554463554442E-2</v>
      </c>
      <c r="P182" s="18">
        <v>0.27927927927927926</v>
      </c>
      <c r="Q182" s="19">
        <v>111</v>
      </c>
      <c r="R182" s="28">
        <f>P182*Q182</f>
        <v>30.999999999999996</v>
      </c>
      <c r="S182" s="18">
        <v>0.31060606060606061</v>
      </c>
      <c r="T182" s="19">
        <v>132</v>
      </c>
      <c r="U182" s="19">
        <f>T182*S182</f>
        <v>41</v>
      </c>
      <c r="V182" s="18">
        <f>IF(P182&gt;0, IF(S182&gt;0,P182-S182, "N/A"), "N/A")</f>
        <v>-3.132678132678135E-2</v>
      </c>
      <c r="W182" s="20">
        <v>0.40540540540540543</v>
      </c>
      <c r="X182" s="21">
        <v>111</v>
      </c>
      <c r="Y182" s="21">
        <f>X182*W182</f>
        <v>45</v>
      </c>
      <c r="Z182" s="20">
        <v>0.26515151515151514</v>
      </c>
      <c r="AA182" s="21">
        <v>132</v>
      </c>
      <c r="AB182" s="21">
        <f>AA182*Z182</f>
        <v>35</v>
      </c>
      <c r="AC182" s="20">
        <f>IF(W182&gt;0, IF(Z182&gt;0,W182-Z182, "N/A"), "N/A")</f>
        <v>0.14025389025389029</v>
      </c>
    </row>
    <row r="183" spans="1:29" s="1" customFormat="1" x14ac:dyDescent="0.2">
      <c r="A183" s="1">
        <v>2013</v>
      </c>
      <c r="B183" s="1">
        <v>129</v>
      </c>
      <c r="C183" s="1" t="s">
        <v>205</v>
      </c>
      <c r="D183" s="1" t="s">
        <v>18</v>
      </c>
      <c r="E183" s="14" t="s">
        <v>255</v>
      </c>
      <c r="F183" s="3" t="s">
        <v>427</v>
      </c>
      <c r="G183" s="15" t="s">
        <v>413</v>
      </c>
      <c r="H183" s="16">
        <v>72.847025495750714</v>
      </c>
      <c r="I183" s="2">
        <v>-4.0747986084837891</v>
      </c>
      <c r="J183" s="3" t="s">
        <v>414</v>
      </c>
      <c r="K183" s="2">
        <v>76.921824104234503</v>
      </c>
      <c r="L183" s="3" t="s">
        <v>413</v>
      </c>
      <c r="M183" s="17">
        <v>0.67834394904458595</v>
      </c>
      <c r="N183" s="17">
        <v>0.72149837133550487</v>
      </c>
      <c r="O183" s="17">
        <f>IF(M183&gt;0, IF(N183&gt;0, M183-N183, "N/A"), "N/A")</f>
        <v>-4.3154422290918926E-2</v>
      </c>
      <c r="P183" s="18">
        <v>0.77707006369426757</v>
      </c>
      <c r="Q183" s="19">
        <v>314</v>
      </c>
      <c r="R183" s="28">
        <f>P183*Q183</f>
        <v>244.00000000000003</v>
      </c>
      <c r="S183" s="18">
        <v>0.85016286644951145</v>
      </c>
      <c r="T183" s="19">
        <v>307</v>
      </c>
      <c r="U183" s="19">
        <f>T183*S183</f>
        <v>261</v>
      </c>
      <c r="V183" s="18">
        <f>IF(P183&gt;0, IF(S183&gt;0,P183-S183, "N/A"), "N/A")</f>
        <v>-7.309280275524388E-2</v>
      </c>
      <c r="W183" s="20">
        <v>0.57961783439490444</v>
      </c>
      <c r="X183" s="21">
        <v>314</v>
      </c>
      <c r="Y183" s="21">
        <f>X183*W183</f>
        <v>182</v>
      </c>
      <c r="Z183" s="20">
        <v>0.59283387622149841</v>
      </c>
      <c r="AA183" s="21">
        <v>307</v>
      </c>
      <c r="AB183" s="21">
        <f>AA183*Z183</f>
        <v>182</v>
      </c>
      <c r="AC183" s="20">
        <f>IF(W183&gt;0, IF(Z183&gt;0,W183-Z183, "N/A"), "N/A")</f>
        <v>-1.3216041826593972E-2</v>
      </c>
    </row>
    <row r="184" spans="1:29" s="1" customFormat="1" x14ac:dyDescent="0.2">
      <c r="A184" s="1">
        <v>2013</v>
      </c>
      <c r="B184" s="1">
        <v>129</v>
      </c>
      <c r="C184" s="1" t="s">
        <v>205</v>
      </c>
      <c r="D184" s="1" t="s">
        <v>190</v>
      </c>
      <c r="E184" s="14" t="s">
        <v>407</v>
      </c>
      <c r="F184" s="3" t="s">
        <v>427</v>
      </c>
      <c r="G184" s="15" t="s">
        <v>413</v>
      </c>
      <c r="H184" s="16">
        <v>78.590163934426229</v>
      </c>
      <c r="I184" s="2">
        <v>12.642795513373628</v>
      </c>
      <c r="J184" s="3" t="s">
        <v>414</v>
      </c>
      <c r="K184" s="2">
        <v>65.947368421052602</v>
      </c>
      <c r="L184" s="3" t="s">
        <v>413</v>
      </c>
      <c r="M184" s="17">
        <v>0.77450980392156865</v>
      </c>
      <c r="N184" s="17">
        <v>0.63684210526315788</v>
      </c>
      <c r="O184" s="17">
        <f>IF(M184&gt;0, IF(N184&gt;0, M184-N184, "N/A"), "N/A")</f>
        <v>0.13766769865841078</v>
      </c>
      <c r="P184" s="18">
        <v>0.87254901960784315</v>
      </c>
      <c r="Q184" s="19">
        <v>102</v>
      </c>
      <c r="R184" s="28">
        <f>P184*Q184</f>
        <v>89</v>
      </c>
      <c r="S184" s="18">
        <v>0.75789473684210529</v>
      </c>
      <c r="T184" s="19">
        <v>95</v>
      </c>
      <c r="U184" s="19">
        <f>T184*S184</f>
        <v>72</v>
      </c>
      <c r="V184" s="18">
        <f>IF(P184&gt;0, IF(S184&gt;0,P184-S184, "N/A"), "N/A")</f>
        <v>0.11465428276573786</v>
      </c>
      <c r="W184" s="20">
        <v>0.67647058823529416</v>
      </c>
      <c r="X184" s="21">
        <v>102</v>
      </c>
      <c r="Y184" s="21">
        <f>X184*W184</f>
        <v>69</v>
      </c>
      <c r="Z184" s="20">
        <v>0.51578947368421058</v>
      </c>
      <c r="AA184" s="21">
        <v>95</v>
      </c>
      <c r="AB184" s="21">
        <f>AA184*Z184</f>
        <v>49.000000000000007</v>
      </c>
      <c r="AC184" s="20">
        <f>IF(W184&gt;0, IF(Z184&gt;0,W184-Z184, "N/A"), "N/A")</f>
        <v>0.16068111455108358</v>
      </c>
    </row>
    <row r="185" spans="1:29" s="1" customFormat="1" x14ac:dyDescent="0.2">
      <c r="A185" s="1">
        <v>2013</v>
      </c>
      <c r="B185" s="1">
        <v>1</v>
      </c>
      <c r="C185" s="1" t="s">
        <v>233</v>
      </c>
      <c r="D185" s="1" t="s">
        <v>148</v>
      </c>
      <c r="E185" s="14" t="s">
        <v>370</v>
      </c>
      <c r="F185" s="3" t="s">
        <v>427</v>
      </c>
      <c r="G185" s="15" t="s">
        <v>412</v>
      </c>
      <c r="H185" s="16">
        <v>35.559566787003611</v>
      </c>
      <c r="I185" s="2">
        <v>8.2006958192617105</v>
      </c>
      <c r="J185" s="3" t="s">
        <v>418</v>
      </c>
      <c r="K185" s="2">
        <v>27.3588709677419</v>
      </c>
      <c r="L185" s="3" t="s">
        <v>412</v>
      </c>
      <c r="M185" s="17">
        <v>0.27329192546583853</v>
      </c>
      <c r="N185" s="17">
        <v>0.21169354838709678</v>
      </c>
      <c r="O185" s="17">
        <f>IF(M185&gt;0, IF(N185&gt;0, M185-N185, "N/A"), "N/A")</f>
        <v>6.1598377078741745E-2</v>
      </c>
      <c r="P185" s="18">
        <v>0.31535269709543567</v>
      </c>
      <c r="Q185" s="19">
        <v>241</v>
      </c>
      <c r="R185" s="28">
        <f>P185*Q185</f>
        <v>76</v>
      </c>
      <c r="S185" s="18">
        <v>0.25403225806451613</v>
      </c>
      <c r="T185" s="19">
        <v>248</v>
      </c>
      <c r="U185" s="19">
        <f>T185*S185</f>
        <v>63</v>
      </c>
      <c r="V185" s="18">
        <f>IF(P185&gt;0, IF(S185&gt;0,P185-S185, "N/A"), "N/A")</f>
        <v>6.1320439030919549E-2</v>
      </c>
      <c r="W185" s="20">
        <v>0.23140495867768596</v>
      </c>
      <c r="X185" s="21">
        <v>242</v>
      </c>
      <c r="Y185" s="21">
        <f>X185*W185</f>
        <v>56</v>
      </c>
      <c r="Z185" s="20">
        <v>0.16935483870967741</v>
      </c>
      <c r="AA185" s="21">
        <v>248</v>
      </c>
      <c r="AB185" s="21">
        <f>AA185*Z185</f>
        <v>42</v>
      </c>
      <c r="AC185" s="20">
        <f>IF(W185&gt;0, IF(Z185&gt;0,W185-Z185, "N/A"), "N/A")</f>
        <v>6.2050119968008549E-2</v>
      </c>
    </row>
    <row r="186" spans="1:29" s="1" customFormat="1" x14ac:dyDescent="0.2">
      <c r="A186" s="1">
        <v>2013</v>
      </c>
      <c r="B186" s="1">
        <v>1</v>
      </c>
      <c r="C186" s="1" t="s">
        <v>233</v>
      </c>
      <c r="D186" s="1" t="s">
        <v>89</v>
      </c>
      <c r="E186" s="14" t="s">
        <v>311</v>
      </c>
      <c r="F186" s="3" t="s">
        <v>427</v>
      </c>
      <c r="G186" s="15" t="s">
        <v>413</v>
      </c>
      <c r="H186" s="16">
        <v>56.145833333333336</v>
      </c>
      <c r="I186" s="2">
        <v>13.310781786941533</v>
      </c>
      <c r="J186" s="3" t="s">
        <v>414</v>
      </c>
      <c r="K186" s="2">
        <v>42.835051546391803</v>
      </c>
      <c r="L186" s="3" t="s">
        <v>415</v>
      </c>
      <c r="M186" s="17">
        <v>0.52976190476190477</v>
      </c>
      <c r="N186" s="17">
        <v>0.38144329896907214</v>
      </c>
      <c r="O186" s="17">
        <f>IF(M186&gt;0, IF(N186&gt;0, M186-N186, "N/A"), "N/A")</f>
        <v>0.14831860579283263</v>
      </c>
      <c r="P186" s="18">
        <v>0.59523809523809523</v>
      </c>
      <c r="Q186" s="19">
        <v>84</v>
      </c>
      <c r="R186" s="28">
        <f>P186*Q186</f>
        <v>50</v>
      </c>
      <c r="S186" s="18">
        <v>0.38144329896907214</v>
      </c>
      <c r="T186" s="19">
        <v>97</v>
      </c>
      <c r="U186" s="19">
        <f>T186*S186</f>
        <v>37</v>
      </c>
      <c r="V186" s="18">
        <f>IF(P186&gt;0, IF(S186&gt;0,P186-S186, "N/A"), "N/A")</f>
        <v>0.21379479626902309</v>
      </c>
      <c r="W186" s="20">
        <v>0.4642857142857143</v>
      </c>
      <c r="X186" s="21">
        <v>84</v>
      </c>
      <c r="Y186" s="21">
        <f>X186*W186</f>
        <v>39</v>
      </c>
      <c r="Z186" s="20">
        <v>0.38144329896907214</v>
      </c>
      <c r="AA186" s="21">
        <v>97</v>
      </c>
      <c r="AB186" s="21">
        <f>AA186*Z186</f>
        <v>37</v>
      </c>
      <c r="AC186" s="20">
        <f>IF(W186&gt;0, IF(Z186&gt;0,W186-Z186, "N/A"), "N/A")</f>
        <v>8.284241531664216E-2</v>
      </c>
    </row>
    <row r="187" spans="1:29" s="1" customFormat="1" x14ac:dyDescent="0.2">
      <c r="A187" s="1">
        <v>2013</v>
      </c>
      <c r="B187" s="1">
        <v>1</v>
      </c>
      <c r="C187" s="1" t="s">
        <v>233</v>
      </c>
      <c r="D187" s="1" t="s">
        <v>136</v>
      </c>
      <c r="E187" s="14" t="s">
        <v>358</v>
      </c>
      <c r="F187" s="3" t="s">
        <v>427</v>
      </c>
      <c r="G187" s="15" t="s">
        <v>412</v>
      </c>
      <c r="H187" s="16">
        <v>26.622516556291391</v>
      </c>
      <c r="I187" s="2">
        <v>1.9002943340691907</v>
      </c>
      <c r="J187" s="3" t="s">
        <v>418</v>
      </c>
      <c r="K187" s="2">
        <v>24.7222222222222</v>
      </c>
      <c r="L187" s="3" t="s">
        <v>412</v>
      </c>
      <c r="M187" s="17">
        <v>0.23484848484848486</v>
      </c>
      <c r="N187" s="17">
        <v>0.20833333333333334</v>
      </c>
      <c r="O187" s="17">
        <f>IF(M187&gt;0, IF(N187&gt;0, M187-N187, "N/A"), "N/A")</f>
        <v>2.6515151515151519E-2</v>
      </c>
      <c r="P187" s="18">
        <v>0.18181818181818182</v>
      </c>
      <c r="Q187" s="19">
        <v>66</v>
      </c>
      <c r="R187" s="28">
        <f>P187*Q187</f>
        <v>12</v>
      </c>
      <c r="S187" s="18">
        <v>0.19444444444444445</v>
      </c>
      <c r="T187" s="19">
        <v>72</v>
      </c>
      <c r="U187" s="19">
        <f>T187*S187</f>
        <v>14</v>
      </c>
      <c r="V187" s="18">
        <f>IF(P187&gt;0, IF(S187&gt;0,P187-S187, "N/A"), "N/A")</f>
        <v>-1.2626262626262624E-2</v>
      </c>
      <c r="W187" s="20">
        <v>0.2878787878787879</v>
      </c>
      <c r="X187" s="21">
        <v>66</v>
      </c>
      <c r="Y187" s="21">
        <f>X187*W187</f>
        <v>19</v>
      </c>
      <c r="Z187" s="20">
        <v>0.22222222222222221</v>
      </c>
      <c r="AA187" s="21">
        <v>72</v>
      </c>
      <c r="AB187" s="21">
        <f>AA187*Z187</f>
        <v>16</v>
      </c>
      <c r="AC187" s="20">
        <f>IF(W187&gt;0, IF(Z187&gt;0,W187-Z187, "N/A"), "N/A")</f>
        <v>6.5656565656565691E-2</v>
      </c>
    </row>
    <row r="188" spans="1:29" s="1" customFormat="1" x14ac:dyDescent="0.2">
      <c r="A188" s="1">
        <v>2013</v>
      </c>
      <c r="B188" s="1">
        <v>1</v>
      </c>
      <c r="C188" s="1" t="s">
        <v>233</v>
      </c>
      <c r="D188" s="1" t="s">
        <v>110</v>
      </c>
      <c r="E188" s="14" t="s">
        <v>332</v>
      </c>
      <c r="F188" s="3" t="s">
        <v>427</v>
      </c>
      <c r="G188" s="15" t="s">
        <v>412</v>
      </c>
      <c r="H188" s="16">
        <v>40.291970802919707</v>
      </c>
      <c r="I188" s="2">
        <v>20.353699197981406</v>
      </c>
      <c r="J188" s="3" t="s">
        <v>418</v>
      </c>
      <c r="K188" s="2">
        <v>19.938271604938301</v>
      </c>
      <c r="L188" s="3" t="s">
        <v>412</v>
      </c>
      <c r="M188" s="17">
        <v>0.33333333333333331</v>
      </c>
      <c r="N188" s="17">
        <v>0.16666666666666666</v>
      </c>
      <c r="O188" s="17">
        <f>IF(M188&gt;0, IF(N188&gt;0, M188-N188, "N/A"), "N/A")</f>
        <v>0.16666666666666666</v>
      </c>
      <c r="P188" s="18">
        <v>0.31666666666666665</v>
      </c>
      <c r="Q188" s="19">
        <v>60</v>
      </c>
      <c r="R188" s="28">
        <f>P188*Q188</f>
        <v>19</v>
      </c>
      <c r="S188" s="18">
        <v>0.18518518518518517</v>
      </c>
      <c r="T188" s="19">
        <v>81</v>
      </c>
      <c r="U188" s="19">
        <f>T188*S188</f>
        <v>15</v>
      </c>
      <c r="V188" s="18">
        <f>IF(P188&gt;0, IF(S188&gt;0,P188-S188, "N/A"), "N/A")</f>
        <v>0.13148148148148148</v>
      </c>
      <c r="W188" s="20">
        <v>0.35</v>
      </c>
      <c r="X188" s="21">
        <v>60</v>
      </c>
      <c r="Y188" s="21">
        <f>X188*W188</f>
        <v>21</v>
      </c>
      <c r="Z188" s="20">
        <v>0.14814814814814814</v>
      </c>
      <c r="AA188" s="21">
        <v>81</v>
      </c>
      <c r="AB188" s="21">
        <f>AA188*Z188</f>
        <v>12</v>
      </c>
      <c r="AC188" s="20">
        <f>IF(W188&gt;0, IF(Z188&gt;0,W188-Z188, "N/A"), "N/A")</f>
        <v>0.20185185185185184</v>
      </c>
    </row>
    <row r="189" spans="1:29" s="1" customFormat="1" x14ac:dyDescent="0.2">
      <c r="A189" s="1">
        <v>2013</v>
      </c>
      <c r="B189" s="1">
        <v>1</v>
      </c>
      <c r="C189" s="1" t="s">
        <v>233</v>
      </c>
      <c r="D189" s="1" t="s">
        <v>96</v>
      </c>
      <c r="E189" s="14" t="s">
        <v>318</v>
      </c>
      <c r="F189" s="3" t="s">
        <v>427</v>
      </c>
      <c r="G189" s="15" t="s">
        <v>412</v>
      </c>
      <c r="H189" s="16">
        <v>18.586206896551722</v>
      </c>
      <c r="I189" s="2">
        <v>-4.4572713643178759</v>
      </c>
      <c r="J189" s="3" t="s">
        <v>418</v>
      </c>
      <c r="K189" s="2">
        <v>23.043478260869598</v>
      </c>
      <c r="L189" s="3" t="s">
        <v>412</v>
      </c>
      <c r="M189" s="17">
        <v>0.13654618473895583</v>
      </c>
      <c r="N189" s="17">
        <v>0.2</v>
      </c>
      <c r="O189" s="17">
        <f>IF(M189&gt;0, IF(N189&gt;0, M189-N189, "N/A"), "N/A")</f>
        <v>-6.3453815261044183E-2</v>
      </c>
      <c r="P189" s="18">
        <v>0.128</v>
      </c>
      <c r="Q189" s="19">
        <v>125</v>
      </c>
      <c r="R189" s="28">
        <f>P189*Q189</f>
        <v>16</v>
      </c>
      <c r="S189" s="18">
        <v>0.20869565217391303</v>
      </c>
      <c r="T189" s="19">
        <v>115</v>
      </c>
      <c r="U189" s="19">
        <f>T189*S189</f>
        <v>24</v>
      </c>
      <c r="V189" s="18">
        <f>IF(P189&gt;0, IF(S189&gt;0,P189-S189, "N/A"), "N/A")</f>
        <v>-8.0695652173913029E-2</v>
      </c>
      <c r="W189" s="20">
        <v>0.14516129032258066</v>
      </c>
      <c r="X189" s="21">
        <v>124</v>
      </c>
      <c r="Y189" s="21">
        <f>X189*W189</f>
        <v>18</v>
      </c>
      <c r="Z189" s="20">
        <v>0.19130434782608696</v>
      </c>
      <c r="AA189" s="21">
        <v>115</v>
      </c>
      <c r="AB189" s="21">
        <f>AA189*Z189</f>
        <v>22</v>
      </c>
      <c r="AC189" s="20">
        <f>IF(W189&gt;0, IF(Z189&gt;0,W189-Z189, "N/A"), "N/A")</f>
        <v>-4.6143057503506307E-2</v>
      </c>
    </row>
    <row r="190" spans="1:29" s="1" customFormat="1" x14ac:dyDescent="0.2">
      <c r="A190" s="1">
        <v>2013</v>
      </c>
      <c r="B190" s="1">
        <v>163</v>
      </c>
      <c r="C190" s="1" t="s">
        <v>242</v>
      </c>
      <c r="D190" s="1" t="s">
        <v>188</v>
      </c>
      <c r="E190" s="14" t="s">
        <v>405</v>
      </c>
      <c r="F190" s="3" t="s">
        <v>427</v>
      </c>
      <c r="G190" s="15" t="s">
        <v>417</v>
      </c>
      <c r="H190" s="16">
        <v>33.786407766990294</v>
      </c>
      <c r="I190" s="2">
        <v>-16.455527716880709</v>
      </c>
      <c r="J190" s="3" t="s">
        <v>422</v>
      </c>
      <c r="K190" s="2">
        <v>50.241935483871003</v>
      </c>
      <c r="L190" s="3" t="s">
        <v>413</v>
      </c>
      <c r="M190" s="17">
        <v>0.25362318840579712</v>
      </c>
      <c r="N190" s="17">
        <v>0.46774193548387094</v>
      </c>
      <c r="O190" s="17">
        <f>IF(M190&gt;0, IF(N190&gt;0, M190-N190, "N/A"), "N/A")</f>
        <v>-0.21411874707807382</v>
      </c>
      <c r="P190" s="18">
        <v>0.18840579710144928</v>
      </c>
      <c r="Q190" s="19">
        <v>69</v>
      </c>
      <c r="R190" s="28">
        <f>P190*Q190</f>
        <v>13</v>
      </c>
      <c r="S190" s="18">
        <v>0.40322580645161288</v>
      </c>
      <c r="T190" s="19">
        <v>62</v>
      </c>
      <c r="U190" s="19">
        <f>T190*S190</f>
        <v>25</v>
      </c>
      <c r="V190" s="18">
        <f>IF(P190&gt;0, IF(S190&gt;0,P190-S190, "N/A"), "N/A")</f>
        <v>-0.2148200093501636</v>
      </c>
      <c r="W190" s="20">
        <v>0.3188405797101449</v>
      </c>
      <c r="X190" s="21">
        <v>69</v>
      </c>
      <c r="Y190" s="21">
        <f>X190*W190</f>
        <v>21.999999999999996</v>
      </c>
      <c r="Z190" s="20">
        <v>0.532258064516129</v>
      </c>
      <c r="AA190" s="21">
        <v>62</v>
      </c>
      <c r="AB190" s="21">
        <f>AA190*Z190</f>
        <v>33</v>
      </c>
      <c r="AC190" s="20">
        <f>IF(W190&gt;0, IF(Z190&gt;0,W190-Z190, "N/A"), "N/A")</f>
        <v>-0.2134174848059841</v>
      </c>
    </row>
    <row r="191" spans="1:29" s="1" customFormat="1" x14ac:dyDescent="0.2">
      <c r="A191" s="1">
        <v>2013</v>
      </c>
      <c r="B191" s="1">
        <v>1</v>
      </c>
      <c r="C191" s="1" t="s">
        <v>233</v>
      </c>
      <c r="D191" s="1" t="s">
        <v>100</v>
      </c>
      <c r="E191" s="14" t="s">
        <v>322</v>
      </c>
      <c r="F191" s="3" t="s">
        <v>427</v>
      </c>
      <c r="G191" s="15" t="s">
        <v>417</v>
      </c>
      <c r="H191" s="16">
        <v>35.3125</v>
      </c>
      <c r="I191" s="2">
        <v>8.1696428571429003</v>
      </c>
      <c r="J191" s="3" t="s">
        <v>420</v>
      </c>
      <c r="K191" s="2">
        <v>27.1428571428571</v>
      </c>
      <c r="L191" s="3" t="s">
        <v>417</v>
      </c>
      <c r="M191" s="17">
        <v>0.30729166666666669</v>
      </c>
      <c r="N191" s="17">
        <v>0.24489795918367346</v>
      </c>
      <c r="O191" s="17">
        <f>IF(M191&gt;0, IF(N191&gt;0, M191-N191, "N/A"), "N/A")</f>
        <v>6.2393707482993221E-2</v>
      </c>
      <c r="P191" s="18">
        <v>0.29166666666666669</v>
      </c>
      <c r="Q191" s="19">
        <v>96</v>
      </c>
      <c r="R191" s="28">
        <f>P191*Q191</f>
        <v>28</v>
      </c>
      <c r="S191" s="18">
        <v>0.20408163265306123</v>
      </c>
      <c r="T191" s="19">
        <v>98</v>
      </c>
      <c r="U191" s="19">
        <f>T191*S191</f>
        <v>20</v>
      </c>
      <c r="V191" s="18">
        <f>IF(P191&gt;0, IF(S191&gt;0,P191-S191, "N/A"), "N/A")</f>
        <v>8.7585034013605456E-2</v>
      </c>
      <c r="W191" s="20">
        <v>0.32291666666666669</v>
      </c>
      <c r="X191" s="21">
        <v>96</v>
      </c>
      <c r="Y191" s="21">
        <f>X191*W191</f>
        <v>31</v>
      </c>
      <c r="Z191" s="20">
        <v>0.2857142857142857</v>
      </c>
      <c r="AA191" s="21">
        <v>98</v>
      </c>
      <c r="AB191" s="21">
        <f>AA191*Z191</f>
        <v>28</v>
      </c>
      <c r="AC191" s="20">
        <f>IF(W191&gt;0, IF(Z191&gt;0,W191-Z191, "N/A"), "N/A")</f>
        <v>3.7202380952380987E-2</v>
      </c>
    </row>
    <row r="192" spans="1:29" s="1" customFormat="1" x14ac:dyDescent="0.2">
      <c r="A192" s="1">
        <v>2013</v>
      </c>
      <c r="B192" s="1">
        <v>1</v>
      </c>
      <c r="C192" s="1" t="s">
        <v>233</v>
      </c>
      <c r="D192" s="1" t="s">
        <v>102</v>
      </c>
      <c r="E192" s="14" t="s">
        <v>324</v>
      </c>
      <c r="F192" s="3" t="s">
        <v>427</v>
      </c>
      <c r="G192" s="15" t="s">
        <v>412</v>
      </c>
      <c r="H192" s="16">
        <v>23.876651982378856</v>
      </c>
      <c r="I192" s="2">
        <v>-5.103930541892943</v>
      </c>
      <c r="J192" s="3" t="s">
        <v>420</v>
      </c>
      <c r="K192" s="2">
        <v>28.980582524271799</v>
      </c>
      <c r="L192" s="3" t="s">
        <v>417</v>
      </c>
      <c r="M192" s="17">
        <v>0.19500000000000001</v>
      </c>
      <c r="N192" s="17">
        <v>0.23300970873786409</v>
      </c>
      <c r="O192" s="17">
        <f>IF(M192&gt;0, IF(N192&gt;0, M192-N192, "N/A"), "N/A")</f>
        <v>-3.8009708737864079E-2</v>
      </c>
      <c r="P192" s="18">
        <v>0.24</v>
      </c>
      <c r="Q192" s="19">
        <v>100</v>
      </c>
      <c r="R192" s="28">
        <f>P192*Q192</f>
        <v>24</v>
      </c>
      <c r="S192" s="18">
        <v>0.18446601941747573</v>
      </c>
      <c r="T192" s="19">
        <v>103</v>
      </c>
      <c r="U192" s="19">
        <f>T192*S192</f>
        <v>19</v>
      </c>
      <c r="V192" s="18">
        <f>IF(P192&gt;0, IF(S192&gt;0,P192-S192, "N/A"), "N/A")</f>
        <v>5.5533980582524262E-2</v>
      </c>
      <c r="W192" s="20">
        <v>0.15</v>
      </c>
      <c r="X192" s="21">
        <v>100</v>
      </c>
      <c r="Y192" s="21">
        <f>X192*W192</f>
        <v>15</v>
      </c>
      <c r="Z192" s="20">
        <v>0.28155339805825241</v>
      </c>
      <c r="AA192" s="21">
        <v>103</v>
      </c>
      <c r="AB192" s="21">
        <f>AA192*Z192</f>
        <v>29</v>
      </c>
      <c r="AC192" s="20">
        <f>IF(W192&gt;0, IF(Z192&gt;0,W192-Z192, "N/A"), "N/A")</f>
        <v>-0.13155339805825242</v>
      </c>
    </row>
    <row r="193" spans="1:29" s="1" customFormat="1" x14ac:dyDescent="0.2">
      <c r="A193" s="1">
        <v>2013</v>
      </c>
      <c r="B193" s="1">
        <v>1</v>
      </c>
      <c r="C193" s="1" t="s">
        <v>233</v>
      </c>
      <c r="D193" s="1" t="s">
        <v>109</v>
      </c>
      <c r="E193" s="14" t="s">
        <v>331</v>
      </c>
      <c r="F193" s="3" t="s">
        <v>427</v>
      </c>
      <c r="G193" s="15" t="s">
        <v>412</v>
      </c>
      <c r="H193" s="16">
        <v>30.026666666666667</v>
      </c>
      <c r="I193" s="2">
        <v>7.1794444444444672</v>
      </c>
      <c r="J193" s="3" t="s">
        <v>418</v>
      </c>
      <c r="K193" s="2">
        <v>22.8472222222222</v>
      </c>
      <c r="L193" s="3" t="s">
        <v>412</v>
      </c>
      <c r="M193" s="17">
        <v>0.24050632911392406</v>
      </c>
      <c r="N193" s="17">
        <v>0.17708333333333334</v>
      </c>
      <c r="O193" s="17">
        <f>IF(M193&gt;0, IF(N193&gt;0, M193-N193, "N/A"), "N/A")</f>
        <v>6.3422995780590713E-2</v>
      </c>
      <c r="P193" s="18">
        <v>0.21518987341772153</v>
      </c>
      <c r="Q193" s="19">
        <v>158</v>
      </c>
      <c r="R193" s="28">
        <f>P193*Q193</f>
        <v>34</v>
      </c>
      <c r="S193" s="18">
        <v>0.15972222222222221</v>
      </c>
      <c r="T193" s="19">
        <v>144</v>
      </c>
      <c r="U193" s="19">
        <f>T193*S193</f>
        <v>23</v>
      </c>
      <c r="V193" s="18">
        <f>IF(P193&gt;0, IF(S193&gt;0,P193-S193, "N/A"), "N/A")</f>
        <v>5.5467651195499318E-2</v>
      </c>
      <c r="W193" s="20">
        <v>0.26582278481012656</v>
      </c>
      <c r="X193" s="21">
        <v>158</v>
      </c>
      <c r="Y193" s="21">
        <f>X193*W193</f>
        <v>41.999999999999993</v>
      </c>
      <c r="Z193" s="20">
        <v>0.19444444444444445</v>
      </c>
      <c r="AA193" s="21">
        <v>144</v>
      </c>
      <c r="AB193" s="21">
        <f>AA193*Z193</f>
        <v>28</v>
      </c>
      <c r="AC193" s="20">
        <f>IF(W193&gt;0, IF(Z193&gt;0,W193-Z193, "N/A"), "N/A")</f>
        <v>7.1378340365682108E-2</v>
      </c>
    </row>
    <row r="194" spans="1:29" s="1" customFormat="1" x14ac:dyDescent="0.2">
      <c r="A194" s="1">
        <v>2013</v>
      </c>
      <c r="B194" s="1">
        <v>161</v>
      </c>
      <c r="C194" s="1" t="s">
        <v>207</v>
      </c>
      <c r="D194" s="1" t="s">
        <v>21</v>
      </c>
      <c r="E194" s="14" t="s">
        <v>207</v>
      </c>
      <c r="F194" s="3" t="s">
        <v>427</v>
      </c>
      <c r="G194" s="15" t="s">
        <v>415</v>
      </c>
      <c r="H194" s="16">
        <v>34.607843137254903</v>
      </c>
      <c r="I194" s="2">
        <v>-5.3921568627450966</v>
      </c>
      <c r="J194" s="3" t="s">
        <v>414</v>
      </c>
      <c r="K194" s="2">
        <v>40</v>
      </c>
      <c r="L194" s="3" t="s">
        <v>416</v>
      </c>
      <c r="M194" s="17">
        <v>0.28260869565217389</v>
      </c>
      <c r="N194" s="17">
        <v>0.34375</v>
      </c>
      <c r="O194" s="17">
        <f>IF(M194&gt;0, IF(N194&gt;0, M194-N194, "N/A"), "N/A")</f>
        <v>-6.1141304347826109E-2</v>
      </c>
      <c r="P194" s="18">
        <v>0.28260869565217389</v>
      </c>
      <c r="Q194" s="19">
        <v>46</v>
      </c>
      <c r="R194" s="28">
        <f>P194*Q194</f>
        <v>12.999999999999998</v>
      </c>
      <c r="S194" s="18">
        <v>0.35416666666666669</v>
      </c>
      <c r="T194" s="19">
        <v>48</v>
      </c>
      <c r="U194" s="19">
        <f>T194*S194</f>
        <v>17</v>
      </c>
      <c r="V194" s="18">
        <f>IF(P194&gt;0, IF(S194&gt;0,P194-S194, "N/A"), "N/A")</f>
        <v>-7.1557971014492794E-2</v>
      </c>
      <c r="W194" s="20">
        <v>0.28260869565217389</v>
      </c>
      <c r="X194" s="21">
        <v>46</v>
      </c>
      <c r="Y194" s="21">
        <f>X194*W194</f>
        <v>12.999999999999998</v>
      </c>
      <c r="Z194" s="20">
        <v>0.33333333333333331</v>
      </c>
      <c r="AA194" s="21">
        <v>48</v>
      </c>
      <c r="AB194" s="21">
        <f>AA194*Z194</f>
        <v>16</v>
      </c>
      <c r="AC194" s="20">
        <f>IF(W194&gt;0, IF(Z194&gt;0,W194-Z194, "N/A"), "N/A")</f>
        <v>-5.0724637681159424E-2</v>
      </c>
    </row>
    <row r="195" spans="1:29" s="1" customFormat="1" x14ac:dyDescent="0.2">
      <c r="A195" s="1">
        <v>2013</v>
      </c>
      <c r="B195" s="1">
        <v>1</v>
      </c>
      <c r="C195" s="1" t="s">
        <v>233</v>
      </c>
      <c r="D195" s="1" t="s">
        <v>114</v>
      </c>
      <c r="E195" s="14" t="s">
        <v>336</v>
      </c>
      <c r="F195" s="3" t="s">
        <v>427</v>
      </c>
      <c r="G195" s="15" t="s">
        <v>415</v>
      </c>
      <c r="H195" s="16">
        <v>42.264150943396224</v>
      </c>
      <c r="I195" s="2">
        <v>6.1704009433962241</v>
      </c>
      <c r="J195" s="3" t="s">
        <v>414</v>
      </c>
      <c r="K195" s="2">
        <v>36.09375</v>
      </c>
      <c r="L195" s="3" t="s">
        <v>415</v>
      </c>
      <c r="M195" s="17">
        <v>0.37912087912087911</v>
      </c>
      <c r="N195" s="17">
        <v>0.33854166666666669</v>
      </c>
      <c r="O195" s="17">
        <f>IF(M195&gt;0, IF(N195&gt;0, M195-N195, "N/A"), "N/A")</f>
        <v>4.0579212454212421E-2</v>
      </c>
      <c r="P195" s="18">
        <v>0.36263736263736263</v>
      </c>
      <c r="Q195" s="19">
        <v>91</v>
      </c>
      <c r="R195" s="28">
        <f>P195*Q195</f>
        <v>33</v>
      </c>
      <c r="S195" s="18">
        <v>0.34375</v>
      </c>
      <c r="T195" s="19">
        <v>96</v>
      </c>
      <c r="U195" s="19">
        <f>T195*S195</f>
        <v>33</v>
      </c>
      <c r="V195" s="18">
        <f>IF(P195&gt;0, IF(S195&gt;0,P195-S195, "N/A"), "N/A")</f>
        <v>1.8887362637362626E-2</v>
      </c>
      <c r="W195" s="20">
        <v>0.39560439560439559</v>
      </c>
      <c r="X195" s="21">
        <v>91</v>
      </c>
      <c r="Y195" s="21">
        <f>X195*W195</f>
        <v>36</v>
      </c>
      <c r="Z195" s="20">
        <v>0.33333333333333331</v>
      </c>
      <c r="AA195" s="21">
        <v>96</v>
      </c>
      <c r="AB195" s="21">
        <f>AA195*Z195</f>
        <v>32</v>
      </c>
      <c r="AC195" s="20">
        <f>IF(W195&gt;0, IF(Z195&gt;0,W195-Z195, "N/A"), "N/A")</f>
        <v>6.2271062271062272E-2</v>
      </c>
    </row>
    <row r="196" spans="1:29" s="1" customFormat="1" x14ac:dyDescent="0.2">
      <c r="A196" s="1">
        <v>2013</v>
      </c>
      <c r="B196" s="1">
        <v>1</v>
      </c>
      <c r="C196" s="1" t="s">
        <v>233</v>
      </c>
      <c r="D196" s="1" t="s">
        <v>116</v>
      </c>
      <c r="E196" s="14" t="s">
        <v>338</v>
      </c>
      <c r="F196" s="3" t="s">
        <v>427</v>
      </c>
      <c r="G196" s="15" t="s">
        <v>412</v>
      </c>
      <c r="H196" s="16">
        <v>38.367952522255194</v>
      </c>
      <c r="I196" s="2">
        <v>6.4929525222551945</v>
      </c>
      <c r="J196" s="3" t="s">
        <v>418</v>
      </c>
      <c r="K196" s="2">
        <v>31.875</v>
      </c>
      <c r="L196" s="3" t="s">
        <v>412</v>
      </c>
      <c r="M196" s="17">
        <v>0.31125827814569534</v>
      </c>
      <c r="N196" s="17">
        <v>0.234375</v>
      </c>
      <c r="O196" s="17">
        <f>IF(M196&gt;0, IF(N196&gt;0, M196-N196, "N/A"), "N/A")</f>
        <v>7.6883278145695344E-2</v>
      </c>
      <c r="P196" s="18">
        <v>0.42384105960264901</v>
      </c>
      <c r="Q196" s="19">
        <v>151</v>
      </c>
      <c r="R196" s="28">
        <f>P196*Q196</f>
        <v>64</v>
      </c>
      <c r="S196" s="18">
        <v>0.28125</v>
      </c>
      <c r="T196" s="19">
        <v>128</v>
      </c>
      <c r="U196" s="19">
        <f>T196*S196</f>
        <v>36</v>
      </c>
      <c r="V196" s="18">
        <f>IF(P196&gt;0, IF(S196&gt;0,P196-S196, "N/A"), "N/A")</f>
        <v>0.14259105960264901</v>
      </c>
      <c r="W196" s="20">
        <v>0.19867549668874171</v>
      </c>
      <c r="X196" s="21">
        <v>151</v>
      </c>
      <c r="Y196" s="21">
        <f>X196*W196</f>
        <v>29.999999999999996</v>
      </c>
      <c r="Z196" s="20">
        <v>0.1875</v>
      </c>
      <c r="AA196" s="21">
        <v>128</v>
      </c>
      <c r="AB196" s="21">
        <f>AA196*Z196</f>
        <v>24</v>
      </c>
      <c r="AC196" s="20">
        <f>IF(W196&gt;0, IF(Z196&gt;0,W196-Z196, "N/A"), "N/A")</f>
        <v>1.117549668874171E-2</v>
      </c>
    </row>
    <row r="197" spans="1:29" s="1" customFormat="1" x14ac:dyDescent="0.2">
      <c r="A197" s="1">
        <v>2013</v>
      </c>
      <c r="B197" s="1">
        <v>146</v>
      </c>
      <c r="C197" s="1" t="s">
        <v>228</v>
      </c>
      <c r="D197" s="1" t="s">
        <v>52</v>
      </c>
      <c r="E197" s="14" t="s">
        <v>228</v>
      </c>
      <c r="F197" s="3" t="s">
        <v>427</v>
      </c>
      <c r="G197" s="15" t="s">
        <v>416</v>
      </c>
      <c r="H197" s="16">
        <v>81.585760517799358</v>
      </c>
      <c r="I197" s="2">
        <v>3.4538923859312547</v>
      </c>
      <c r="J197" s="3" t="s">
        <v>414</v>
      </c>
      <c r="K197" s="2">
        <v>78.131868131868103</v>
      </c>
      <c r="L197" s="3" t="s">
        <v>413</v>
      </c>
      <c r="M197" s="17">
        <v>0.74757281553398058</v>
      </c>
      <c r="N197" s="17">
        <v>0.75824175824175821</v>
      </c>
      <c r="O197" s="17">
        <f>IF(M197&gt;0, IF(N197&gt;0, M197-N197, "N/A"), "N/A")</f>
        <v>-1.0668942707777629E-2</v>
      </c>
      <c r="P197" s="18">
        <v>0.87378640776699024</v>
      </c>
      <c r="Q197" s="19">
        <v>103</v>
      </c>
      <c r="R197" s="28">
        <f>P197*Q197</f>
        <v>90</v>
      </c>
      <c r="S197" s="18">
        <v>0.79120879120879117</v>
      </c>
      <c r="T197" s="19">
        <v>91</v>
      </c>
      <c r="U197" s="19">
        <f>T197*S197</f>
        <v>72</v>
      </c>
      <c r="V197" s="18">
        <f>IF(P197&gt;0, IF(S197&gt;0,P197-S197, "N/A"), "N/A")</f>
        <v>8.2577616558199063E-2</v>
      </c>
      <c r="W197" s="20">
        <v>0.62135922330097082</v>
      </c>
      <c r="X197" s="21">
        <v>103</v>
      </c>
      <c r="Y197" s="21">
        <f>X197*W197</f>
        <v>63.999999999999993</v>
      </c>
      <c r="Z197" s="20">
        <v>0.72527472527472525</v>
      </c>
      <c r="AA197" s="21">
        <v>91</v>
      </c>
      <c r="AB197" s="21">
        <f>AA197*Z197</f>
        <v>66</v>
      </c>
      <c r="AC197" s="20">
        <f>IF(W197&gt;0, IF(Z197&gt;0,W197-Z197, "N/A"), "N/A")</f>
        <v>-0.10391550197375443</v>
      </c>
    </row>
    <row r="198" spans="1:29" s="1" customFormat="1" x14ac:dyDescent="0.2">
      <c r="A198" s="1">
        <v>2013</v>
      </c>
      <c r="B198" s="1">
        <v>1</v>
      </c>
      <c r="C198" s="1" t="s">
        <v>233</v>
      </c>
      <c r="D198" s="1" t="s">
        <v>124</v>
      </c>
      <c r="E198" s="14" t="s">
        <v>346</v>
      </c>
      <c r="F198" s="3" t="s">
        <v>427</v>
      </c>
      <c r="G198" s="15" t="s">
        <v>417</v>
      </c>
      <c r="H198" s="16">
        <v>30.491803278688526</v>
      </c>
      <c r="I198" s="2">
        <v>4.9546131960439261</v>
      </c>
      <c r="J198" s="3" t="s">
        <v>420</v>
      </c>
      <c r="K198" s="2">
        <v>25.537190082644599</v>
      </c>
      <c r="L198" s="3" t="s">
        <v>417</v>
      </c>
      <c r="M198" s="17">
        <v>0.23255813953488372</v>
      </c>
      <c r="N198" s="17">
        <v>0.2231404958677686</v>
      </c>
      <c r="O198" s="17">
        <f>IF(M198&gt;0, IF(N198&gt;0, M198-N198, "N/A"), "N/A")</f>
        <v>9.4176436671151165E-3</v>
      </c>
      <c r="P198" s="18">
        <v>0.22480620155038761</v>
      </c>
      <c r="Q198" s="19">
        <v>129</v>
      </c>
      <c r="R198" s="28">
        <f>P198*Q198</f>
        <v>29</v>
      </c>
      <c r="S198" s="18">
        <v>0.2231404958677686</v>
      </c>
      <c r="T198" s="19">
        <v>121</v>
      </c>
      <c r="U198" s="19">
        <f>T198*S198</f>
        <v>27</v>
      </c>
      <c r="V198" s="18">
        <f>IF(P198&gt;0, IF(S198&gt;0,P198-S198, "N/A"), "N/A")</f>
        <v>1.6657056826190064E-3</v>
      </c>
      <c r="W198" s="20">
        <v>0.24031007751937986</v>
      </c>
      <c r="X198" s="21">
        <v>129</v>
      </c>
      <c r="Y198" s="21">
        <f>X198*W198</f>
        <v>31</v>
      </c>
      <c r="Z198" s="20">
        <v>0.2231404958677686</v>
      </c>
      <c r="AA198" s="21">
        <v>121</v>
      </c>
      <c r="AB198" s="21">
        <f>AA198*Z198</f>
        <v>27</v>
      </c>
      <c r="AC198" s="20">
        <f>IF(W198&gt;0, IF(Z198&gt;0,W198-Z198, "N/A"), "N/A")</f>
        <v>1.7169581651611254E-2</v>
      </c>
    </row>
    <row r="199" spans="1:29" x14ac:dyDescent="0.2">
      <c r="E199" s="23" t="s">
        <v>455</v>
      </c>
      <c r="F199" s="24" t="s">
        <v>427</v>
      </c>
      <c r="M199" s="29">
        <f>(R199+Y199)/(Q199+X199)</f>
        <v>0.38082569711301606</v>
      </c>
      <c r="N199" s="30">
        <f>(U199+AB199)/(T199+AA199)</f>
        <v>0.33765707336846373</v>
      </c>
      <c r="O199" s="31">
        <f>M199-N199</f>
        <v>4.3168623744552326E-2</v>
      </c>
      <c r="P199" s="18">
        <f>R199/Q199</f>
        <v>0.4098166765227676</v>
      </c>
      <c r="Q199" s="28">
        <f>SUM(Q164:Q198)</f>
        <v>5073</v>
      </c>
      <c r="R199" s="28">
        <f>SUM(R164:R198)</f>
        <v>2079</v>
      </c>
      <c r="S199" s="18">
        <f>U199/T199</f>
        <v>0.3685384147577539</v>
      </c>
      <c r="T199" s="28">
        <f>SUM(T164:T198)</f>
        <v>4933</v>
      </c>
      <c r="U199" s="28">
        <f>SUM(U164:U198)</f>
        <v>1818</v>
      </c>
      <c r="V199" s="18">
        <f>P199-S199</f>
        <v>4.1278261765013702E-2</v>
      </c>
      <c r="W199" s="18">
        <f>Y199/X199</f>
        <v>0.35185185185185186</v>
      </c>
      <c r="X199" s="28">
        <f>SUM(X164:X198)</f>
        <v>5076</v>
      </c>
      <c r="Y199" s="28">
        <f>SUM(Y164:Y198)</f>
        <v>1786</v>
      </c>
      <c r="Z199" s="18">
        <f>AB199/AA199</f>
        <v>0.30678824721377912</v>
      </c>
      <c r="AA199" s="28">
        <f>SUM(AA164:AA198)</f>
        <v>4935</v>
      </c>
      <c r="AB199" s="28">
        <f>SUM(AB164:AB198)</f>
        <v>1514</v>
      </c>
      <c r="AC199" s="18">
        <f>W199-Z199</f>
        <v>4.5063604638072741E-2</v>
      </c>
    </row>
  </sheetData>
  <sortState ref="A3:AD199">
    <sortCondition ref="F3:F199"/>
    <sortCondition ref="E3:E199"/>
  </sortState>
  <mergeCells count="5">
    <mergeCell ref="G1:H1"/>
    <mergeCell ref="E1:F1"/>
    <mergeCell ref="P1:V1"/>
    <mergeCell ref="M1:O1"/>
    <mergeCell ref="W1:AC1"/>
  </mergeCells>
  <pageMargins left="0.59765625" right="0.7" top="0.75" bottom="0.75" header="0.3" footer="0.3"/>
  <pageSetup scale="51" orientation="portrait" r:id="rId1"/>
  <headerFooter>
    <oddHeader>&amp;C&amp;36 2012-2013 DC CAS Release: July 30,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WardAlpha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Jeff Noel</cp:lastModifiedBy>
  <cp:lastPrinted>2013-07-29T18:07:39Z</cp:lastPrinted>
  <dcterms:created xsi:type="dcterms:W3CDTF">2013-07-29T17:01:30Z</dcterms:created>
  <dcterms:modified xsi:type="dcterms:W3CDTF">2014-01-02T21:55:31Z</dcterms:modified>
</cp:coreProperties>
</file>