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ssefile02\FY16Oversight$\FY17 POH - Attachments for HK Review\"/>
    </mc:Choice>
  </mc:AlternateContent>
  <bookViews>
    <workbookView xWindow="0" yWindow="0" windowWidth="28800" windowHeight="12440" activeTab="6"/>
  </bookViews>
  <sheets>
    <sheet name="Data_Notes" sheetId="12" r:id="rId1"/>
    <sheet name="FY13" sheetId="10" r:id="rId2"/>
    <sheet name="FY14" sheetId="11" r:id="rId3"/>
    <sheet name="FY15" sheetId="1" r:id="rId4"/>
    <sheet name="FY16" sheetId="13" r:id="rId5"/>
    <sheet name="FY17" sheetId="14" r:id="rId6"/>
    <sheet name="Population_Estimate" sheetId="15" r:id="rId7"/>
  </sheets>
  <definedNames>
    <definedName name="MAR_ADDRESS">#REF!</definedName>
    <definedName name="MAR_AID">#REF!</definedName>
    <definedName name="MAR_BLOCK">#REF!</definedName>
    <definedName name="MAR_INTERSECTION">#REF!</definedName>
    <definedName name="MAR_PLACE_NAME">#REF!</definedName>
  </definedNames>
  <calcPr calcId="152511"/>
</workbook>
</file>

<file path=xl/calcChain.xml><?xml version="1.0" encoding="utf-8"?>
<calcChain xmlns="http://schemas.openxmlformats.org/spreadsheetml/2006/main">
  <c r="H13" i="11" l="1"/>
  <c r="I18" i="10"/>
  <c r="K18" i="10"/>
  <c r="I6" i="10"/>
  <c r="K6" i="10" s="1"/>
  <c r="H13" i="10"/>
  <c r="K6" i="1"/>
  <c r="H37" i="10"/>
  <c r="B13" i="11"/>
  <c r="K5" i="10"/>
  <c r="J13" i="10"/>
  <c r="I37" i="1"/>
  <c r="J37" i="1"/>
  <c r="K37" i="1"/>
  <c r="K30" i="1"/>
  <c r="K31" i="1"/>
  <c r="K29" i="1"/>
  <c r="I37" i="11"/>
  <c r="K37" i="11" s="1"/>
  <c r="J37" i="11"/>
  <c r="I25" i="11"/>
  <c r="K25" i="11" s="1"/>
  <c r="J25" i="11"/>
  <c r="H25" i="11"/>
  <c r="C25" i="11"/>
  <c r="E25" i="11" s="1"/>
  <c r="D25" i="11"/>
  <c r="B25" i="11"/>
  <c r="E24" i="11"/>
  <c r="E23" i="11"/>
  <c r="E22" i="11"/>
  <c r="E21" i="11"/>
  <c r="E20" i="11"/>
  <c r="K19" i="11"/>
  <c r="E19" i="11"/>
  <c r="K18" i="11"/>
  <c r="E18" i="11"/>
  <c r="E17" i="11"/>
  <c r="I13" i="11"/>
  <c r="J13" i="11"/>
  <c r="K13" i="11"/>
  <c r="C13" i="11"/>
  <c r="E13" i="11" s="1"/>
  <c r="D13" i="11"/>
  <c r="E12" i="11"/>
  <c r="E11" i="11"/>
  <c r="E10" i="11"/>
  <c r="E9" i="11"/>
  <c r="E8" i="11"/>
  <c r="E7" i="11"/>
  <c r="K6" i="11"/>
  <c r="E6" i="11"/>
  <c r="K5" i="11"/>
  <c r="E5" i="11"/>
  <c r="E18" i="10"/>
  <c r="E19" i="10"/>
  <c r="E20" i="10"/>
  <c r="E21" i="10"/>
  <c r="E22" i="10"/>
  <c r="E23" i="10"/>
  <c r="E24" i="10"/>
  <c r="E17" i="10"/>
  <c r="K17" i="10"/>
  <c r="E6" i="10"/>
  <c r="E7" i="10"/>
  <c r="E8" i="10"/>
  <c r="E9" i="10"/>
  <c r="E10" i="10"/>
  <c r="E11" i="10"/>
  <c r="E12" i="10"/>
  <c r="E5" i="10"/>
  <c r="B13" i="10"/>
  <c r="I25" i="10"/>
  <c r="K25" i="10" s="1"/>
  <c r="J25" i="10"/>
  <c r="H25" i="10"/>
  <c r="C25" i="10"/>
  <c r="E25" i="10" s="1"/>
  <c r="D25" i="10"/>
  <c r="B25" i="10"/>
  <c r="C13" i="10"/>
  <c r="E13" i="10" s="1"/>
  <c r="D13" i="10"/>
  <c r="I13" i="1"/>
  <c r="J13" i="1"/>
  <c r="K13" i="1"/>
  <c r="I25" i="1"/>
  <c r="J25" i="1"/>
  <c r="K25" i="1"/>
  <c r="E18" i="1"/>
  <c r="E19" i="1"/>
  <c r="E20" i="1"/>
  <c r="E21" i="1"/>
  <c r="E22" i="1"/>
  <c r="E23" i="1"/>
  <c r="E24" i="1"/>
  <c r="C25" i="1"/>
  <c r="E25" i="1" s="1"/>
  <c r="D25" i="1"/>
  <c r="E17" i="1"/>
  <c r="K18" i="1"/>
  <c r="K17" i="1"/>
  <c r="K5" i="1"/>
  <c r="E6" i="1"/>
  <c r="E7" i="1"/>
  <c r="E8" i="1"/>
  <c r="E9" i="1"/>
  <c r="E10" i="1"/>
  <c r="E11" i="1"/>
  <c r="E12" i="1"/>
  <c r="C13" i="1"/>
  <c r="D13" i="1"/>
  <c r="E13" i="1"/>
  <c r="E5" i="1"/>
  <c r="H25" i="1"/>
  <c r="B25" i="1"/>
  <c r="H13" i="1"/>
  <c r="B13" i="1"/>
  <c r="I37" i="10"/>
  <c r="J37" i="10"/>
  <c r="K37" i="10"/>
  <c r="K29" i="10"/>
  <c r="K30" i="10"/>
  <c r="K31" i="10"/>
  <c r="E29" i="10"/>
  <c r="E30" i="10"/>
  <c r="E31" i="10"/>
  <c r="E32" i="10"/>
  <c r="E33" i="10"/>
  <c r="E34" i="10"/>
  <c r="E35" i="10"/>
  <c r="E36" i="10"/>
  <c r="I13" i="10" l="1"/>
  <c r="K13" i="10" s="1"/>
</calcChain>
</file>

<file path=xl/sharedStrings.xml><?xml version="1.0" encoding="utf-8"?>
<sst xmlns="http://schemas.openxmlformats.org/spreadsheetml/2006/main" count="365" uniqueCount="102">
  <si>
    <t>BY WARD</t>
  </si>
  <si>
    <t>Ward</t>
  </si>
  <si>
    <t>Utilization</t>
  </si>
  <si>
    <t>Centers</t>
  </si>
  <si>
    <t>Homes</t>
  </si>
  <si>
    <t xml:space="preserve">TOTAL </t>
  </si>
  <si>
    <t>TOTAL</t>
  </si>
  <si>
    <t xml:space="preserve"> </t>
  </si>
  <si>
    <t>PUBLIC Pre-K</t>
  </si>
  <si>
    <t>DCPS</t>
  </si>
  <si>
    <t>PCS</t>
  </si>
  <si>
    <t>Pre-k Incentive Program</t>
  </si>
  <si>
    <t>Number of Sites</t>
  </si>
  <si>
    <t>Program Sector</t>
  </si>
  <si>
    <t xml:space="preserve">* Private enrollment data not available. </t>
  </si>
  <si>
    <t xml:space="preserve">Notes. </t>
  </si>
  <si>
    <r>
      <t xml:space="preserve"> INFANTS and TODDLERS </t>
    </r>
    <r>
      <rPr>
        <b/>
        <vertAlign val="superscript"/>
        <sz val="11"/>
        <color theme="0"/>
        <rFont val="Calibri"/>
        <family val="2"/>
        <scheme val="minor"/>
      </rPr>
      <t>[1,2]</t>
    </r>
  </si>
  <si>
    <r>
      <t xml:space="preserve">PRESCHOOL </t>
    </r>
    <r>
      <rPr>
        <b/>
        <vertAlign val="superscript"/>
        <sz val="11"/>
        <color theme="0"/>
        <rFont val="Calibri"/>
        <family val="2"/>
        <scheme val="minor"/>
      </rPr>
      <t>[1,2]</t>
    </r>
  </si>
  <si>
    <t>Number of Licensed Sites</t>
  </si>
  <si>
    <r>
      <t>Subsidy Enrollment</t>
    </r>
    <r>
      <rPr>
        <b/>
        <vertAlign val="superscript"/>
        <sz val="11"/>
        <color theme="0"/>
        <rFont val="Calibri"/>
        <family val="2"/>
      </rPr>
      <t>[3]</t>
    </r>
  </si>
  <si>
    <t>Notes</t>
  </si>
  <si>
    <t>BY PROGRAM TYPE</t>
  </si>
  <si>
    <t>1. Age classifications for infant, toddler, and preschool age groups are based on the following categories; Infant: 0-12 months, Toddler: 13-33 months, Preschool: 34-60 months.</t>
  </si>
  <si>
    <t>2. Child age for CBO enrollment is based on age as of September 30, 2013.</t>
  </si>
  <si>
    <t>3. Subsidy Enrollment is based on a count of children receiving subsidies and enrolled at a childcare senter at any point between October 1, 2012 and September 30, 2013. Children enrolled in more than one site are duplicitavely counted, however they had to have been enrolled for at least 5 days.</t>
  </si>
  <si>
    <t>2. Child age for CBO enrollment is based on age as of September 30, 2014.</t>
  </si>
  <si>
    <t>3. Subsidy Enrollment is based on a count of children receiving subsidies and enrolled at a childcare senter at any point between October 1, 2013 and September 30, 2014. Children enrolled in more than one site are duplicitavely counted, however they had to have been enrolled for at least 5 days.</t>
  </si>
  <si>
    <t>2. Child age for CBO enrollment is based on age as of September 30, 2015.</t>
  </si>
  <si>
    <t>3. Subsidy Enrollment is based on a count of children receiving subsidies and enrolled at a childcare senter at any point between October 1, 2014 and September 30, 2015. Children enrolled in more than one site are duplicitavely counted, however they had to have been enrolled for at least 5 days.</t>
  </si>
  <si>
    <r>
      <t>Enrollment</t>
    </r>
    <r>
      <rPr>
        <b/>
        <vertAlign val="superscript"/>
        <sz val="11"/>
        <color theme="0"/>
        <rFont val="Calibri"/>
        <family val="2"/>
      </rPr>
      <t xml:space="preserve"> [5]</t>
    </r>
  </si>
  <si>
    <t xml:space="preserve">4. Childcare center capacity is the maximum reported capacity per age group, if different capacity numbers were reported at any point between October 1, 2013 and September 30, 2014 the maximum reported capacity is used. </t>
  </si>
  <si>
    <t xml:space="preserve">4. Childcare center capacity is the maximum reported capacity per age group, if different capacity numbers were reported at any point between October 1, 2012 and September 30, 2013 the maximum reported capacity is used. </t>
  </si>
  <si>
    <t>Program Type</t>
  </si>
  <si>
    <t xml:space="preserve">4. Childcare center capacity is the maximum reported capacity per age group, if different capacity numbers were reported at any point between  October 1, 2014 and September 30, 2015 the maximum reported capacity is used. </t>
  </si>
  <si>
    <r>
      <t>Capacity</t>
    </r>
    <r>
      <rPr>
        <b/>
        <vertAlign val="superscript"/>
        <sz val="11"/>
        <color theme="0"/>
        <rFont val="Calibri"/>
        <family val="2"/>
      </rPr>
      <t xml:space="preserve"> [4]</t>
    </r>
  </si>
  <si>
    <r>
      <t xml:space="preserve">Utilization </t>
    </r>
    <r>
      <rPr>
        <b/>
        <vertAlign val="superscript"/>
        <sz val="11"/>
        <color theme="0"/>
        <rFont val="Calibri"/>
        <family val="2"/>
      </rPr>
      <t>[5]</t>
    </r>
  </si>
  <si>
    <r>
      <t>Enrollment</t>
    </r>
    <r>
      <rPr>
        <b/>
        <vertAlign val="superscript"/>
        <sz val="11"/>
        <color theme="0"/>
        <rFont val="Calibri"/>
        <family val="2"/>
      </rPr>
      <t xml:space="preserve"> [6]</t>
    </r>
  </si>
  <si>
    <r>
      <t xml:space="preserve">Estimated Capcity </t>
    </r>
    <r>
      <rPr>
        <b/>
        <vertAlign val="superscript"/>
        <sz val="11"/>
        <color theme="0"/>
        <rFont val="Calibri"/>
        <family val="2"/>
        <scheme val="minor"/>
      </rPr>
      <t>[7]</t>
    </r>
  </si>
  <si>
    <t xml:space="preserve">5. Utilization may exceed 100% due to the fact that enrollment is a count of any child who attended a childcare site at any point during the fiscal year,  enrollment numbers may have shifted month-to-month . </t>
  </si>
  <si>
    <t>6. Public Pre-K enrollmentis based on the SY2014-2015 enrollment audit; a snapshot as of October 6, 2014.</t>
  </si>
  <si>
    <t xml:space="preserve">7. Capacity estimates are based on the calculations that were used for the 2015 PreK Report. Capacity is calculated using the projected number of classrooms for DCPS and PCS pre-K from the SY2014-15 OSSE Enrollment Audit site visit and the number of CBO classrooms based on monthly reports submitted through the Enterprise Grants Management System (EGMS). DCPS classrooms were weighted at 18 students, PCS classrooms were weighted at 20 students, and CBO classrooms were weighted at 16 students. Classrooms containing only one student from the Enrollment Audit were not counted. Estimates for utilization may exceed 100% because of variation in actual classroom size. </t>
  </si>
  <si>
    <t xml:space="preserve">6. Public Pre-K sites, enrollment and capacity are sourced from the 2014 PreK report. </t>
  </si>
  <si>
    <t>7. Capacity estimates are based on the calculations that were used for the 2014 PreK Report. Estimated capacity is calculated using the number of Pre-K classrooms DCPS and public charter schools projected for SY2013-14 and the number of CBO classrooms. Public school classrooms were weighted at 18 students and CBO classrooms were weighted at 16.</t>
  </si>
  <si>
    <t xml:space="preserve">6. Public Pre-K sites, enrollment and capacity are sourced from the 2013 PreK report. </t>
  </si>
  <si>
    <t xml:space="preserve">7. Capacity estimates are based on the capacity reported in the 2013 PreK Report. </t>
  </si>
  <si>
    <t>Title</t>
  </si>
  <si>
    <t>Table of Contents</t>
  </si>
  <si>
    <t>Data Source</t>
  </si>
  <si>
    <t>Data Notes</t>
  </si>
  <si>
    <t>Data_Notes: Details of data file</t>
  </si>
  <si>
    <t>Oversight 2017 Q18 Attachment - Capacity, Enrollment , and Utilization of Infant, Toddler, and Pre-K Programs</t>
  </si>
  <si>
    <t>FY13: Capacity, enrollment, and utilization for FY13</t>
  </si>
  <si>
    <t>FY14: Capacity, enrollment, and utilization for FY14</t>
  </si>
  <si>
    <t>By Ward</t>
  </si>
  <si>
    <t>By Program Type</t>
  </si>
  <si>
    <t>Infants and Toddlers</t>
  </si>
  <si>
    <t>Subsidy Enrollment</t>
  </si>
  <si>
    <t>Total Licensed Capacity</t>
  </si>
  <si>
    <t>Utilization by Children Receiving Subsidy</t>
  </si>
  <si>
    <t>Total</t>
  </si>
  <si>
    <t>Ward 1</t>
  </si>
  <si>
    <t>Center</t>
  </si>
  <si>
    <t>Ward 2</t>
  </si>
  <si>
    <t>Home</t>
  </si>
  <si>
    <t>Ward 3</t>
  </si>
  <si>
    <t>Ward 4</t>
  </si>
  <si>
    <t>Ward 5</t>
  </si>
  <si>
    <t>Ward 6</t>
  </si>
  <si>
    <t>Ward 7</t>
  </si>
  <si>
    <t>Ward 8</t>
  </si>
  <si>
    <t>Preschool</t>
  </si>
  <si>
    <t xml:space="preserve">Universal Public Pre-K Program </t>
  </si>
  <si>
    <t>Enrollment</t>
  </si>
  <si>
    <t>Total Capacity</t>
  </si>
  <si>
    <t xml:space="preserve">Utilization </t>
  </si>
  <si>
    <t xml:space="preserve"> Enrollment</t>
  </si>
  <si>
    <t>Pre-k Enhancement Program</t>
  </si>
  <si>
    <t>1</t>
  </si>
  <si>
    <t>2</t>
  </si>
  <si>
    <t>3</t>
  </si>
  <si>
    <t>4</t>
  </si>
  <si>
    <t>5</t>
  </si>
  <si>
    <t>6</t>
  </si>
  <si>
    <t>7</t>
  </si>
  <si>
    <t>8</t>
  </si>
  <si>
    <t>Public Pre-K</t>
  </si>
  <si>
    <t>FY15: Capacity, enrollment, and utilization for FY15</t>
  </si>
  <si>
    <t>FY16: Capacity, enrollment, and utilization for FY16</t>
  </si>
  <si>
    <t>FY17: Capacity, enrollment, and utilization for FY17</t>
  </si>
  <si>
    <t xml:space="preserve">Estimate of Children Under 5 </t>
  </si>
  <si>
    <t>Population_Estimate: 2011-2015 Census population estimate for children under 5, by ward</t>
  </si>
  <si>
    <r>
      <t xml:space="preserve">The Data tabs contain enrollment and capacity information for subsidized child care by ward and program type, as well as the rate of utilization of subsidy slots.  
Age classifications for infant, toddler, and preschool age groups are based on categories from the National Association for the Education of Young Children; Infant: 0-15 months, Toddler: 12-36 months, Preschool: 30-60 months.          
The number of licensed facilities and corresponding capacity is as of January 1st of the respective year. The enrollment figure includes any child who was enrolled at least five days. Multiple students could fill a given slot over the course of the year due to student mobility. Therefore the cumulative enrollment across the fiscal year may exceed capacity for a given site or group of sites, yielding a utilization in excess of 100%.
Public Pre-K enrollment and utilization comes from the annual audit conducted on October 5. </t>
    </r>
    <r>
      <rPr>
        <sz val="11"/>
        <rFont val="Calibri"/>
        <family val="2"/>
        <scheme val="minor"/>
      </rPr>
      <t xml:space="preserve">Data on FY17 to-date is not provided because the enrollment audit has not been finalized. </t>
    </r>
    <r>
      <rPr>
        <sz val="11"/>
        <color theme="1"/>
        <rFont val="Calibri"/>
        <family val="2"/>
        <scheme val="minor"/>
      </rPr>
      <t xml:space="preserve">
We are unable to provide the number of infants and toddlers residing in the District by ward. However, the District of Columbia’s Office of Planning cites United States Census Bureau – American Community Survey (ACS) 5-year estimates for the number of children under 5 years old by ward. 
To obtain the full file, access the Office of Planning’s estimates by ward here: http://planning.dc.gov/page/american-community-survey-acs-estimates. Refer to the Excel file titled “2011-2015 Ward.xls”, and the sheet titled “2011-15 Demographic_Ward” within that file.</t>
    </r>
  </si>
  <si>
    <t>FY13 - FY15: This Oversight Hearing question utilizes DEL Licensing (ACCELA) from 10/1 through 9/30 of each fiscal year; Subsidy Provider Payment (EIMS) for FY13 as of 9/30/2013, FY14 as of 9/30/2014, and FY 15 as of 9/30/2015; Subsidy Enrollment (OECD) from 10/1 to 9/30 of each fiscal year; Enrollment audit for FY13 as of 10/5/2012, for FY14 as of 10/5/2013, for FY15 as of 10/5/2015, Capacity estimates from the Pre-K report for each year.</t>
  </si>
  <si>
    <t>FY16 - FY17: This Oversight Hearing question utilizes DEL Licensing (DELLT) as of September 30, 2017; Subsidy Provider Payment (EIMS) as of September 30, 2017; Subsidy Enrollment (OECD) between 10/1/2015 to 9/30/2017; Enrollment audit as of 10/5/2015 for FY16 and 10/5/2016 for FY17.</t>
  </si>
  <si>
    <t>OSSE FY17 POH Q18 Response - Capacity, Enrollment, and Utilization of all Infant and Pre-Kindergarten Programs for FY16</t>
  </si>
  <si>
    <t>OSSE FY17 POH Q18 Response - Capacity, Enrollment, and Utilization of all Infant and Pre-Kindergarten Programs for FY17</t>
  </si>
  <si>
    <t>OSSE FY17 POH Q18 Response - Capacity, Enrollment, and Utilization of all Infant and Pre-Kindergarten Programs for FY13</t>
  </si>
  <si>
    <t>OSSE FY17 POH Q18 Response - Capacity, Enrollment, and Utilization of all Infant and Pre-Kindergarten Programs for FY14</t>
  </si>
  <si>
    <t>OSSE FY17 POH Q18 Response - Capacity, Enrollment, and Utilization of all Infant and Pre-Kindergarten Programs for FY15</t>
  </si>
  <si>
    <r>
      <t xml:space="preserve">The Data tabs contain enrollment and capacity information for subsidized child care by ward and program type, as well as the rate of utilization of subsidy slots.  
Age classifications for infant, toddler, and preschool age groups are based on categories from the National Association for the Education of Young Children; Infant: 0-15 months, Toddler: 12-36 months, Preschool: 30-60 months.          
The number of licensed facilities and corresponding capacity is as of January 1st of the respective year. The enrollment figure includes any child who was enrolled at least five days. Multiple students could fill a given slot over the course of the year due to student mobility. Therefore the cumulative enrollment across the fiscal year may exceed capacity for a given site or group of sites, yielding a utilization in excess of 100%.
Public Pre-K enrollment and utilization comes from the annual audit conducted on October 5. </t>
    </r>
    <r>
      <rPr>
        <sz val="11"/>
        <rFont val="Calibri"/>
        <family val="2"/>
        <scheme val="minor"/>
      </rPr>
      <t xml:space="preserve">Data on FY18 to-date is not provided because the enrollment audit for CBOs has not been finalized. </t>
    </r>
    <r>
      <rPr>
        <sz val="11"/>
        <color theme="1"/>
        <rFont val="Calibri"/>
        <family val="2"/>
        <scheme val="minor"/>
      </rPr>
      <t xml:space="preserve">
We are unable to provide the number of infants and toddlers residing in the District by ward. However, the District of Columbia’s Office of Planning cites United States Census Bureau – American Community Survey (ACS) 5-year estimates for the number of children under 5 years old by ward. 
To obtain the full file, access the Office of Planning’s estimates by ward here: http://planning.dc.gov/page/american-community-survey-acs-estimates. Refer to the Excel file titled “2011-2015 Ward.xls”, and the sheet titled “2011-15 Demographic_Ward” within that file.</t>
    </r>
  </si>
  <si>
    <r>
      <t xml:space="preserve">Program Type </t>
    </r>
    <r>
      <rPr>
        <b/>
        <vertAlign val="superscript"/>
        <sz val="11"/>
        <color theme="0"/>
        <rFont val="Calibri"/>
        <family val="2"/>
        <scheme val="minor"/>
      </rPr>
      <t>[4]</t>
    </r>
  </si>
  <si>
    <t>OSSE FY 17 POH Q18 Response- 2011-2015 Census Population Estimate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</si>
</sst>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theme="0"/>
      <name val="Calibri"/>
      <family val="2"/>
      <scheme val="minor"/>
    </font>
    <font>
      <b/>
      <sz val="11"/>
      <name val="Calibri"/>
      <family val="2"/>
      <scheme val="minor"/>
    </font>
    <font>
      <sz val="11"/>
      <name val="Calibri"/>
      <family val="2"/>
      <scheme val="minor"/>
    </font>
    <font>
      <b/>
      <vertAlign val="superscript"/>
      <sz val="11"/>
      <color theme="0"/>
      <name val="Calibri"/>
      <family val="2"/>
      <scheme val="minor"/>
    </font>
    <font>
      <b/>
      <sz val="11"/>
      <color theme="0"/>
      <name val="Calibri"/>
      <family val="2"/>
    </font>
    <font>
      <b/>
      <vertAlign val="superscript"/>
      <sz val="11"/>
      <color theme="0"/>
      <name val="Calibri"/>
      <family val="2"/>
    </font>
    <font>
      <sz val="11"/>
      <name val="Calibri"/>
    </font>
    <font>
      <sz val="11"/>
      <color rgb="FF000000"/>
      <name val="Calibri"/>
      <family val="2"/>
      <scheme val="minor"/>
    </font>
    <font>
      <b/>
      <sz val="10"/>
      <color theme="0"/>
      <name val="Calibri"/>
      <family val="2"/>
      <scheme val="minor"/>
    </font>
    <font>
      <sz val="10"/>
      <color theme="1"/>
      <name val="Calibri"/>
      <family val="2"/>
      <scheme val="minor"/>
    </font>
    <font>
      <b/>
      <sz val="11"/>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theme="0" tint="-0.14999847407452621"/>
      </patternFill>
    </fill>
    <fill>
      <patternFill patternType="solid">
        <fgColor theme="0" tint="-0.499984740745262"/>
        <bgColor theme="1"/>
      </patternFill>
    </fill>
    <fill>
      <patternFill patternType="solid">
        <fgColor theme="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3">
    <xf numFmtId="0" fontId="0" fillId="0" borderId="0" xfId="0"/>
    <xf numFmtId="0" fontId="2" fillId="0" borderId="0" xfId="0" applyFont="1" applyBorder="1"/>
    <xf numFmtId="0" fontId="0" fillId="0" borderId="0" xfId="0" applyBorder="1"/>
    <xf numFmtId="0" fontId="2" fillId="0" borderId="0" xfId="0" applyFont="1"/>
    <xf numFmtId="0" fontId="0" fillId="0" borderId="0" xfId="0" applyAlignment="1"/>
    <xf numFmtId="0" fontId="3" fillId="0" borderId="0" xfId="0" applyFont="1"/>
    <xf numFmtId="0" fontId="0" fillId="0" borderId="0" xfId="0" applyFill="1" applyBorder="1"/>
    <xf numFmtId="0" fontId="3" fillId="0" borderId="0" xfId="0" applyFont="1" applyAlignment="1">
      <alignment vertical="center"/>
    </xf>
    <xf numFmtId="0" fontId="0" fillId="0" borderId="0" xfId="0" applyFont="1" applyBorder="1"/>
    <xf numFmtId="0" fontId="0" fillId="0" borderId="0" xfId="0" applyFont="1"/>
    <xf numFmtId="0" fontId="2" fillId="0" borderId="0" xfId="0" applyFont="1" applyFill="1" applyBorder="1"/>
    <xf numFmtId="0" fontId="2" fillId="0" borderId="0" xfId="0" applyFont="1" applyBorder="1" applyAlignment="1">
      <alignment wrapText="1"/>
    </xf>
    <xf numFmtId="0" fontId="2" fillId="0" borderId="0" xfId="0" applyFont="1" applyAlignment="1">
      <alignment wrapText="1"/>
    </xf>
    <xf numFmtId="0" fontId="0" fillId="0" borderId="0" xfId="0" applyBorder="1" applyAlignment="1">
      <alignment wrapText="1"/>
    </xf>
    <xf numFmtId="0" fontId="0" fillId="0" borderId="0" xfId="0" applyAlignment="1">
      <alignment wrapText="1"/>
    </xf>
    <xf numFmtId="9" fontId="2" fillId="0" borderId="0" xfId="1" applyFont="1" applyFill="1" applyBorder="1" applyAlignment="1">
      <alignment wrapText="1"/>
    </xf>
    <xf numFmtId="9" fontId="0" fillId="0" borderId="0" xfId="1" applyFont="1" applyFill="1" applyBorder="1"/>
    <xf numFmtId="9" fontId="2" fillId="0" borderId="0" xfId="1" applyFont="1" applyFill="1" applyBorder="1"/>
    <xf numFmtId="0" fontId="5" fillId="2" borderId="4" xfId="0" applyFont="1" applyFill="1" applyBorder="1" applyAlignment="1">
      <alignment horizontal="left"/>
    </xf>
    <xf numFmtId="0" fontId="5" fillId="2" borderId="5" xfId="0" applyFont="1" applyFill="1" applyBorder="1" applyAlignment="1">
      <alignment horizontal="left"/>
    </xf>
    <xf numFmtId="0" fontId="5" fillId="2" borderId="6" xfId="0" applyFont="1" applyFill="1" applyBorder="1" applyAlignment="1">
      <alignment horizontal="left"/>
    </xf>
    <xf numFmtId="0" fontId="6" fillId="2" borderId="7" xfId="0" applyFont="1" applyFill="1" applyBorder="1" applyAlignment="1">
      <alignment horizontal="left"/>
    </xf>
    <xf numFmtId="0" fontId="6" fillId="2" borderId="0" xfId="0" applyFont="1" applyFill="1" applyBorder="1" applyAlignment="1">
      <alignment horizontal="left"/>
    </xf>
    <xf numFmtId="0" fontId="6" fillId="2" borderId="8" xfId="0" applyFont="1" applyFill="1" applyBorder="1" applyAlignment="1">
      <alignment horizontal="left"/>
    </xf>
    <xf numFmtId="0" fontId="5" fillId="2" borderId="4" xfId="0" applyFont="1" applyFill="1" applyBorder="1"/>
    <xf numFmtId="0" fontId="6" fillId="2" borderId="5" xfId="0" applyFont="1" applyFill="1" applyBorder="1"/>
    <xf numFmtId="0" fontId="6" fillId="2" borderId="6" xfId="0" applyFont="1" applyFill="1" applyBorder="1"/>
    <xf numFmtId="0" fontId="0" fillId="0" borderId="0" xfId="0" applyFill="1" applyBorder="1" applyAlignment="1">
      <alignment wrapText="1"/>
    </xf>
    <xf numFmtId="9" fontId="2" fillId="0" borderId="0" xfId="1" applyFont="1" applyFill="1" applyBorder="1" applyAlignment="1">
      <alignment horizontal="left" wrapText="1"/>
    </xf>
    <xf numFmtId="0" fontId="2" fillId="0" borderId="0" xfId="0" applyFont="1" applyBorder="1" applyAlignment="1">
      <alignment horizontal="left" wrapText="1"/>
    </xf>
    <xf numFmtId="0" fontId="2" fillId="0" borderId="0" xfId="0" applyFont="1" applyAlignment="1">
      <alignment horizontal="left" wrapText="1"/>
    </xf>
    <xf numFmtId="0" fontId="6" fillId="0" borderId="0" xfId="0" applyFont="1" applyAlignment="1">
      <alignment vertical="center"/>
    </xf>
    <xf numFmtId="0" fontId="6" fillId="0" borderId="0" xfId="0" applyFont="1"/>
    <xf numFmtId="0" fontId="0" fillId="0" borderId="0" xfId="0" applyFont="1" applyFill="1" applyBorder="1"/>
    <xf numFmtId="0" fontId="0" fillId="0" borderId="4" xfId="0" applyFont="1" applyBorder="1" applyAlignment="1">
      <alignment horizontal="left"/>
    </xf>
    <xf numFmtId="0" fontId="0" fillId="0" borderId="4" xfId="0" applyFont="1" applyBorder="1" applyAlignment="1">
      <alignment horizontal="right" vertical="center"/>
    </xf>
    <xf numFmtId="9" fontId="0" fillId="0" borderId="13" xfId="0" applyNumberFormat="1" applyFont="1" applyBorder="1" applyAlignment="1">
      <alignment horizontal="right" vertical="center"/>
    </xf>
    <xf numFmtId="9" fontId="2" fillId="0" borderId="0" xfId="0" applyNumberFormat="1" applyFont="1" applyFill="1" applyBorder="1" applyAlignment="1">
      <alignment horizontal="right" vertical="center"/>
    </xf>
    <xf numFmtId="0" fontId="0" fillId="0" borderId="0" xfId="0" applyFill="1"/>
    <xf numFmtId="0" fontId="2" fillId="0" borderId="0" xfId="0" applyFont="1" applyFill="1"/>
    <xf numFmtId="0" fontId="0" fillId="3" borderId="4" xfId="0" applyFont="1" applyFill="1" applyBorder="1" applyAlignment="1">
      <alignment horizontal="left"/>
    </xf>
    <xf numFmtId="0" fontId="0" fillId="3" borderId="4" xfId="0" applyFont="1" applyFill="1" applyBorder="1" applyAlignment="1">
      <alignment horizontal="right" vertical="center"/>
    </xf>
    <xf numFmtId="9" fontId="0" fillId="3" borderId="13" xfId="0" applyNumberFormat="1" applyFont="1" applyFill="1" applyBorder="1" applyAlignment="1">
      <alignment horizontal="right" vertical="center"/>
    </xf>
    <xf numFmtId="0" fontId="2" fillId="3" borderId="2" xfId="0" applyFont="1" applyFill="1" applyBorder="1" applyAlignment="1">
      <alignment horizontal="left"/>
    </xf>
    <xf numFmtId="0" fontId="2" fillId="3" borderId="2" xfId="0" applyFont="1" applyFill="1" applyBorder="1" applyAlignment="1">
      <alignment horizontal="right" vertical="center"/>
    </xf>
    <xf numFmtId="3" fontId="2" fillId="3" borderId="2" xfId="0" applyNumberFormat="1" applyFont="1" applyFill="1" applyBorder="1" applyAlignment="1">
      <alignment horizontal="right" vertical="center"/>
    </xf>
    <xf numFmtId="9" fontId="2" fillId="3" borderId="1" xfId="0" applyNumberFormat="1" applyFont="1" applyFill="1" applyBorder="1" applyAlignment="1">
      <alignment horizontal="right" vertical="center"/>
    </xf>
    <xf numFmtId="0" fontId="8" fillId="4" borderId="4" xfId="0" applyFont="1" applyFill="1" applyBorder="1" applyAlignment="1">
      <alignment wrapText="1"/>
    </xf>
    <xf numFmtId="0" fontId="4" fillId="4" borderId="4" xfId="0" applyFont="1" applyFill="1" applyBorder="1" applyAlignment="1">
      <alignment wrapText="1"/>
    </xf>
    <xf numFmtId="0" fontId="8" fillId="4" borderId="4" xfId="0" applyFont="1" applyFill="1" applyBorder="1" applyAlignment="1">
      <alignment vertical="center" wrapText="1"/>
    </xf>
    <xf numFmtId="0" fontId="8" fillId="4" borderId="13" xfId="0" applyFont="1" applyFill="1" applyBorder="1" applyAlignment="1">
      <alignment vertical="center" wrapText="1"/>
    </xf>
    <xf numFmtId="0" fontId="0" fillId="5" borderId="0" xfId="0" applyFont="1" applyFill="1" applyBorder="1"/>
    <xf numFmtId="0" fontId="8" fillId="0" borderId="0" xfId="0" applyFont="1" applyFill="1" applyBorder="1" applyAlignment="1">
      <alignment vertical="center" wrapText="1"/>
    </xf>
    <xf numFmtId="0" fontId="6" fillId="2" borderId="0" xfId="0" applyFont="1" applyFill="1" applyBorder="1" applyAlignment="1">
      <alignment wrapText="1"/>
    </xf>
    <xf numFmtId="0" fontId="6" fillId="2" borderId="8" xfId="0" applyFont="1" applyFill="1" applyBorder="1" applyAlignment="1">
      <alignment wrapText="1"/>
    </xf>
    <xf numFmtId="0" fontId="6"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0" fillId="0" borderId="1" xfId="0" applyBorder="1" applyAlignment="1">
      <alignment wrapText="1"/>
    </xf>
    <xf numFmtId="0" fontId="11" fillId="0" borderId="12" xfId="2" applyFont="1" applyBorder="1" applyAlignment="1">
      <alignment horizontal="left" vertical="center" wrapText="1"/>
    </xf>
    <xf numFmtId="0" fontId="11" fillId="0" borderId="1" xfId="0" applyFont="1" applyBorder="1" applyAlignment="1">
      <alignment horizontal="left" vertical="center" wrapText="1"/>
    </xf>
    <xf numFmtId="0" fontId="12" fillId="9" borderId="1" xfId="0" applyFont="1" applyFill="1" applyBorder="1" applyAlignment="1">
      <alignment horizontal="center" vertical="center" wrapText="1"/>
    </xf>
    <xf numFmtId="0" fontId="13" fillId="0" borderId="0" xfId="0" applyFont="1" applyAlignment="1">
      <alignment wrapText="1"/>
    </xf>
    <xf numFmtId="0" fontId="2" fillId="0" borderId="1" xfId="0" applyFont="1" applyBorder="1"/>
    <xf numFmtId="3" fontId="2" fillId="0" borderId="1" xfId="0" applyNumberFormat="1" applyFont="1" applyBorder="1"/>
    <xf numFmtId="164" fontId="2" fillId="0" borderId="1" xfId="1" applyNumberFormat="1" applyFont="1" applyBorder="1"/>
    <xf numFmtId="0" fontId="0" fillId="0" borderId="1" xfId="0" applyFont="1" applyBorder="1"/>
    <xf numFmtId="3" fontId="0" fillId="0" borderId="1" xfId="0" applyNumberFormat="1" applyFont="1" applyBorder="1"/>
    <xf numFmtId="164" fontId="1" fillId="0" borderId="1" xfId="1" applyNumberFormat="1" applyFont="1" applyBorder="1"/>
    <xf numFmtId="0" fontId="0" fillId="0" borderId="1" xfId="0" applyBorder="1"/>
    <xf numFmtId="3" fontId="0" fillId="0" borderId="1" xfId="0" applyNumberFormat="1" applyBorder="1"/>
    <xf numFmtId="164" fontId="0" fillId="0" borderId="1" xfId="0" applyNumberFormat="1" applyBorder="1"/>
    <xf numFmtId="0" fontId="2" fillId="0" borderId="0" xfId="0" applyFont="1" applyAlignment="1"/>
    <xf numFmtId="0" fontId="2" fillId="0" borderId="1" xfId="0" applyFont="1" applyBorder="1" applyAlignment="1">
      <alignment horizontal="left"/>
    </xf>
    <xf numFmtId="0" fontId="0" fillId="0" borderId="15" xfId="0" applyBorder="1" applyAlignment="1">
      <alignment wrapText="1"/>
    </xf>
    <xf numFmtId="0" fontId="2" fillId="0" borderId="13" xfId="0" applyFont="1" applyBorder="1" applyAlignment="1">
      <alignment vertical="top" wrapText="1"/>
    </xf>
    <xf numFmtId="0" fontId="2" fillId="0" borderId="1" xfId="0" applyFont="1" applyBorder="1" applyAlignment="1">
      <alignment vertical="top" wrapText="1"/>
    </xf>
    <xf numFmtId="0" fontId="0" fillId="0" borderId="1" xfId="0" applyBorder="1" applyAlignment="1">
      <alignment vertical="top" wrapText="1"/>
    </xf>
    <xf numFmtId="0" fontId="6" fillId="0" borderId="1" xfId="0" applyFont="1" applyBorder="1" applyAlignment="1">
      <alignment vertical="top" wrapText="1"/>
    </xf>
    <xf numFmtId="0" fontId="0" fillId="0" borderId="2" xfId="0" applyBorder="1" applyAlignment="1">
      <alignment wrapText="1"/>
    </xf>
    <xf numFmtId="0" fontId="0" fillId="0" borderId="12" xfId="0" applyFont="1" applyBorder="1" applyAlignment="1">
      <alignment horizontal="left" vertical="center" wrapText="1"/>
    </xf>
    <xf numFmtId="0" fontId="2" fillId="0" borderId="13" xfId="0" applyFont="1" applyBorder="1" applyAlignment="1">
      <alignment vertical="top" wrapText="1"/>
    </xf>
    <xf numFmtId="0" fontId="0" fillId="0" borderId="3" xfId="0" applyBorder="1" applyAlignment="1">
      <alignment vertical="top" wrapText="1"/>
    </xf>
    <xf numFmtId="0" fontId="0" fillId="0" borderId="15" xfId="0" applyBorder="1" applyAlignment="1">
      <alignment vertical="top" wrapText="1"/>
    </xf>
    <xf numFmtId="0" fontId="6" fillId="2" borderId="7" xfId="0" applyFont="1" applyFill="1" applyBorder="1" applyAlignment="1">
      <alignment horizontal="left" wrapText="1"/>
    </xf>
    <xf numFmtId="0" fontId="6" fillId="2" borderId="0" xfId="0" applyFont="1" applyFill="1" applyBorder="1" applyAlignment="1">
      <alignment horizontal="left" wrapText="1"/>
    </xf>
    <xf numFmtId="0" fontId="6" fillId="2" borderId="8" xfId="0" applyFont="1" applyFill="1" applyBorder="1" applyAlignment="1">
      <alignment horizontal="left" wrapText="1"/>
    </xf>
    <xf numFmtId="0" fontId="6" fillId="0" borderId="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4" fillId="5" borderId="2" xfId="0" applyFont="1" applyFill="1" applyBorder="1" applyAlignment="1">
      <alignment horizontal="center"/>
    </xf>
    <xf numFmtId="0" fontId="4" fillId="5" borderId="14" xfId="0" applyFont="1" applyFill="1" applyBorder="1" applyAlignment="1">
      <alignment horizontal="center"/>
    </xf>
    <xf numFmtId="0" fontId="4" fillId="5" borderId="12" xfId="0" applyFont="1" applyFill="1" applyBorder="1" applyAlignment="1">
      <alignment horizontal="center"/>
    </xf>
    <xf numFmtId="0" fontId="6" fillId="2" borderId="7" xfId="0" applyFont="1" applyFill="1" applyBorder="1" applyAlignment="1">
      <alignment horizontal="left"/>
    </xf>
    <xf numFmtId="0" fontId="6" fillId="2" borderId="0" xfId="0" applyFont="1" applyFill="1" applyBorder="1" applyAlignment="1">
      <alignment horizontal="left"/>
    </xf>
    <xf numFmtId="0" fontId="6" fillId="2" borderId="8" xfId="0" applyFont="1" applyFill="1" applyBorder="1" applyAlignment="1">
      <alignment horizontal="left"/>
    </xf>
    <xf numFmtId="0" fontId="2" fillId="6" borderId="10" xfId="0" applyFont="1" applyFill="1" applyBorder="1" applyAlignment="1">
      <alignment horizontal="center"/>
    </xf>
    <xf numFmtId="0" fontId="14" fillId="10" borderId="0" xfId="0" applyFont="1" applyFill="1" applyAlignment="1">
      <alignment horizontal="center"/>
    </xf>
    <xf numFmtId="0" fontId="6" fillId="2" borderId="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4" fillId="5" borderId="2" xfId="0" applyFont="1" applyFill="1" applyBorder="1" applyAlignment="1">
      <alignment horizontal="left"/>
    </xf>
    <xf numFmtId="0" fontId="4" fillId="5" borderId="14" xfId="0" applyFont="1" applyFill="1" applyBorder="1" applyAlignment="1">
      <alignment horizontal="left"/>
    </xf>
    <xf numFmtId="0" fontId="4" fillId="5" borderId="12" xfId="0" applyFont="1" applyFill="1" applyBorder="1" applyAlignment="1">
      <alignment horizontal="left"/>
    </xf>
    <xf numFmtId="0" fontId="4" fillId="8" borderId="1" xfId="0" applyFont="1" applyFill="1" applyBorder="1" applyAlignment="1">
      <alignment horizontal="center"/>
    </xf>
    <xf numFmtId="0" fontId="5" fillId="7" borderId="1" xfId="0" applyFont="1" applyFill="1" applyBorder="1" applyAlignment="1">
      <alignment horizontal="center"/>
    </xf>
    <xf numFmtId="0" fontId="14" fillId="0" borderId="0" xfId="0" applyFont="1" applyAlignment="1"/>
  </cellXfs>
  <cellStyles count="3">
    <cellStyle name="Normal" xfId="0" builtinId="0"/>
    <cellStyle name="Normal 2" xfId="2"/>
    <cellStyle name="Percent" xfId="1" builtinId="5"/>
  </cellStyles>
  <dxfs count="0"/>
  <tableStyles count="0" defaultTableStyle="TableStyleMedium2" defaultPivotStyle="PivotStyleLight16"/>
  <colors>
    <mruColors>
      <color rgb="FFF9F6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1" sqref="B11"/>
    </sheetView>
  </sheetViews>
  <sheetFormatPr defaultColWidth="9.1796875" defaultRowHeight="14.5"/>
  <cols>
    <col min="1" max="1" width="16.7265625" style="14" bestFit="1" customWidth="1"/>
    <col min="2" max="2" width="100" style="14" customWidth="1"/>
    <col min="3" max="16384" width="9.1796875" style="14"/>
  </cols>
  <sheetData>
    <row r="1" spans="1:2">
      <c r="A1" s="76" t="s">
        <v>45</v>
      </c>
      <c r="B1" s="60" t="s">
        <v>50</v>
      </c>
    </row>
    <row r="2" spans="1:2">
      <c r="A2" s="81" t="s">
        <v>46</v>
      </c>
      <c r="B2" s="59" t="s">
        <v>49</v>
      </c>
    </row>
    <row r="3" spans="1:2">
      <c r="A3" s="82"/>
      <c r="B3" s="58" t="s">
        <v>51</v>
      </c>
    </row>
    <row r="4" spans="1:2">
      <c r="A4" s="82"/>
      <c r="B4" s="58" t="s">
        <v>52</v>
      </c>
    </row>
    <row r="5" spans="1:2">
      <c r="A5" s="82"/>
      <c r="B5" s="58" t="s">
        <v>86</v>
      </c>
    </row>
    <row r="6" spans="1:2">
      <c r="A6" s="82"/>
      <c r="B6" s="58" t="s">
        <v>87</v>
      </c>
    </row>
    <row r="7" spans="1:2">
      <c r="A7" s="82"/>
      <c r="B7" s="58" t="s">
        <v>88</v>
      </c>
    </row>
    <row r="8" spans="1:2">
      <c r="A8" s="83"/>
      <c r="B8" s="58" t="s">
        <v>90</v>
      </c>
    </row>
    <row r="9" spans="1:2" ht="58">
      <c r="A9" s="81" t="s">
        <v>47</v>
      </c>
      <c r="B9" s="78" t="s">
        <v>92</v>
      </c>
    </row>
    <row r="10" spans="1:2" ht="43.5">
      <c r="A10" s="83"/>
      <c r="B10" s="60" t="s">
        <v>93</v>
      </c>
    </row>
    <row r="11" spans="1:2" ht="304.5">
      <c r="A11" s="75" t="s">
        <v>48</v>
      </c>
      <c r="B11" s="80" t="s">
        <v>99</v>
      </c>
    </row>
    <row r="12" spans="1:2">
      <c r="A12" s="74"/>
      <c r="B12" s="77"/>
    </row>
    <row r="13" spans="1:2" ht="304.5">
      <c r="A13" s="79"/>
      <c r="B13" s="80" t="s">
        <v>91</v>
      </c>
    </row>
  </sheetData>
  <mergeCells count="2">
    <mergeCell ref="A2:A8"/>
    <mergeCell ref="A9:A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zoomScaleNormal="100" workbookViewId="0">
      <selection activeCell="G28" sqref="G28"/>
    </sheetView>
  </sheetViews>
  <sheetFormatPr defaultRowHeight="14.5"/>
  <cols>
    <col min="2" max="2" width="14" customWidth="1"/>
    <col min="3" max="3" width="13" customWidth="1"/>
    <col min="4" max="4" width="14.453125" customWidth="1"/>
    <col min="5" max="5" width="13" bestFit="1" customWidth="1"/>
    <col min="7" max="7" width="24.7265625" customWidth="1"/>
    <col min="8" max="8" width="14.81640625" customWidth="1"/>
    <col min="9" max="9" width="12.81640625" customWidth="1"/>
    <col min="10" max="10" width="13.1796875" bestFit="1" customWidth="1"/>
    <col min="11" max="11" width="13" bestFit="1" customWidth="1"/>
    <col min="14" max="14" width="9.1796875" customWidth="1"/>
    <col min="15" max="15" width="16.26953125" customWidth="1"/>
    <col min="16" max="16" width="17.26953125" customWidth="1"/>
    <col min="17" max="17" width="15.81640625" customWidth="1"/>
    <col min="18" max="18" width="9.1796875" customWidth="1"/>
    <col min="19" max="20" width="20.7265625" customWidth="1"/>
  </cols>
  <sheetData>
    <row r="1" spans="1:15">
      <c r="A1" s="100" t="s">
        <v>96</v>
      </c>
      <c r="B1" s="100"/>
      <c r="C1" s="100"/>
      <c r="D1" s="100"/>
      <c r="E1" s="100"/>
      <c r="F1" s="100"/>
      <c r="G1" s="100"/>
      <c r="H1" s="100"/>
      <c r="I1" s="100"/>
      <c r="J1" s="100"/>
      <c r="K1" s="100"/>
    </row>
    <row r="2" spans="1:15">
      <c r="A2" s="99" t="s">
        <v>0</v>
      </c>
      <c r="B2" s="99"/>
      <c r="C2" s="99"/>
      <c r="D2" s="99"/>
      <c r="E2" s="99"/>
      <c r="F2" s="33"/>
      <c r="G2" s="99" t="s">
        <v>21</v>
      </c>
      <c r="H2" s="99"/>
      <c r="I2" s="99"/>
      <c r="J2" s="99"/>
      <c r="K2" s="99"/>
      <c r="L2" s="2"/>
    </row>
    <row r="3" spans="1:15" ht="16.5">
      <c r="A3" s="93" t="s">
        <v>16</v>
      </c>
      <c r="B3" s="94"/>
      <c r="C3" s="94"/>
      <c r="D3" s="94"/>
      <c r="E3" s="95"/>
      <c r="F3" s="51"/>
      <c r="G3" s="93" t="s">
        <v>16</v>
      </c>
      <c r="H3" s="94"/>
      <c r="I3" s="94"/>
      <c r="J3" s="94"/>
      <c r="K3" s="95"/>
      <c r="L3" s="2"/>
    </row>
    <row r="4" spans="1:15" s="12" customFormat="1" ht="30" customHeight="1">
      <c r="A4" s="47" t="s">
        <v>1</v>
      </c>
      <c r="B4" s="48" t="s">
        <v>18</v>
      </c>
      <c r="C4" s="49" t="s">
        <v>19</v>
      </c>
      <c r="D4" s="49" t="s">
        <v>34</v>
      </c>
      <c r="E4" s="50" t="s">
        <v>35</v>
      </c>
      <c r="F4" s="15"/>
      <c r="G4" s="47" t="s">
        <v>32</v>
      </c>
      <c r="H4" s="48" t="s">
        <v>18</v>
      </c>
      <c r="I4" s="49" t="s">
        <v>19</v>
      </c>
      <c r="J4" s="49" t="s">
        <v>34</v>
      </c>
      <c r="K4" s="50" t="s">
        <v>35</v>
      </c>
      <c r="L4" s="11"/>
    </row>
    <row r="5" spans="1:15">
      <c r="A5" s="40">
        <v>1</v>
      </c>
      <c r="B5" s="41">
        <v>33</v>
      </c>
      <c r="C5" s="41">
        <v>577</v>
      </c>
      <c r="D5" s="41">
        <v>799</v>
      </c>
      <c r="E5" s="42">
        <f>C5/D5</f>
        <v>0.72215269086357947</v>
      </c>
      <c r="F5" s="16"/>
      <c r="G5" s="40" t="s">
        <v>3</v>
      </c>
      <c r="H5" s="41">
        <v>254</v>
      </c>
      <c r="I5" s="41">
        <v>4793</v>
      </c>
      <c r="J5" s="41">
        <v>6665</v>
      </c>
      <c r="K5" s="42">
        <f>I5/J5</f>
        <v>0.71912978244561143</v>
      </c>
      <c r="L5" s="2"/>
    </row>
    <row r="6" spans="1:15">
      <c r="A6" s="34">
        <v>2</v>
      </c>
      <c r="B6" s="35">
        <v>49</v>
      </c>
      <c r="C6" s="35">
        <v>161</v>
      </c>
      <c r="D6" s="35">
        <v>1436</v>
      </c>
      <c r="E6" s="36">
        <f t="shared" ref="E6:E12" si="0">C6/D6</f>
        <v>0.11211699164345404</v>
      </c>
      <c r="F6" s="16"/>
      <c r="G6" s="34" t="s">
        <v>4</v>
      </c>
      <c r="H6" s="35">
        <v>163</v>
      </c>
      <c r="I6" s="35">
        <f>247+44+4</f>
        <v>295</v>
      </c>
      <c r="J6" s="35">
        <v>342</v>
      </c>
      <c r="K6" s="36">
        <f>I6/J6</f>
        <v>0.86257309941520466</v>
      </c>
      <c r="L6" s="2"/>
    </row>
    <row r="7" spans="1:15">
      <c r="A7" s="40">
        <v>3</v>
      </c>
      <c r="B7" s="41">
        <v>19</v>
      </c>
      <c r="C7" s="41">
        <v>3</v>
      </c>
      <c r="D7" s="41">
        <v>374</v>
      </c>
      <c r="E7" s="42">
        <f t="shared" si="0"/>
        <v>8.0213903743315516E-3</v>
      </c>
      <c r="F7" s="16"/>
      <c r="G7" s="40"/>
      <c r="H7" s="41"/>
      <c r="I7" s="41"/>
      <c r="J7" s="41"/>
      <c r="K7" s="42"/>
      <c r="L7" s="2"/>
    </row>
    <row r="8" spans="1:15">
      <c r="A8" s="34">
        <v>4</v>
      </c>
      <c r="B8" s="35">
        <v>73</v>
      </c>
      <c r="C8" s="35">
        <v>885</v>
      </c>
      <c r="D8" s="35">
        <v>883</v>
      </c>
      <c r="E8" s="36">
        <f t="shared" si="0"/>
        <v>1.0022650056625142</v>
      </c>
      <c r="F8" s="16"/>
      <c r="G8" s="34"/>
      <c r="H8" s="35"/>
      <c r="I8" s="35"/>
      <c r="J8" s="35"/>
      <c r="K8" s="36"/>
      <c r="L8" s="2"/>
      <c r="N8" s="38"/>
      <c r="O8" s="38"/>
    </row>
    <row r="9" spans="1:15">
      <c r="A9" s="40">
        <v>5</v>
      </c>
      <c r="B9" s="41">
        <v>55</v>
      </c>
      <c r="C9" s="41">
        <v>618</v>
      </c>
      <c r="D9" s="41">
        <v>681</v>
      </c>
      <c r="E9" s="42">
        <f t="shared" si="0"/>
        <v>0.90748898678414092</v>
      </c>
      <c r="F9" s="16"/>
      <c r="G9" s="40"/>
      <c r="H9" s="41"/>
      <c r="I9" s="41"/>
      <c r="J9" s="41"/>
      <c r="K9" s="42"/>
      <c r="L9" s="2"/>
      <c r="N9" s="38"/>
      <c r="O9" s="38"/>
    </row>
    <row r="10" spans="1:15">
      <c r="A10" s="34">
        <v>6</v>
      </c>
      <c r="B10" s="35">
        <v>54</v>
      </c>
      <c r="C10" s="35">
        <v>454</v>
      </c>
      <c r="D10" s="35">
        <v>923</v>
      </c>
      <c r="E10" s="36">
        <f t="shared" si="0"/>
        <v>0.49187432286023836</v>
      </c>
      <c r="F10" s="16"/>
      <c r="G10" s="34"/>
      <c r="H10" s="35"/>
      <c r="I10" s="35"/>
      <c r="J10" s="35"/>
      <c r="K10" s="36"/>
      <c r="L10" s="2"/>
      <c r="N10" s="38"/>
      <c r="O10" s="38"/>
    </row>
    <row r="11" spans="1:15">
      <c r="A11" s="40">
        <v>7</v>
      </c>
      <c r="B11" s="41">
        <v>72</v>
      </c>
      <c r="C11" s="41">
        <v>821</v>
      </c>
      <c r="D11" s="41">
        <v>912</v>
      </c>
      <c r="E11" s="42">
        <f t="shared" si="0"/>
        <v>0.90021929824561409</v>
      </c>
      <c r="F11" s="16"/>
      <c r="G11" s="40"/>
      <c r="H11" s="41"/>
      <c r="I11" s="41"/>
      <c r="J11" s="41"/>
      <c r="K11" s="42"/>
      <c r="L11" s="2"/>
      <c r="N11" s="38"/>
      <c r="O11" s="38"/>
    </row>
    <row r="12" spans="1:15">
      <c r="A12" s="34">
        <v>8</v>
      </c>
      <c r="B12" s="35">
        <v>62</v>
      </c>
      <c r="C12" s="35">
        <v>1569</v>
      </c>
      <c r="D12" s="35">
        <v>999</v>
      </c>
      <c r="E12" s="36">
        <f t="shared" si="0"/>
        <v>1.5705705705705706</v>
      </c>
      <c r="F12" s="16"/>
      <c r="G12" s="34"/>
      <c r="H12" s="35"/>
      <c r="I12" s="35"/>
      <c r="J12" s="35"/>
      <c r="K12" s="36"/>
      <c r="L12" s="2"/>
      <c r="N12" s="38"/>
      <c r="O12" s="38"/>
    </row>
    <row r="13" spans="1:15" s="3" customFormat="1">
      <c r="A13" s="43" t="s">
        <v>5</v>
      </c>
      <c r="B13" s="44">
        <f>SUM(B5:B12)</f>
        <v>417</v>
      </c>
      <c r="C13" s="45">
        <f>SUM(C5:C12)</f>
        <v>5088</v>
      </c>
      <c r="D13" s="45">
        <f>SUM(D5:D12)</f>
        <v>7007</v>
      </c>
      <c r="E13" s="46">
        <f t="shared" ref="E13" si="1">C13/D13</f>
        <v>0.7261310118452976</v>
      </c>
      <c r="F13" s="17"/>
      <c r="G13" s="43" t="s">
        <v>6</v>
      </c>
      <c r="H13" s="44">
        <f>SUM(H5:H8)</f>
        <v>417</v>
      </c>
      <c r="I13" s="45">
        <f>SUM(I5:I8)</f>
        <v>5088</v>
      </c>
      <c r="J13" s="45">
        <f>SUM(J5:J7)</f>
        <v>7007</v>
      </c>
      <c r="K13" s="46">
        <f>I13/J13</f>
        <v>0.7261310118452976</v>
      </c>
      <c r="L13" s="1"/>
      <c r="N13" s="39"/>
      <c r="O13" s="39"/>
    </row>
    <row r="14" spans="1:15">
      <c r="A14" s="33"/>
      <c r="B14" s="33"/>
      <c r="C14" s="33"/>
      <c r="D14" s="33"/>
      <c r="E14" s="33"/>
      <c r="F14" s="33"/>
      <c r="G14" s="33"/>
      <c r="H14" s="33"/>
      <c r="I14" s="33"/>
      <c r="J14" s="33"/>
      <c r="K14" s="33"/>
      <c r="L14" s="2"/>
      <c r="N14" s="38"/>
      <c r="O14" s="38"/>
    </row>
    <row r="15" spans="1:15" ht="16.5">
      <c r="A15" s="93" t="s">
        <v>17</v>
      </c>
      <c r="B15" s="94"/>
      <c r="C15" s="94"/>
      <c r="D15" s="94"/>
      <c r="E15" s="95"/>
      <c r="F15" s="51"/>
      <c r="G15" s="93" t="s">
        <v>17</v>
      </c>
      <c r="H15" s="94"/>
      <c r="I15" s="94"/>
      <c r="J15" s="94"/>
      <c r="K15" s="95"/>
      <c r="L15" s="2"/>
      <c r="N15" s="38"/>
      <c r="O15" s="38"/>
    </row>
    <row r="16" spans="1:15" s="30" customFormat="1" ht="30" customHeight="1">
      <c r="A16" s="47" t="s">
        <v>1</v>
      </c>
      <c r="B16" s="48" t="s">
        <v>18</v>
      </c>
      <c r="C16" s="49" t="s">
        <v>19</v>
      </c>
      <c r="D16" s="49" t="s">
        <v>34</v>
      </c>
      <c r="E16" s="50" t="s">
        <v>35</v>
      </c>
      <c r="F16" s="28"/>
      <c r="G16" s="47" t="s">
        <v>100</v>
      </c>
      <c r="H16" s="48" t="s">
        <v>18</v>
      </c>
      <c r="I16" s="49" t="s">
        <v>19</v>
      </c>
      <c r="J16" s="49" t="s">
        <v>34</v>
      </c>
      <c r="K16" s="50" t="s">
        <v>35</v>
      </c>
      <c r="L16" s="29"/>
    </row>
    <row r="17" spans="1:20">
      <c r="A17" s="40">
        <v>1</v>
      </c>
      <c r="B17" s="41">
        <v>30</v>
      </c>
      <c r="C17" s="41">
        <v>621</v>
      </c>
      <c r="D17" s="41">
        <v>1152</v>
      </c>
      <c r="E17" s="42">
        <f>C17/D17</f>
        <v>0.5390625</v>
      </c>
      <c r="F17" s="16"/>
      <c r="G17" s="40" t="s">
        <v>3</v>
      </c>
      <c r="H17" s="41">
        <v>213</v>
      </c>
      <c r="I17" s="41">
        <v>4785</v>
      </c>
      <c r="J17" s="41">
        <v>10495</v>
      </c>
      <c r="K17" s="42">
        <f>I17/J17</f>
        <v>0.45593139590281084</v>
      </c>
      <c r="L17" s="2"/>
      <c r="O17" s="2"/>
      <c r="P17" s="2"/>
      <c r="Q17" s="2"/>
      <c r="R17" s="2"/>
      <c r="S17" s="2"/>
    </row>
    <row r="18" spans="1:20">
      <c r="A18" s="34">
        <v>2</v>
      </c>
      <c r="B18" s="35">
        <v>40</v>
      </c>
      <c r="C18" s="35">
        <v>184</v>
      </c>
      <c r="D18" s="35">
        <v>2023</v>
      </c>
      <c r="E18" s="36">
        <f t="shared" ref="E18:E24" si="2">C18/D18</f>
        <v>9.0954028670291648E-2</v>
      </c>
      <c r="F18" s="16"/>
      <c r="G18" s="34" t="s">
        <v>4</v>
      </c>
      <c r="H18" s="35">
        <v>86</v>
      </c>
      <c r="I18" s="35">
        <f>178+81+3</f>
        <v>262</v>
      </c>
      <c r="J18" s="35">
        <v>324</v>
      </c>
      <c r="K18" s="36">
        <f>I18/J18</f>
        <v>0.80864197530864201</v>
      </c>
      <c r="L18" s="2"/>
      <c r="O18" s="2"/>
      <c r="P18" s="2"/>
      <c r="Q18" s="2"/>
      <c r="R18" s="2"/>
      <c r="S18" s="2"/>
    </row>
    <row r="19" spans="1:20">
      <c r="A19" s="40">
        <v>3</v>
      </c>
      <c r="B19" s="41">
        <v>28</v>
      </c>
      <c r="C19" s="41">
        <v>8</v>
      </c>
      <c r="D19" s="41">
        <v>1808</v>
      </c>
      <c r="E19" s="42">
        <f t="shared" si="2"/>
        <v>4.4247787610619468E-3</v>
      </c>
      <c r="F19" s="16"/>
      <c r="G19" s="40"/>
      <c r="H19" s="41"/>
      <c r="I19" s="41"/>
      <c r="J19" s="41"/>
      <c r="K19" s="42"/>
      <c r="L19" s="2"/>
      <c r="O19" s="2"/>
      <c r="P19" s="2"/>
      <c r="Q19" s="2"/>
      <c r="R19" s="2"/>
      <c r="S19" s="2"/>
    </row>
    <row r="20" spans="1:20">
      <c r="A20" s="34">
        <v>4</v>
      </c>
      <c r="B20" s="35">
        <v>56</v>
      </c>
      <c r="C20" s="35">
        <v>911</v>
      </c>
      <c r="D20" s="35">
        <v>1418</v>
      </c>
      <c r="E20" s="36">
        <f t="shared" si="2"/>
        <v>0.64245416078984485</v>
      </c>
      <c r="F20" s="16"/>
      <c r="G20" s="34"/>
      <c r="H20" s="35"/>
      <c r="I20" s="35"/>
      <c r="J20" s="35"/>
      <c r="K20" s="36"/>
      <c r="L20" s="2"/>
      <c r="O20" s="2"/>
      <c r="P20" s="2"/>
      <c r="Q20" s="2"/>
      <c r="R20" s="2"/>
      <c r="S20" s="2"/>
    </row>
    <row r="21" spans="1:20">
      <c r="A21" s="40">
        <v>5</v>
      </c>
      <c r="B21" s="41">
        <v>36</v>
      </c>
      <c r="C21" s="41">
        <v>545</v>
      </c>
      <c r="D21" s="41">
        <v>1007</v>
      </c>
      <c r="E21" s="42">
        <f t="shared" si="2"/>
        <v>0.54121151936444889</v>
      </c>
      <c r="F21" s="16"/>
      <c r="G21" s="40"/>
      <c r="H21" s="41"/>
      <c r="I21" s="41"/>
      <c r="J21" s="41"/>
      <c r="K21" s="42"/>
      <c r="L21" s="2"/>
      <c r="N21" s="2"/>
      <c r="O21" s="2"/>
      <c r="P21" s="2"/>
      <c r="Q21" s="2"/>
      <c r="R21" s="2"/>
      <c r="S21" s="2"/>
      <c r="T21" s="2"/>
    </row>
    <row r="22" spans="1:20">
      <c r="A22" s="34">
        <v>6</v>
      </c>
      <c r="B22" s="35">
        <v>29</v>
      </c>
      <c r="C22" s="35">
        <v>360</v>
      </c>
      <c r="D22" s="35">
        <v>991</v>
      </c>
      <c r="E22" s="36">
        <f t="shared" si="2"/>
        <v>0.36326942482341068</v>
      </c>
      <c r="F22" s="16"/>
      <c r="G22" s="34"/>
      <c r="H22" s="35"/>
      <c r="I22" s="35"/>
      <c r="J22" s="35"/>
      <c r="K22" s="36"/>
      <c r="L22" s="2"/>
      <c r="N22" s="2"/>
      <c r="O22" s="2"/>
      <c r="P22" s="2"/>
      <c r="Q22" s="2"/>
      <c r="R22" s="2"/>
      <c r="S22" s="2"/>
      <c r="T22" s="2"/>
    </row>
    <row r="23" spans="1:20">
      <c r="A23" s="40">
        <v>7</v>
      </c>
      <c r="B23" s="41">
        <v>41</v>
      </c>
      <c r="C23" s="41">
        <v>911</v>
      </c>
      <c r="D23" s="41">
        <v>1346</v>
      </c>
      <c r="E23" s="42">
        <f t="shared" si="2"/>
        <v>0.67682020802377418</v>
      </c>
      <c r="F23" s="16"/>
      <c r="G23" s="40"/>
      <c r="H23" s="41"/>
      <c r="I23" s="41"/>
      <c r="J23" s="41"/>
      <c r="K23" s="42"/>
      <c r="L23" s="2"/>
      <c r="N23" s="2"/>
      <c r="O23" s="6"/>
      <c r="P23" s="2"/>
      <c r="Q23" s="2"/>
      <c r="R23" s="2"/>
      <c r="S23" s="2"/>
      <c r="T23" s="2"/>
    </row>
    <row r="24" spans="1:20">
      <c r="A24" s="34">
        <v>8</v>
      </c>
      <c r="B24" s="35">
        <v>39</v>
      </c>
      <c r="C24" s="35">
        <v>1507</v>
      </c>
      <c r="D24" s="35">
        <v>1074</v>
      </c>
      <c r="E24" s="36">
        <f t="shared" si="2"/>
        <v>1.4031657355679703</v>
      </c>
      <c r="F24" s="16"/>
      <c r="G24" s="34"/>
      <c r="H24" s="35"/>
      <c r="I24" s="35"/>
      <c r="J24" s="35"/>
      <c r="K24" s="36"/>
      <c r="L24" s="2"/>
      <c r="M24" s="2"/>
      <c r="N24" s="2"/>
      <c r="O24" s="6"/>
      <c r="P24" s="2"/>
      <c r="Q24" s="2"/>
      <c r="R24" s="2"/>
      <c r="S24" s="2"/>
      <c r="T24" s="2"/>
    </row>
    <row r="25" spans="1:20" s="3" customFormat="1">
      <c r="A25" s="43" t="s">
        <v>5</v>
      </c>
      <c r="B25" s="44">
        <f>SUM(B17:B24)</f>
        <v>299</v>
      </c>
      <c r="C25" s="45">
        <f>SUM(C17:C24)</f>
        <v>5047</v>
      </c>
      <c r="D25" s="45">
        <f>SUM(D17:D24)</f>
        <v>10819</v>
      </c>
      <c r="E25" s="46">
        <f t="shared" ref="E25" si="3">C25/D25</f>
        <v>0.46649413069599777</v>
      </c>
      <c r="F25" s="17"/>
      <c r="G25" s="43" t="s">
        <v>5</v>
      </c>
      <c r="H25" s="44">
        <f>SUM(H17:H19)</f>
        <v>299</v>
      </c>
      <c r="I25" s="45">
        <f>SUM(I17:I19)</f>
        <v>5047</v>
      </c>
      <c r="J25" s="45">
        <f>SUM(J17:J19)</f>
        <v>10819</v>
      </c>
      <c r="K25" s="46">
        <f>I25/J25</f>
        <v>0.46649413069599777</v>
      </c>
      <c r="L25" s="1"/>
      <c r="M25" s="1"/>
      <c r="N25" s="1"/>
      <c r="O25" s="10"/>
      <c r="P25" s="1"/>
      <c r="Q25" s="1"/>
      <c r="R25" s="1"/>
      <c r="S25" s="1"/>
      <c r="T25" s="1"/>
    </row>
    <row r="26" spans="1:20">
      <c r="A26" s="33"/>
      <c r="B26" s="33"/>
      <c r="C26" s="33"/>
      <c r="D26" s="33"/>
      <c r="E26" s="33"/>
      <c r="F26" s="33"/>
      <c r="G26" s="33"/>
      <c r="H26" s="33"/>
      <c r="I26" s="33"/>
      <c r="J26" s="33"/>
      <c r="K26" s="33"/>
      <c r="L26" s="2"/>
      <c r="M26" s="2"/>
      <c r="N26" s="2"/>
      <c r="O26" s="6"/>
      <c r="P26" s="2"/>
      <c r="Q26" s="2"/>
      <c r="R26" s="2"/>
      <c r="S26" s="2"/>
      <c r="T26" s="2"/>
    </row>
    <row r="27" spans="1:20">
      <c r="A27" s="93" t="s">
        <v>8</v>
      </c>
      <c r="B27" s="94"/>
      <c r="C27" s="94"/>
      <c r="D27" s="94"/>
      <c r="E27" s="95"/>
      <c r="F27" s="51"/>
      <c r="G27" s="93" t="s">
        <v>8</v>
      </c>
      <c r="H27" s="94"/>
      <c r="I27" s="94"/>
      <c r="J27" s="94"/>
      <c r="K27" s="95"/>
      <c r="L27" s="2"/>
      <c r="M27" s="2"/>
      <c r="N27" s="2"/>
      <c r="O27" s="2"/>
      <c r="P27" s="2"/>
      <c r="Q27" s="2"/>
      <c r="R27" s="2"/>
      <c r="S27" s="2"/>
      <c r="T27" s="2"/>
    </row>
    <row r="28" spans="1:20" s="14" customFormat="1" ht="33" customHeight="1">
      <c r="A28" s="47" t="s">
        <v>1</v>
      </c>
      <c r="B28" s="48" t="s">
        <v>12</v>
      </c>
      <c r="C28" s="49" t="s">
        <v>36</v>
      </c>
      <c r="D28" s="49" t="s">
        <v>37</v>
      </c>
      <c r="E28" s="50" t="s">
        <v>2</v>
      </c>
      <c r="F28" s="52"/>
      <c r="G28" s="47" t="s">
        <v>13</v>
      </c>
      <c r="H28" s="48" t="s">
        <v>12</v>
      </c>
      <c r="I28" s="49" t="s">
        <v>29</v>
      </c>
      <c r="J28" s="49" t="s">
        <v>37</v>
      </c>
      <c r="K28" s="50" t="s">
        <v>2</v>
      </c>
      <c r="L28" s="13"/>
      <c r="M28" s="13"/>
      <c r="N28" s="13"/>
      <c r="O28" s="13"/>
      <c r="P28" s="13"/>
      <c r="Q28" s="13"/>
      <c r="R28" s="27"/>
      <c r="S28" s="27"/>
    </row>
    <row r="29" spans="1:20">
      <c r="A29" s="40">
        <v>1</v>
      </c>
      <c r="B29" s="41">
        <v>24</v>
      </c>
      <c r="C29" s="41">
        <v>1404</v>
      </c>
      <c r="D29" s="41">
        <v>1415</v>
      </c>
      <c r="E29" s="42">
        <f t="shared" ref="E29:E36" si="4">C29/D29</f>
        <v>0.99222614840989398</v>
      </c>
      <c r="F29" s="33"/>
      <c r="G29" s="40" t="s">
        <v>9</v>
      </c>
      <c r="H29" s="41">
        <v>85</v>
      </c>
      <c r="I29" s="41">
        <v>5583</v>
      </c>
      <c r="J29" s="41">
        <v>6068</v>
      </c>
      <c r="K29" s="42">
        <f>I29/J29</f>
        <v>0.92007251153592617</v>
      </c>
      <c r="L29" s="2"/>
      <c r="M29" s="2"/>
      <c r="N29" s="2"/>
      <c r="O29" s="2"/>
      <c r="P29" s="2"/>
      <c r="Q29" s="2"/>
      <c r="R29" s="2"/>
      <c r="S29" s="2"/>
      <c r="T29" s="2"/>
    </row>
    <row r="30" spans="1:20">
      <c r="A30" s="34">
        <v>2</v>
      </c>
      <c r="B30" s="35">
        <v>7</v>
      </c>
      <c r="C30" s="35">
        <v>474</v>
      </c>
      <c r="D30" s="35">
        <v>493</v>
      </c>
      <c r="E30" s="36">
        <f t="shared" si="4"/>
        <v>0.96146044624746452</v>
      </c>
      <c r="F30" s="33"/>
      <c r="G30" s="34" t="s">
        <v>10</v>
      </c>
      <c r="H30" s="35">
        <v>61</v>
      </c>
      <c r="I30" s="35">
        <v>5863</v>
      </c>
      <c r="J30" s="35">
        <v>5922</v>
      </c>
      <c r="K30" s="36">
        <f>I30/J30</f>
        <v>0.99003714961161771</v>
      </c>
      <c r="L30" s="2"/>
      <c r="M30" s="2"/>
      <c r="N30" s="2"/>
      <c r="O30" s="2"/>
      <c r="P30" s="2"/>
      <c r="Q30" s="2"/>
      <c r="R30" s="2"/>
      <c r="S30" s="2"/>
      <c r="T30" s="2"/>
    </row>
    <row r="31" spans="1:20">
      <c r="A31" s="40">
        <v>3</v>
      </c>
      <c r="B31" s="41">
        <v>8</v>
      </c>
      <c r="C31" s="41">
        <v>384</v>
      </c>
      <c r="D31" s="41">
        <v>392</v>
      </c>
      <c r="E31" s="42">
        <f t="shared" si="4"/>
        <v>0.97959183673469385</v>
      </c>
      <c r="F31" s="33"/>
      <c r="G31" s="40" t="s">
        <v>11</v>
      </c>
      <c r="H31" s="41">
        <v>16</v>
      </c>
      <c r="I31" s="41">
        <v>473</v>
      </c>
      <c r="J31" s="41">
        <v>496</v>
      </c>
      <c r="K31" s="42">
        <f>I31/J31</f>
        <v>0.9536290322580645</v>
      </c>
      <c r="L31" s="2"/>
      <c r="M31" s="2"/>
      <c r="N31" s="2"/>
      <c r="O31" s="2"/>
      <c r="P31" s="2"/>
      <c r="Q31" s="2"/>
      <c r="R31" s="2"/>
      <c r="S31" s="2"/>
      <c r="T31" s="2"/>
    </row>
    <row r="32" spans="1:20">
      <c r="A32" s="34">
        <v>4</v>
      </c>
      <c r="B32" s="35">
        <v>21</v>
      </c>
      <c r="C32" s="35">
        <v>1602</v>
      </c>
      <c r="D32" s="35">
        <v>1677</v>
      </c>
      <c r="E32" s="36">
        <f t="shared" si="4"/>
        <v>0.95527728085867625</v>
      </c>
      <c r="F32" s="33"/>
      <c r="G32" s="34"/>
      <c r="H32" s="35"/>
      <c r="I32" s="35"/>
      <c r="J32" s="35"/>
      <c r="K32" s="36"/>
      <c r="L32" s="2"/>
      <c r="M32" s="2"/>
      <c r="N32" s="6"/>
      <c r="O32" s="2"/>
      <c r="P32" s="2"/>
      <c r="Q32" s="2"/>
      <c r="R32" s="2"/>
      <c r="S32" s="2"/>
      <c r="T32" s="2"/>
    </row>
    <row r="33" spans="1:23">
      <c r="A33" s="40">
        <v>5</v>
      </c>
      <c r="B33" s="41">
        <v>24</v>
      </c>
      <c r="C33" s="41">
        <v>1726</v>
      </c>
      <c r="D33" s="41">
        <v>1779</v>
      </c>
      <c r="E33" s="42">
        <f t="shared" si="4"/>
        <v>0.97020798201236647</v>
      </c>
      <c r="F33" s="33"/>
      <c r="G33" s="40"/>
      <c r="H33" s="41"/>
      <c r="I33" s="41"/>
      <c r="J33" s="41"/>
      <c r="K33" s="42"/>
      <c r="L33" s="2"/>
      <c r="M33" s="2"/>
      <c r="N33" s="6"/>
      <c r="O33" s="2"/>
      <c r="P33" s="2"/>
      <c r="Q33" s="2"/>
      <c r="R33" s="2"/>
      <c r="S33" s="2"/>
      <c r="T33" s="2"/>
    </row>
    <row r="34" spans="1:23">
      <c r="A34" s="34">
        <v>6</v>
      </c>
      <c r="B34" s="35">
        <v>24</v>
      </c>
      <c r="C34" s="35">
        <v>1879</v>
      </c>
      <c r="D34" s="35">
        <v>1827</v>
      </c>
      <c r="E34" s="36">
        <f t="shared" si="4"/>
        <v>1.0284619594964421</v>
      </c>
      <c r="F34" s="33"/>
      <c r="G34" s="34"/>
      <c r="H34" s="35"/>
      <c r="I34" s="35"/>
      <c r="J34" s="35"/>
      <c r="K34" s="36"/>
      <c r="L34" s="2"/>
      <c r="M34" s="2"/>
      <c r="N34" s="6"/>
      <c r="O34" s="2"/>
      <c r="P34" s="2"/>
      <c r="Q34" s="2"/>
      <c r="R34" s="2"/>
      <c r="S34" s="2"/>
      <c r="T34" s="2"/>
    </row>
    <row r="35" spans="1:23">
      <c r="A35" s="40">
        <v>7</v>
      </c>
      <c r="B35" s="41">
        <v>23</v>
      </c>
      <c r="C35" s="41">
        <v>2003</v>
      </c>
      <c r="D35" s="41">
        <v>2015</v>
      </c>
      <c r="E35" s="42">
        <f t="shared" si="4"/>
        <v>0.99404466501240696</v>
      </c>
      <c r="F35" s="33"/>
      <c r="G35" s="40"/>
      <c r="H35" s="41"/>
      <c r="I35" s="41"/>
      <c r="J35" s="41"/>
      <c r="K35" s="42"/>
      <c r="L35" s="2"/>
      <c r="M35" s="2"/>
      <c r="N35" s="6"/>
      <c r="O35" s="2"/>
      <c r="P35" s="2"/>
      <c r="Q35" s="2"/>
      <c r="R35" s="2"/>
      <c r="S35" s="2"/>
      <c r="T35" s="2"/>
    </row>
    <row r="36" spans="1:23">
      <c r="A36" s="34">
        <v>8</v>
      </c>
      <c r="B36" s="35">
        <v>33</v>
      </c>
      <c r="C36" s="35">
        <v>2413</v>
      </c>
      <c r="D36" s="35">
        <v>2430</v>
      </c>
      <c r="E36" s="36">
        <f t="shared" si="4"/>
        <v>0.99300411522633747</v>
      </c>
      <c r="F36" s="10"/>
      <c r="G36" s="34"/>
      <c r="H36" s="35"/>
      <c r="I36" s="35"/>
      <c r="J36" s="35"/>
      <c r="K36" s="36"/>
      <c r="L36" s="2"/>
      <c r="M36" s="2"/>
      <c r="N36" s="6"/>
      <c r="O36" s="2"/>
      <c r="P36" s="2"/>
      <c r="Q36" s="2"/>
      <c r="R36" s="2"/>
      <c r="S36" s="2"/>
      <c r="T36" s="2"/>
    </row>
    <row r="37" spans="1:23">
      <c r="A37" s="43" t="s">
        <v>6</v>
      </c>
      <c r="B37" s="44">
        <v>164</v>
      </c>
      <c r="C37" s="45">
        <v>11885</v>
      </c>
      <c r="D37" s="45">
        <v>12028</v>
      </c>
      <c r="E37" s="46">
        <v>0.99</v>
      </c>
      <c r="F37" s="37"/>
      <c r="G37" s="43" t="s">
        <v>6</v>
      </c>
      <c r="H37" s="44">
        <f>SUM(H29:H31)</f>
        <v>162</v>
      </c>
      <c r="I37" s="45">
        <f>SUM(I29:I31)</f>
        <v>11919</v>
      </c>
      <c r="J37" s="45">
        <f>SUM(J29:J31)</f>
        <v>12486</v>
      </c>
      <c r="K37" s="46">
        <f>I37/J37</f>
        <v>0.95458913983661697</v>
      </c>
      <c r="L37" s="2"/>
      <c r="M37" s="2"/>
      <c r="N37" s="2"/>
      <c r="O37" s="2"/>
      <c r="P37" s="2"/>
      <c r="Q37" s="2"/>
      <c r="R37" s="2"/>
      <c r="S37" s="2"/>
      <c r="T37" s="2"/>
    </row>
    <row r="38" spans="1:23">
      <c r="A38" s="2"/>
      <c r="B38" s="2"/>
      <c r="C38" s="2"/>
      <c r="D38" s="2"/>
      <c r="E38" s="2"/>
      <c r="F38" s="6"/>
      <c r="G38" s="2"/>
      <c r="H38" s="2"/>
      <c r="I38" s="2"/>
      <c r="J38" s="2"/>
      <c r="K38" s="2"/>
      <c r="L38" s="2"/>
      <c r="M38" s="2"/>
      <c r="N38" s="2"/>
      <c r="O38" s="2"/>
      <c r="P38" s="2"/>
      <c r="Q38" s="2"/>
      <c r="R38" s="2"/>
      <c r="S38" s="2"/>
      <c r="T38" s="2"/>
    </row>
    <row r="39" spans="1:23">
      <c r="A39" s="18" t="s">
        <v>15</v>
      </c>
      <c r="B39" s="19"/>
      <c r="C39" s="19"/>
      <c r="D39" s="19"/>
      <c r="E39" s="19"/>
      <c r="F39" s="19"/>
      <c r="G39" s="19"/>
      <c r="H39" s="19"/>
      <c r="I39" s="19"/>
      <c r="J39" s="19"/>
      <c r="K39" s="20"/>
      <c r="L39" s="2"/>
      <c r="M39" s="2"/>
      <c r="N39" s="2"/>
      <c r="O39" s="2"/>
      <c r="P39" s="2"/>
      <c r="Q39" s="2"/>
      <c r="R39" s="2"/>
      <c r="S39" s="2"/>
      <c r="T39" s="2"/>
    </row>
    <row r="40" spans="1:23" ht="31.5" customHeight="1">
      <c r="A40" s="84" t="s">
        <v>22</v>
      </c>
      <c r="B40" s="85"/>
      <c r="C40" s="85"/>
      <c r="D40" s="85"/>
      <c r="E40" s="85"/>
      <c r="F40" s="85"/>
      <c r="G40" s="85"/>
      <c r="H40" s="85"/>
      <c r="I40" s="85"/>
      <c r="J40" s="85"/>
      <c r="K40" s="86"/>
      <c r="L40" s="2"/>
      <c r="M40" s="6"/>
      <c r="N40" s="6"/>
      <c r="O40" s="6"/>
      <c r="P40" s="6"/>
      <c r="Q40" s="6"/>
      <c r="R40" s="6"/>
      <c r="S40" s="6"/>
      <c r="T40" s="6"/>
    </row>
    <row r="41" spans="1:23">
      <c r="A41" s="96" t="s">
        <v>23</v>
      </c>
      <c r="B41" s="97"/>
      <c r="C41" s="97"/>
      <c r="D41" s="97"/>
      <c r="E41" s="97"/>
      <c r="F41" s="97"/>
      <c r="G41" s="97"/>
      <c r="H41" s="97"/>
      <c r="I41" s="97"/>
      <c r="J41" s="97"/>
      <c r="K41" s="98"/>
      <c r="L41" s="2"/>
      <c r="M41" s="55" t="s">
        <v>7</v>
      </c>
      <c r="N41" s="55"/>
      <c r="O41" s="55"/>
      <c r="P41" s="55"/>
      <c r="Q41" s="55"/>
      <c r="R41" s="55"/>
      <c r="S41" s="55"/>
      <c r="T41" s="55"/>
      <c r="U41" s="53"/>
      <c r="V41" s="53"/>
      <c r="W41" s="54"/>
    </row>
    <row r="42" spans="1:23" s="14" customFormat="1" ht="30.75" customHeight="1">
      <c r="A42" s="84" t="s">
        <v>24</v>
      </c>
      <c r="B42" s="85"/>
      <c r="C42" s="85"/>
      <c r="D42" s="85"/>
      <c r="E42" s="85"/>
      <c r="F42" s="85"/>
      <c r="G42" s="85"/>
      <c r="H42" s="85"/>
      <c r="I42" s="85"/>
      <c r="J42" s="85"/>
      <c r="K42" s="86"/>
      <c r="L42" s="13"/>
      <c r="M42" s="27"/>
      <c r="N42" s="27"/>
      <c r="O42" s="27"/>
      <c r="P42" s="27"/>
      <c r="Q42" s="27"/>
      <c r="R42" s="27"/>
      <c r="S42" s="27"/>
      <c r="T42" s="27"/>
    </row>
    <row r="43" spans="1:23" ht="31.5" customHeight="1">
      <c r="A43" s="84" t="s">
        <v>31</v>
      </c>
      <c r="B43" s="85"/>
      <c r="C43" s="85"/>
      <c r="D43" s="85"/>
      <c r="E43" s="85"/>
      <c r="F43" s="85"/>
      <c r="G43" s="85"/>
      <c r="H43" s="85"/>
      <c r="I43" s="85"/>
      <c r="J43" s="85"/>
      <c r="K43" s="86"/>
      <c r="L43" s="2"/>
      <c r="M43" s="2"/>
      <c r="N43" s="2"/>
      <c r="O43" s="2"/>
      <c r="P43" s="2"/>
      <c r="Q43" s="2"/>
      <c r="R43" s="2"/>
      <c r="S43" s="2"/>
      <c r="T43" s="2"/>
    </row>
    <row r="44" spans="1:23" ht="32.25" customHeight="1">
      <c r="A44" s="84" t="s">
        <v>38</v>
      </c>
      <c r="B44" s="85"/>
      <c r="C44" s="85"/>
      <c r="D44" s="85"/>
      <c r="E44" s="85"/>
      <c r="F44" s="85"/>
      <c r="G44" s="85"/>
      <c r="H44" s="85"/>
      <c r="I44" s="85"/>
      <c r="J44" s="85"/>
      <c r="K44" s="86"/>
      <c r="L44" s="2"/>
      <c r="M44" s="2"/>
      <c r="N44" s="2"/>
      <c r="O44" s="2"/>
      <c r="P44" s="2"/>
      <c r="Q44" s="2"/>
      <c r="R44" s="2"/>
      <c r="S44" s="2"/>
      <c r="T44" s="2"/>
    </row>
    <row r="45" spans="1:23">
      <c r="A45" s="21" t="s">
        <v>43</v>
      </c>
      <c r="B45" s="22"/>
      <c r="C45" s="22"/>
      <c r="D45" s="22"/>
      <c r="E45" s="22"/>
      <c r="F45" s="22"/>
      <c r="G45" s="22"/>
      <c r="H45" s="22"/>
      <c r="I45" s="22"/>
      <c r="J45" s="22"/>
      <c r="K45" s="23"/>
      <c r="N45" s="2"/>
      <c r="O45" s="2"/>
      <c r="P45" s="2"/>
      <c r="Q45" s="2"/>
      <c r="R45" s="2"/>
      <c r="S45" s="2"/>
      <c r="T45" s="2"/>
    </row>
    <row r="46" spans="1:23">
      <c r="A46" s="87" t="s">
        <v>44</v>
      </c>
      <c r="B46" s="88"/>
      <c r="C46" s="88"/>
      <c r="D46" s="88"/>
      <c r="E46" s="88"/>
      <c r="F46" s="88"/>
      <c r="G46" s="88"/>
      <c r="H46" s="88"/>
      <c r="I46" s="88"/>
      <c r="J46" s="88"/>
      <c r="K46" s="89"/>
      <c r="N46" s="2"/>
      <c r="O46" s="2"/>
      <c r="P46" s="2"/>
      <c r="Q46" s="2"/>
      <c r="R46" s="2"/>
      <c r="S46" s="2"/>
      <c r="T46" s="2"/>
    </row>
    <row r="47" spans="1:23">
      <c r="A47" s="90" t="s">
        <v>14</v>
      </c>
      <c r="B47" s="91"/>
      <c r="C47" s="91"/>
      <c r="D47" s="91"/>
      <c r="E47" s="91"/>
      <c r="F47" s="91"/>
      <c r="G47" s="91"/>
      <c r="H47" s="91"/>
      <c r="I47" s="91"/>
      <c r="J47" s="91"/>
      <c r="K47" s="92"/>
      <c r="N47" s="2"/>
      <c r="O47" s="2"/>
      <c r="P47" s="2"/>
      <c r="Q47" s="2"/>
      <c r="R47" s="2"/>
      <c r="S47" s="2"/>
      <c r="T47" s="2"/>
    </row>
    <row r="48" spans="1:23">
      <c r="A48" s="31"/>
      <c r="B48" s="32"/>
      <c r="C48" s="32"/>
      <c r="D48" s="32"/>
      <c r="E48" s="32"/>
      <c r="F48" s="32"/>
      <c r="G48" s="32"/>
      <c r="H48" s="32"/>
      <c r="I48" s="32"/>
      <c r="J48" s="32"/>
      <c r="K48" s="32"/>
      <c r="N48" s="2"/>
      <c r="O48" s="2"/>
      <c r="P48" s="2"/>
      <c r="Q48" s="2"/>
      <c r="R48" s="2"/>
      <c r="S48" s="2"/>
      <c r="T48" s="2"/>
    </row>
    <row r="49" spans="1:20">
      <c r="A49" s="5"/>
      <c r="N49" s="6"/>
      <c r="O49" s="2"/>
      <c r="P49" s="2"/>
      <c r="Q49" s="2"/>
      <c r="R49" s="2"/>
      <c r="S49" s="2"/>
      <c r="T49" s="2"/>
    </row>
    <row r="50" spans="1:20">
      <c r="N50" s="2"/>
      <c r="O50" s="2"/>
      <c r="P50" s="2"/>
      <c r="Q50" s="2"/>
      <c r="R50" s="2"/>
      <c r="S50" s="2"/>
      <c r="T50" s="2"/>
    </row>
  </sheetData>
  <mergeCells count="16">
    <mergeCell ref="A2:E2"/>
    <mergeCell ref="G2:K2"/>
    <mergeCell ref="A3:E3"/>
    <mergeCell ref="G3:K3"/>
    <mergeCell ref="A1:K1"/>
    <mergeCell ref="A44:K44"/>
    <mergeCell ref="A46:K46"/>
    <mergeCell ref="A47:K47"/>
    <mergeCell ref="A15:E15"/>
    <mergeCell ref="G15:K15"/>
    <mergeCell ref="A27:E27"/>
    <mergeCell ref="G27:K27"/>
    <mergeCell ref="A40:K40"/>
    <mergeCell ref="A41:K41"/>
    <mergeCell ref="A42:K42"/>
    <mergeCell ref="A43:K43"/>
  </mergeCells>
  <hyperlinks>
    <hyperlink ref="D28" location="_ftn1" display="_ftn1"/>
    <hyperlink ref="J28" location="_ftn1" display="_ftn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Normal="100" workbookViewId="0">
      <selection activeCell="G23" sqref="G23"/>
    </sheetView>
  </sheetViews>
  <sheetFormatPr defaultRowHeight="14.5"/>
  <cols>
    <col min="2" max="2" width="13.1796875" bestFit="1" customWidth="1"/>
    <col min="3" max="4" width="17.1796875" customWidth="1"/>
    <col min="5" max="5" width="13" bestFit="1" customWidth="1"/>
    <col min="7" max="7" width="25.453125" customWidth="1"/>
    <col min="8" max="8" width="17.81640625" bestFit="1" customWidth="1"/>
    <col min="9" max="9" width="21.54296875" bestFit="1" customWidth="1"/>
    <col min="10" max="10" width="15.81640625" customWidth="1"/>
    <col min="11" max="11" width="13" bestFit="1" customWidth="1"/>
  </cols>
  <sheetData>
    <row r="1" spans="1:12">
      <c r="A1" s="100" t="s">
        <v>97</v>
      </c>
      <c r="B1" s="100"/>
      <c r="C1" s="100"/>
      <c r="D1" s="100"/>
      <c r="E1" s="100"/>
      <c r="F1" s="100"/>
      <c r="G1" s="100"/>
      <c r="H1" s="100"/>
      <c r="I1" s="100"/>
      <c r="J1" s="100"/>
      <c r="K1" s="100"/>
    </row>
    <row r="2" spans="1:12">
      <c r="A2" s="99" t="s">
        <v>0</v>
      </c>
      <c r="B2" s="99"/>
      <c r="C2" s="99"/>
      <c r="D2" s="99"/>
      <c r="E2" s="99"/>
      <c r="F2" s="33"/>
      <c r="G2" s="99" t="s">
        <v>21</v>
      </c>
      <c r="H2" s="99"/>
      <c r="I2" s="99"/>
      <c r="J2" s="99"/>
      <c r="K2" s="99"/>
    </row>
    <row r="3" spans="1:12" ht="16.5">
      <c r="A3" s="107" t="s">
        <v>16</v>
      </c>
      <c r="B3" s="108"/>
      <c r="C3" s="108"/>
      <c r="D3" s="108"/>
      <c r="E3" s="109"/>
      <c r="F3" s="51"/>
      <c r="G3" s="107" t="s">
        <v>16</v>
      </c>
      <c r="H3" s="108"/>
      <c r="I3" s="108"/>
      <c r="J3" s="108"/>
      <c r="K3" s="109"/>
      <c r="L3" s="2"/>
    </row>
    <row r="4" spans="1:12" s="12" customFormat="1" ht="30" customHeight="1">
      <c r="A4" s="47" t="s">
        <v>1</v>
      </c>
      <c r="B4" s="48" t="s">
        <v>18</v>
      </c>
      <c r="C4" s="49" t="s">
        <v>19</v>
      </c>
      <c r="D4" s="49" t="s">
        <v>34</v>
      </c>
      <c r="E4" s="50" t="s">
        <v>35</v>
      </c>
      <c r="F4" s="15"/>
      <c r="G4" s="47" t="s">
        <v>32</v>
      </c>
      <c r="H4" s="48" t="s">
        <v>18</v>
      </c>
      <c r="I4" s="49" t="s">
        <v>19</v>
      </c>
      <c r="J4" s="49" t="s">
        <v>34</v>
      </c>
      <c r="K4" s="50" t="s">
        <v>35</v>
      </c>
      <c r="L4" s="11"/>
    </row>
    <row r="5" spans="1:12">
      <c r="A5" s="40">
        <v>1</v>
      </c>
      <c r="B5" s="41">
        <v>28</v>
      </c>
      <c r="C5" s="41">
        <v>579</v>
      </c>
      <c r="D5" s="41">
        <v>687</v>
      </c>
      <c r="E5" s="42">
        <f>C5/D5</f>
        <v>0.84279475982532748</v>
      </c>
      <c r="F5" s="16"/>
      <c r="G5" s="40" t="s">
        <v>3</v>
      </c>
      <c r="H5" s="41">
        <v>260</v>
      </c>
      <c r="I5" s="41">
        <v>5009</v>
      </c>
      <c r="J5" s="41">
        <v>7193</v>
      </c>
      <c r="K5" s="42">
        <f>I5/J5</f>
        <v>0.69637147226470175</v>
      </c>
    </row>
    <row r="6" spans="1:12">
      <c r="A6" s="34">
        <v>2</v>
      </c>
      <c r="B6" s="35">
        <v>51</v>
      </c>
      <c r="C6" s="35">
        <v>184</v>
      </c>
      <c r="D6" s="35">
        <v>1560</v>
      </c>
      <c r="E6" s="36">
        <f t="shared" ref="E6:E13" si="0">C6/D6</f>
        <v>0.11794871794871795</v>
      </c>
      <c r="F6" s="16"/>
      <c r="G6" s="34" t="s">
        <v>4</v>
      </c>
      <c r="H6" s="35">
        <v>154</v>
      </c>
      <c r="I6" s="35">
        <v>246</v>
      </c>
      <c r="J6" s="35">
        <v>337</v>
      </c>
      <c r="K6" s="36">
        <f>I6/J6</f>
        <v>0.72997032640949555</v>
      </c>
    </row>
    <row r="7" spans="1:12">
      <c r="A7" s="40">
        <v>3</v>
      </c>
      <c r="B7" s="41">
        <v>19</v>
      </c>
      <c r="C7" s="41">
        <v>5</v>
      </c>
      <c r="D7" s="41">
        <v>374</v>
      </c>
      <c r="E7" s="42">
        <f t="shared" si="0"/>
        <v>1.3368983957219251E-2</v>
      </c>
      <c r="F7" s="16"/>
      <c r="G7" s="40"/>
      <c r="H7" s="41"/>
      <c r="I7" s="41"/>
      <c r="J7" s="41"/>
      <c r="K7" s="42"/>
    </row>
    <row r="8" spans="1:12">
      <c r="A8" s="34">
        <v>4</v>
      </c>
      <c r="B8" s="35">
        <v>75</v>
      </c>
      <c r="C8" s="35">
        <v>961</v>
      </c>
      <c r="D8" s="35">
        <v>998</v>
      </c>
      <c r="E8" s="36">
        <f t="shared" si="0"/>
        <v>0.96292585170340683</v>
      </c>
      <c r="F8" s="16"/>
      <c r="G8" s="34"/>
      <c r="H8" s="35"/>
      <c r="I8" s="35"/>
      <c r="J8" s="35"/>
      <c r="K8" s="36"/>
    </row>
    <row r="9" spans="1:12">
      <c r="A9" s="40">
        <v>5</v>
      </c>
      <c r="B9" s="41">
        <v>56</v>
      </c>
      <c r="C9" s="41">
        <v>713</v>
      </c>
      <c r="D9" s="41">
        <v>914</v>
      </c>
      <c r="E9" s="42">
        <f t="shared" si="0"/>
        <v>0.78008752735229758</v>
      </c>
      <c r="F9" s="16"/>
      <c r="G9" s="40"/>
      <c r="H9" s="41"/>
      <c r="I9" s="41"/>
      <c r="J9" s="41"/>
      <c r="K9" s="42"/>
    </row>
    <row r="10" spans="1:12">
      <c r="A10" s="34">
        <v>6</v>
      </c>
      <c r="B10" s="35">
        <v>50</v>
      </c>
      <c r="C10" s="35">
        <v>377</v>
      </c>
      <c r="D10" s="35">
        <v>878</v>
      </c>
      <c r="E10" s="36">
        <f t="shared" si="0"/>
        <v>0.42938496583143509</v>
      </c>
      <c r="F10" s="16"/>
      <c r="G10" s="34"/>
      <c r="H10" s="35"/>
      <c r="I10" s="35"/>
      <c r="J10" s="35"/>
      <c r="K10" s="36"/>
    </row>
    <row r="11" spans="1:12">
      <c r="A11" s="40">
        <v>7</v>
      </c>
      <c r="B11" s="41">
        <v>68</v>
      </c>
      <c r="C11" s="41">
        <v>957</v>
      </c>
      <c r="D11" s="41">
        <v>880</v>
      </c>
      <c r="E11" s="42">
        <f t="shared" si="0"/>
        <v>1.0874999999999999</v>
      </c>
      <c r="F11" s="16"/>
      <c r="G11" s="40"/>
      <c r="H11" s="41"/>
      <c r="I11" s="41"/>
      <c r="J11" s="41"/>
      <c r="K11" s="42"/>
    </row>
    <row r="12" spans="1:12">
      <c r="A12" s="34">
        <v>8</v>
      </c>
      <c r="B12" s="35">
        <v>72</v>
      </c>
      <c r="C12" s="35">
        <v>1479</v>
      </c>
      <c r="D12" s="35">
        <v>1239</v>
      </c>
      <c r="E12" s="36">
        <f t="shared" si="0"/>
        <v>1.1937046004842615</v>
      </c>
      <c r="F12" s="16"/>
      <c r="G12" s="34"/>
      <c r="H12" s="35"/>
      <c r="I12" s="35"/>
      <c r="J12" s="35"/>
      <c r="K12" s="36"/>
    </row>
    <row r="13" spans="1:12">
      <c r="A13" s="43" t="s">
        <v>5</v>
      </c>
      <c r="B13" s="44">
        <f>SUM(B5:B12)</f>
        <v>419</v>
      </c>
      <c r="C13" s="45">
        <f>SUM(C5:C12)</f>
        <v>5255</v>
      </c>
      <c r="D13" s="45">
        <f>SUM(D5:D12)</f>
        <v>7530</v>
      </c>
      <c r="E13" s="46">
        <f t="shared" si="0"/>
        <v>0.69787516600265609</v>
      </c>
      <c r="F13" s="17"/>
      <c r="G13" s="43" t="s">
        <v>6</v>
      </c>
      <c r="H13" s="44">
        <f>SUM(H5:H6)</f>
        <v>414</v>
      </c>
      <c r="I13" s="45">
        <f>SUM(I5:I6)</f>
        <v>5255</v>
      </c>
      <c r="J13" s="45">
        <f>SUM(J5:J7)</f>
        <v>7530</v>
      </c>
      <c r="K13" s="46">
        <f>I13/J13</f>
        <v>0.69787516600265609</v>
      </c>
    </row>
    <row r="14" spans="1:12">
      <c r="A14" s="33"/>
      <c r="B14" s="33"/>
      <c r="C14" s="33"/>
      <c r="D14" s="33"/>
      <c r="E14" s="33"/>
      <c r="F14" s="33"/>
      <c r="G14" s="33"/>
      <c r="H14" s="33"/>
      <c r="I14" s="33"/>
      <c r="J14" s="33"/>
      <c r="K14" s="33"/>
    </row>
    <row r="15" spans="1:12" ht="16.5">
      <c r="A15" s="107" t="s">
        <v>17</v>
      </c>
      <c r="B15" s="108"/>
      <c r="C15" s="108"/>
      <c r="D15" s="108"/>
      <c r="E15" s="109"/>
      <c r="F15" s="51"/>
      <c r="G15" s="107" t="s">
        <v>17</v>
      </c>
      <c r="H15" s="108"/>
      <c r="I15" s="108"/>
      <c r="J15" s="108"/>
      <c r="K15" s="109"/>
      <c r="L15" s="2"/>
    </row>
    <row r="16" spans="1:12" s="30" customFormat="1" ht="30" customHeight="1">
      <c r="A16" s="47" t="s">
        <v>1</v>
      </c>
      <c r="B16" s="48" t="s">
        <v>18</v>
      </c>
      <c r="C16" s="49" t="s">
        <v>19</v>
      </c>
      <c r="D16" s="49" t="s">
        <v>34</v>
      </c>
      <c r="E16" s="50" t="s">
        <v>35</v>
      </c>
      <c r="F16" s="28"/>
      <c r="G16" s="47" t="s">
        <v>100</v>
      </c>
      <c r="H16" s="48" t="s">
        <v>18</v>
      </c>
      <c r="I16" s="49" t="s">
        <v>19</v>
      </c>
      <c r="J16" s="49" t="s">
        <v>34</v>
      </c>
      <c r="K16" s="50" t="s">
        <v>35</v>
      </c>
      <c r="L16" s="29"/>
    </row>
    <row r="17" spans="1:20">
      <c r="A17" s="40">
        <v>1</v>
      </c>
      <c r="B17" s="41">
        <v>29</v>
      </c>
      <c r="C17" s="41">
        <v>641</v>
      </c>
      <c r="D17" s="41">
        <v>1176</v>
      </c>
      <c r="E17" s="42">
        <f>C17/D17</f>
        <v>0.54506802721088432</v>
      </c>
      <c r="F17" s="16"/>
      <c r="G17" s="40"/>
      <c r="H17" s="41"/>
      <c r="I17" s="41"/>
      <c r="J17" s="41"/>
      <c r="K17" s="42"/>
    </row>
    <row r="18" spans="1:20">
      <c r="A18" s="34">
        <v>2</v>
      </c>
      <c r="B18" s="35">
        <v>44</v>
      </c>
      <c r="C18" s="35">
        <v>195</v>
      </c>
      <c r="D18" s="35">
        <v>2262</v>
      </c>
      <c r="E18" s="36">
        <f t="shared" ref="E18:E25" si="1">C18/D18</f>
        <v>8.6206896551724144E-2</v>
      </c>
      <c r="F18" s="16"/>
      <c r="G18" s="34" t="s">
        <v>3</v>
      </c>
      <c r="H18" s="35">
        <v>231</v>
      </c>
      <c r="I18" s="35">
        <v>5033</v>
      </c>
      <c r="J18" s="35">
        <v>11168</v>
      </c>
      <c r="K18" s="36">
        <f>I18/J18</f>
        <v>0.45066260744985676</v>
      </c>
    </row>
    <row r="19" spans="1:20">
      <c r="A19" s="40">
        <v>3</v>
      </c>
      <c r="B19" s="41">
        <v>27</v>
      </c>
      <c r="C19" s="41">
        <v>28</v>
      </c>
      <c r="D19" s="41">
        <v>1783</v>
      </c>
      <c r="E19" s="42">
        <f t="shared" si="1"/>
        <v>1.5703869882220976E-2</v>
      </c>
      <c r="F19" s="16"/>
      <c r="G19" s="40" t="s">
        <v>4</v>
      </c>
      <c r="H19" s="41">
        <v>84</v>
      </c>
      <c r="I19" s="41">
        <v>209</v>
      </c>
      <c r="J19" s="41">
        <v>316</v>
      </c>
      <c r="K19" s="42">
        <f>I19/J19</f>
        <v>0.66139240506329111</v>
      </c>
    </row>
    <row r="20" spans="1:20">
      <c r="A20" s="34">
        <v>4</v>
      </c>
      <c r="B20" s="35">
        <v>64</v>
      </c>
      <c r="C20" s="35">
        <v>948</v>
      </c>
      <c r="D20" s="35">
        <v>1570</v>
      </c>
      <c r="E20" s="36">
        <f t="shared" si="1"/>
        <v>0.60382165605095539</v>
      </c>
      <c r="F20" s="16"/>
      <c r="G20" s="34"/>
      <c r="H20" s="35"/>
      <c r="I20" s="35"/>
      <c r="J20" s="35"/>
      <c r="K20" s="36"/>
    </row>
    <row r="21" spans="1:20">
      <c r="A21" s="40">
        <v>5</v>
      </c>
      <c r="B21" s="41">
        <v>37</v>
      </c>
      <c r="C21" s="41">
        <v>574</v>
      </c>
      <c r="D21" s="41">
        <v>907</v>
      </c>
      <c r="E21" s="42">
        <f t="shared" si="1"/>
        <v>0.63285556780595364</v>
      </c>
      <c r="F21" s="16"/>
      <c r="G21" s="40"/>
      <c r="H21" s="41"/>
      <c r="I21" s="41"/>
      <c r="J21" s="41"/>
      <c r="K21" s="42"/>
    </row>
    <row r="22" spans="1:20">
      <c r="A22" s="34">
        <v>6</v>
      </c>
      <c r="B22" s="35">
        <v>29</v>
      </c>
      <c r="C22" s="35">
        <v>327</v>
      </c>
      <c r="D22" s="35">
        <v>986</v>
      </c>
      <c r="E22" s="36">
        <f t="shared" si="1"/>
        <v>0.33164300202839758</v>
      </c>
      <c r="F22" s="16"/>
      <c r="G22" s="34"/>
      <c r="H22" s="35"/>
      <c r="I22" s="35"/>
      <c r="J22" s="35"/>
      <c r="K22" s="36"/>
    </row>
    <row r="23" spans="1:20">
      <c r="A23" s="40">
        <v>7</v>
      </c>
      <c r="B23" s="41">
        <v>42</v>
      </c>
      <c r="C23" s="41">
        <v>982</v>
      </c>
      <c r="D23" s="41">
        <v>1569</v>
      </c>
      <c r="E23" s="42">
        <f t="shared" si="1"/>
        <v>0.62587635436583811</v>
      </c>
      <c r="F23" s="16"/>
      <c r="G23" s="40"/>
      <c r="H23" s="41"/>
      <c r="I23" s="41"/>
      <c r="J23" s="41"/>
      <c r="K23" s="42"/>
    </row>
    <row r="24" spans="1:20">
      <c r="A24" s="34">
        <v>8</v>
      </c>
      <c r="B24" s="35">
        <v>45</v>
      </c>
      <c r="C24" s="35">
        <v>1547</v>
      </c>
      <c r="D24" s="35">
        <v>1231</v>
      </c>
      <c r="E24" s="36">
        <f t="shared" si="1"/>
        <v>1.2567018683996751</v>
      </c>
      <c r="F24" s="16"/>
      <c r="G24" s="34"/>
      <c r="H24" s="35"/>
      <c r="I24" s="35"/>
      <c r="J24" s="35"/>
      <c r="K24" s="36"/>
    </row>
    <row r="25" spans="1:20">
      <c r="A25" s="43" t="s">
        <v>5</v>
      </c>
      <c r="B25" s="44">
        <f>SUM(B17:B24)</f>
        <v>317</v>
      </c>
      <c r="C25" s="45">
        <f>SUM(C17:C24)</f>
        <v>5242</v>
      </c>
      <c r="D25" s="45">
        <f>SUM(D17:D24)</f>
        <v>11484</v>
      </c>
      <c r="E25" s="46">
        <f t="shared" si="1"/>
        <v>0.45646116335771508</v>
      </c>
      <c r="F25" s="17"/>
      <c r="G25" s="43" t="s">
        <v>5</v>
      </c>
      <c r="H25" s="44">
        <f>SUM(H18:H20)</f>
        <v>315</v>
      </c>
      <c r="I25" s="45">
        <f>SUM(I18:I20)</f>
        <v>5242</v>
      </c>
      <c r="J25" s="45">
        <f>SUM(J18:J20)</f>
        <v>11484</v>
      </c>
      <c r="K25" s="46">
        <f>I25/J25</f>
        <v>0.45646116335771508</v>
      </c>
      <c r="N25" s="2"/>
      <c r="O25" s="2"/>
      <c r="P25" s="2"/>
      <c r="Q25" s="2"/>
      <c r="R25" s="2"/>
      <c r="S25" s="2"/>
      <c r="T25" s="2"/>
    </row>
    <row r="26" spans="1:20">
      <c r="A26" s="33"/>
      <c r="B26" s="33"/>
      <c r="C26" s="33"/>
      <c r="D26" s="33"/>
      <c r="E26" s="33"/>
      <c r="F26" s="33"/>
      <c r="G26" s="33"/>
      <c r="H26" s="33"/>
      <c r="I26" s="33"/>
      <c r="J26" s="33"/>
      <c r="K26" s="33"/>
      <c r="N26" s="2"/>
      <c r="O26" s="2"/>
      <c r="P26" s="2"/>
      <c r="Q26" s="2"/>
      <c r="R26" s="2"/>
      <c r="S26" s="2"/>
      <c r="T26" s="2"/>
    </row>
    <row r="27" spans="1:20">
      <c r="A27" s="107" t="s">
        <v>8</v>
      </c>
      <c r="B27" s="108"/>
      <c r="C27" s="108"/>
      <c r="D27" s="108"/>
      <c r="E27" s="109"/>
      <c r="F27" s="51"/>
      <c r="G27" s="107" t="s">
        <v>8</v>
      </c>
      <c r="H27" s="108"/>
      <c r="I27" s="108"/>
      <c r="J27" s="108"/>
      <c r="K27" s="109"/>
      <c r="L27" s="2"/>
      <c r="M27" s="2"/>
      <c r="N27" s="2"/>
      <c r="O27" s="2"/>
      <c r="P27" s="2"/>
      <c r="Q27" s="2"/>
      <c r="R27" s="2"/>
      <c r="S27" s="2"/>
      <c r="T27" s="2"/>
    </row>
    <row r="28" spans="1:20" s="14" customFormat="1" ht="33" customHeight="1">
      <c r="A28" s="47" t="s">
        <v>1</v>
      </c>
      <c r="B28" s="48" t="s">
        <v>12</v>
      </c>
      <c r="C28" s="49" t="s">
        <v>36</v>
      </c>
      <c r="D28" s="49" t="s">
        <v>37</v>
      </c>
      <c r="E28" s="50" t="s">
        <v>2</v>
      </c>
      <c r="F28" s="52"/>
      <c r="G28" s="47" t="s">
        <v>13</v>
      </c>
      <c r="H28" s="48" t="s">
        <v>12</v>
      </c>
      <c r="I28" s="49" t="s">
        <v>29</v>
      </c>
      <c r="J28" s="49" t="s">
        <v>37</v>
      </c>
      <c r="K28" s="50" t="s">
        <v>2</v>
      </c>
      <c r="L28" s="13"/>
      <c r="M28" s="13"/>
      <c r="N28" s="13"/>
      <c r="O28" s="13"/>
      <c r="P28" s="13"/>
      <c r="Q28" s="13"/>
      <c r="R28" s="27"/>
      <c r="S28" s="27"/>
    </row>
    <row r="29" spans="1:20">
      <c r="A29" s="40">
        <v>1</v>
      </c>
      <c r="B29" s="41">
        <v>18</v>
      </c>
      <c r="C29" s="41">
        <v>1352</v>
      </c>
      <c r="D29" s="41">
        <v>1538</v>
      </c>
      <c r="E29" s="42">
        <v>0.88</v>
      </c>
      <c r="F29" s="33"/>
      <c r="G29" s="40" t="s">
        <v>9</v>
      </c>
      <c r="H29" s="41">
        <v>75</v>
      </c>
      <c r="I29" s="41">
        <v>5565</v>
      </c>
      <c r="J29" s="41">
        <v>6336</v>
      </c>
      <c r="K29" s="42">
        <v>0.88</v>
      </c>
      <c r="M29" s="2"/>
      <c r="N29" s="2"/>
      <c r="O29" s="2"/>
      <c r="P29" s="2"/>
      <c r="Q29" s="2"/>
      <c r="R29" s="2"/>
      <c r="S29" s="2"/>
      <c r="T29" s="2"/>
    </row>
    <row r="30" spans="1:20">
      <c r="A30" s="34">
        <v>2</v>
      </c>
      <c r="B30" s="35">
        <v>9</v>
      </c>
      <c r="C30" s="35">
        <v>462</v>
      </c>
      <c r="D30" s="35">
        <v>538</v>
      </c>
      <c r="E30" s="36">
        <v>0.86</v>
      </c>
      <c r="F30" s="33"/>
      <c r="G30" s="34" t="s">
        <v>10</v>
      </c>
      <c r="H30" s="35">
        <v>58</v>
      </c>
      <c r="I30" s="35">
        <v>6290</v>
      </c>
      <c r="J30" s="35">
        <v>6714</v>
      </c>
      <c r="K30" s="36">
        <v>0.94</v>
      </c>
      <c r="M30" s="2"/>
      <c r="N30" s="2"/>
      <c r="O30" s="2"/>
      <c r="P30" s="2"/>
      <c r="Q30" s="2"/>
      <c r="R30" s="2"/>
      <c r="S30" s="2"/>
      <c r="T30" s="2"/>
    </row>
    <row r="31" spans="1:20">
      <c r="A31" s="40">
        <v>3</v>
      </c>
      <c r="B31" s="41">
        <v>8</v>
      </c>
      <c r="C31" s="41">
        <v>340</v>
      </c>
      <c r="D31" s="41">
        <v>342</v>
      </c>
      <c r="E31" s="42">
        <v>0.99</v>
      </c>
      <c r="F31" s="33"/>
      <c r="G31" s="40" t="s">
        <v>11</v>
      </c>
      <c r="H31" s="41">
        <v>21</v>
      </c>
      <c r="I31" s="41">
        <v>571</v>
      </c>
      <c r="J31" s="41">
        <v>608</v>
      </c>
      <c r="K31" s="42">
        <v>0.94</v>
      </c>
      <c r="M31" s="2"/>
      <c r="N31" s="2"/>
      <c r="O31" s="2"/>
      <c r="P31" s="2"/>
      <c r="Q31" s="2"/>
      <c r="R31" s="2"/>
      <c r="S31" s="2"/>
      <c r="T31" s="2"/>
    </row>
    <row r="32" spans="1:20">
      <c r="A32" s="34">
        <v>4</v>
      </c>
      <c r="B32" s="35">
        <v>23</v>
      </c>
      <c r="C32" s="35">
        <v>1785</v>
      </c>
      <c r="D32" s="35">
        <v>1924</v>
      </c>
      <c r="E32" s="36">
        <v>0.93</v>
      </c>
      <c r="F32" s="33"/>
      <c r="G32" s="34"/>
      <c r="H32" s="35"/>
      <c r="I32" s="35"/>
      <c r="J32" s="35"/>
      <c r="K32" s="36"/>
      <c r="M32" s="2"/>
      <c r="N32" s="2"/>
      <c r="O32" s="2"/>
      <c r="P32" s="2"/>
      <c r="Q32" s="2"/>
      <c r="R32" s="2"/>
      <c r="S32" s="2"/>
      <c r="T32" s="2"/>
    </row>
    <row r="33" spans="1:20">
      <c r="A33" s="40">
        <v>5</v>
      </c>
      <c r="B33" s="41">
        <v>25</v>
      </c>
      <c r="C33" s="41">
        <v>1928</v>
      </c>
      <c r="D33" s="41">
        <v>2132</v>
      </c>
      <c r="E33" s="42">
        <v>0.9</v>
      </c>
      <c r="F33" s="33"/>
      <c r="G33" s="40"/>
      <c r="H33" s="41"/>
      <c r="I33" s="41"/>
      <c r="J33" s="41"/>
      <c r="K33" s="42"/>
      <c r="M33" s="2"/>
      <c r="N33" s="2"/>
      <c r="O33" s="2"/>
      <c r="P33" s="2"/>
      <c r="Q33" s="2"/>
      <c r="R33" s="2"/>
      <c r="S33" s="2"/>
      <c r="T33" s="2"/>
    </row>
    <row r="34" spans="1:20">
      <c r="A34" s="34">
        <v>6</v>
      </c>
      <c r="B34" s="35">
        <v>22</v>
      </c>
      <c r="C34" s="35">
        <v>1931</v>
      </c>
      <c r="D34" s="35">
        <v>2080</v>
      </c>
      <c r="E34" s="36">
        <v>0.93</v>
      </c>
      <c r="F34" s="33"/>
      <c r="G34" s="34"/>
      <c r="H34" s="35"/>
      <c r="I34" s="35"/>
      <c r="J34" s="35"/>
      <c r="K34" s="36"/>
      <c r="M34" s="2"/>
      <c r="N34" s="2"/>
      <c r="O34" s="2"/>
      <c r="P34" s="2"/>
      <c r="Q34" s="2"/>
      <c r="R34" s="2"/>
      <c r="S34" s="2"/>
      <c r="T34" s="2"/>
    </row>
    <row r="35" spans="1:20">
      <c r="A35" s="40">
        <v>7</v>
      </c>
      <c r="B35" s="41">
        <v>19</v>
      </c>
      <c r="C35" s="41">
        <v>1929</v>
      </c>
      <c r="D35" s="41">
        <v>2322</v>
      </c>
      <c r="E35" s="42">
        <v>0.83</v>
      </c>
      <c r="F35" s="33"/>
      <c r="G35" s="40"/>
      <c r="H35" s="41"/>
      <c r="I35" s="41"/>
      <c r="J35" s="41"/>
      <c r="K35" s="42"/>
      <c r="M35" s="2"/>
      <c r="N35" s="2"/>
      <c r="O35" s="2"/>
      <c r="P35" s="2"/>
      <c r="Q35" s="2"/>
      <c r="R35" s="2"/>
      <c r="S35" s="2"/>
    </row>
    <row r="36" spans="1:20">
      <c r="A36" s="34">
        <v>8</v>
      </c>
      <c r="B36" s="35">
        <v>30</v>
      </c>
      <c r="C36" s="35">
        <v>2699</v>
      </c>
      <c r="D36" s="35">
        <v>2782</v>
      </c>
      <c r="E36" s="36">
        <v>0.97</v>
      </c>
      <c r="F36" s="10"/>
      <c r="G36" s="34"/>
      <c r="H36" s="35"/>
      <c r="I36" s="35"/>
      <c r="J36" s="35"/>
      <c r="K36" s="36"/>
    </row>
    <row r="37" spans="1:20">
      <c r="A37" s="43" t="s">
        <v>6</v>
      </c>
      <c r="B37" s="44">
        <v>154</v>
      </c>
      <c r="C37" s="45">
        <v>12426</v>
      </c>
      <c r="D37" s="45">
        <v>13658</v>
      </c>
      <c r="E37" s="46">
        <v>0.91</v>
      </c>
      <c r="F37" s="37"/>
      <c r="G37" s="43" t="s">
        <v>6</v>
      </c>
      <c r="H37" s="44">
        <v>154</v>
      </c>
      <c r="I37" s="45">
        <f>SUM(I29:I31)</f>
        <v>12426</v>
      </c>
      <c r="J37" s="45">
        <f>SUM(J29:J31)</f>
        <v>13658</v>
      </c>
      <c r="K37" s="46">
        <f>I37/J37</f>
        <v>0.90979645628935424</v>
      </c>
    </row>
    <row r="38" spans="1:20">
      <c r="A38" s="2"/>
      <c r="B38" s="2"/>
      <c r="C38" s="2"/>
      <c r="D38" s="2"/>
      <c r="E38" s="2"/>
      <c r="F38" s="6"/>
      <c r="G38" s="2"/>
      <c r="H38" s="2"/>
      <c r="I38" s="2"/>
      <c r="J38" s="2"/>
      <c r="K38" s="2"/>
    </row>
    <row r="39" spans="1:20">
      <c r="A39" s="18" t="s">
        <v>15</v>
      </c>
      <c r="B39" s="19"/>
      <c r="C39" s="19"/>
      <c r="D39" s="19"/>
      <c r="E39" s="19"/>
      <c r="F39" s="19"/>
      <c r="G39" s="19"/>
      <c r="H39" s="19"/>
      <c r="I39" s="19"/>
      <c r="J39" s="19"/>
      <c r="K39" s="20"/>
    </row>
    <row r="40" spans="1:20" ht="15" customHeight="1">
      <c r="A40" s="84" t="s">
        <v>22</v>
      </c>
      <c r="B40" s="85"/>
      <c r="C40" s="85"/>
      <c r="D40" s="85"/>
      <c r="E40" s="85"/>
      <c r="F40" s="85"/>
      <c r="G40" s="85"/>
      <c r="H40" s="85"/>
      <c r="I40" s="85"/>
      <c r="J40" s="85"/>
      <c r="K40" s="86"/>
    </row>
    <row r="41" spans="1:20">
      <c r="A41" s="96" t="s">
        <v>25</v>
      </c>
      <c r="B41" s="97"/>
      <c r="C41" s="97"/>
      <c r="D41" s="97"/>
      <c r="E41" s="97"/>
      <c r="F41" s="97"/>
      <c r="G41" s="97"/>
      <c r="H41" s="97"/>
      <c r="I41" s="97"/>
      <c r="J41" s="97"/>
      <c r="K41" s="98"/>
    </row>
    <row r="42" spans="1:20" ht="30" customHeight="1">
      <c r="A42" s="84" t="s">
        <v>26</v>
      </c>
      <c r="B42" s="85"/>
      <c r="C42" s="85"/>
      <c r="D42" s="85"/>
      <c r="E42" s="85"/>
      <c r="F42" s="85"/>
      <c r="G42" s="85"/>
      <c r="H42" s="85"/>
      <c r="I42" s="85"/>
      <c r="J42" s="85"/>
      <c r="K42" s="86"/>
    </row>
    <row r="43" spans="1:20" ht="36" customHeight="1">
      <c r="A43" s="84" t="s">
        <v>30</v>
      </c>
      <c r="B43" s="85"/>
      <c r="C43" s="85"/>
      <c r="D43" s="85"/>
      <c r="E43" s="85"/>
      <c r="F43" s="85"/>
      <c r="G43" s="85"/>
      <c r="H43" s="85"/>
      <c r="I43" s="85"/>
      <c r="J43" s="85"/>
      <c r="K43" s="86"/>
    </row>
    <row r="44" spans="1:20" ht="34.5" customHeight="1">
      <c r="A44" s="84" t="s">
        <v>38</v>
      </c>
      <c r="B44" s="85"/>
      <c r="C44" s="85"/>
      <c r="D44" s="85"/>
      <c r="E44" s="85"/>
      <c r="F44" s="85"/>
      <c r="G44" s="85"/>
      <c r="H44" s="85"/>
      <c r="I44" s="85"/>
      <c r="J44" s="85"/>
      <c r="K44" s="86"/>
    </row>
    <row r="45" spans="1:20" ht="18" customHeight="1">
      <c r="A45" s="21" t="s">
        <v>41</v>
      </c>
      <c r="B45" s="22"/>
      <c r="C45" s="22"/>
      <c r="D45" s="22"/>
      <c r="E45" s="22"/>
      <c r="F45" s="22"/>
      <c r="G45" s="22"/>
      <c r="H45" s="22"/>
      <c r="I45" s="22"/>
      <c r="J45" s="22"/>
      <c r="K45" s="23"/>
    </row>
    <row r="46" spans="1:20">
      <c r="A46" s="101" t="s">
        <v>42</v>
      </c>
      <c r="B46" s="102"/>
      <c r="C46" s="102"/>
      <c r="D46" s="102"/>
      <c r="E46" s="102"/>
      <c r="F46" s="102"/>
      <c r="G46" s="102"/>
      <c r="H46" s="102"/>
      <c r="I46" s="102"/>
      <c r="J46" s="102"/>
      <c r="K46" s="103"/>
    </row>
    <row r="47" spans="1:20">
      <c r="A47" s="104" t="s">
        <v>14</v>
      </c>
      <c r="B47" s="105"/>
      <c r="C47" s="105"/>
      <c r="D47" s="105"/>
      <c r="E47" s="105"/>
      <c r="F47" s="105"/>
      <c r="G47" s="105"/>
      <c r="H47" s="105"/>
      <c r="I47" s="105"/>
      <c r="J47" s="105"/>
      <c r="K47" s="106"/>
    </row>
    <row r="48" spans="1:20">
      <c r="A48" s="32"/>
      <c r="B48" s="32"/>
      <c r="C48" s="32"/>
      <c r="D48" s="32"/>
      <c r="E48" s="32"/>
      <c r="F48" s="32"/>
      <c r="G48" s="32"/>
      <c r="H48" s="32"/>
      <c r="I48" s="32"/>
      <c r="J48" s="32"/>
      <c r="K48" s="32"/>
    </row>
  </sheetData>
  <mergeCells count="16">
    <mergeCell ref="A2:E2"/>
    <mergeCell ref="G2:K2"/>
    <mergeCell ref="A3:E3"/>
    <mergeCell ref="G3:K3"/>
    <mergeCell ref="A1:K1"/>
    <mergeCell ref="A44:K44"/>
    <mergeCell ref="A42:K42"/>
    <mergeCell ref="A46:K46"/>
    <mergeCell ref="A47:K47"/>
    <mergeCell ref="A15:E15"/>
    <mergeCell ref="G15:K15"/>
    <mergeCell ref="A27:E27"/>
    <mergeCell ref="G27:K27"/>
    <mergeCell ref="A40:K40"/>
    <mergeCell ref="A41:K41"/>
    <mergeCell ref="A43:K43"/>
  </mergeCells>
  <hyperlinks>
    <hyperlink ref="D28" location="_ftn1" display="_ftn1"/>
    <hyperlink ref="J28" location="_ftn1" display="_ftn1"/>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topLeftCell="E1" zoomScaleNormal="100" workbookViewId="0">
      <selection activeCell="H17" sqref="H17"/>
    </sheetView>
  </sheetViews>
  <sheetFormatPr defaultRowHeight="14.5"/>
  <cols>
    <col min="2" max="2" width="18.1796875" bestFit="1" customWidth="1"/>
    <col min="3" max="3" width="23.54296875" bestFit="1" customWidth="1"/>
    <col min="4" max="4" width="18.81640625" customWidth="1"/>
    <col min="5" max="5" width="15.81640625" customWidth="1"/>
    <col min="7" max="7" width="26.26953125" customWidth="1"/>
    <col min="8" max="8" width="19.7265625" bestFit="1" customWidth="1"/>
    <col min="9" max="9" width="21.54296875" bestFit="1" customWidth="1"/>
    <col min="10" max="10" width="17.7265625" bestFit="1" customWidth="1"/>
    <col min="11" max="11" width="16.81640625" customWidth="1"/>
    <col min="14" max="26" width="9.1796875" style="6"/>
  </cols>
  <sheetData>
    <row r="1" spans="1:26">
      <c r="A1" s="100" t="s">
        <v>98</v>
      </c>
      <c r="B1" s="100"/>
      <c r="C1" s="100"/>
      <c r="D1" s="100"/>
      <c r="E1" s="100"/>
      <c r="F1" s="100"/>
      <c r="G1" s="100"/>
      <c r="H1" s="100"/>
      <c r="I1" s="100"/>
      <c r="J1" s="100"/>
      <c r="K1" s="100"/>
    </row>
    <row r="2" spans="1:26">
      <c r="A2" s="99" t="s">
        <v>0</v>
      </c>
      <c r="B2" s="99"/>
      <c r="C2" s="99"/>
      <c r="D2" s="99"/>
      <c r="E2" s="99"/>
      <c r="F2" s="33"/>
      <c r="G2" s="99" t="s">
        <v>21</v>
      </c>
      <c r="H2" s="99"/>
      <c r="I2" s="99"/>
      <c r="J2" s="99"/>
      <c r="K2" s="99"/>
      <c r="L2" s="2"/>
    </row>
    <row r="3" spans="1:26" ht="16.5">
      <c r="A3" s="107" t="s">
        <v>16</v>
      </c>
      <c r="B3" s="108"/>
      <c r="C3" s="108"/>
      <c r="D3" s="108"/>
      <c r="E3" s="109"/>
      <c r="F3" s="51"/>
      <c r="G3" s="107" t="s">
        <v>16</v>
      </c>
      <c r="H3" s="108"/>
      <c r="I3" s="108"/>
      <c r="J3" s="108"/>
      <c r="K3" s="109"/>
      <c r="L3" s="2"/>
    </row>
    <row r="4" spans="1:26" s="12" customFormat="1" ht="30" customHeight="1">
      <c r="A4" s="47" t="s">
        <v>1</v>
      </c>
      <c r="B4" s="48" t="s">
        <v>18</v>
      </c>
      <c r="C4" s="49" t="s">
        <v>19</v>
      </c>
      <c r="D4" s="49" t="s">
        <v>34</v>
      </c>
      <c r="E4" s="50" t="s">
        <v>35</v>
      </c>
      <c r="F4" s="15"/>
      <c r="G4" s="47" t="s">
        <v>32</v>
      </c>
      <c r="H4" s="48" t="s">
        <v>18</v>
      </c>
      <c r="I4" s="49" t="s">
        <v>19</v>
      </c>
      <c r="J4" s="49" t="s">
        <v>34</v>
      </c>
      <c r="K4" s="50" t="s">
        <v>35</v>
      </c>
      <c r="L4" s="11"/>
      <c r="N4" s="56"/>
      <c r="O4" s="56"/>
      <c r="P4" s="56"/>
      <c r="Q4" s="56"/>
      <c r="R4" s="56"/>
      <c r="S4" s="56"/>
      <c r="T4" s="56"/>
      <c r="U4" s="56"/>
      <c r="V4" s="56"/>
      <c r="W4" s="56"/>
      <c r="X4" s="56"/>
      <c r="Y4" s="56"/>
      <c r="Z4" s="56"/>
    </row>
    <row r="5" spans="1:26">
      <c r="A5" s="40">
        <v>1</v>
      </c>
      <c r="B5" s="41">
        <v>28</v>
      </c>
      <c r="C5" s="41">
        <v>541</v>
      </c>
      <c r="D5" s="41">
        <v>670</v>
      </c>
      <c r="E5" s="42">
        <f>C5/D5</f>
        <v>0.80746268656716413</v>
      </c>
      <c r="F5" s="16"/>
      <c r="G5" s="40" t="s">
        <v>3</v>
      </c>
      <c r="H5" s="41">
        <v>262</v>
      </c>
      <c r="I5" s="41">
        <v>4865</v>
      </c>
      <c r="J5" s="41">
        <v>7256</v>
      </c>
      <c r="K5" s="42">
        <f>I5/J5</f>
        <v>0.67047960308710031</v>
      </c>
      <c r="L5" s="2"/>
    </row>
    <row r="6" spans="1:26">
      <c r="A6" s="34">
        <v>2</v>
      </c>
      <c r="B6" s="35">
        <v>53</v>
      </c>
      <c r="C6" s="35">
        <v>169</v>
      </c>
      <c r="D6" s="35">
        <v>1600</v>
      </c>
      <c r="E6" s="36">
        <f t="shared" ref="E6:E13" si="0">C6/D6</f>
        <v>0.105625</v>
      </c>
      <c r="F6" s="16"/>
      <c r="G6" s="34" t="s">
        <v>4</v>
      </c>
      <c r="H6" s="35">
        <v>145</v>
      </c>
      <c r="I6" s="35">
        <v>228</v>
      </c>
      <c r="J6" s="35">
        <v>354</v>
      </c>
      <c r="K6" s="36">
        <f>I6/J6</f>
        <v>0.64406779661016944</v>
      </c>
      <c r="L6" s="2"/>
    </row>
    <row r="7" spans="1:26">
      <c r="A7" s="40">
        <v>3</v>
      </c>
      <c r="B7" s="41">
        <v>19</v>
      </c>
      <c r="C7" s="41">
        <v>2</v>
      </c>
      <c r="D7" s="41">
        <v>374</v>
      </c>
      <c r="E7" s="42">
        <f t="shared" si="0"/>
        <v>5.3475935828877002E-3</v>
      </c>
      <c r="F7" s="16"/>
      <c r="G7" s="40"/>
      <c r="H7" s="41"/>
      <c r="I7" s="41"/>
      <c r="J7" s="41"/>
      <c r="K7" s="42"/>
      <c r="L7" s="2"/>
    </row>
    <row r="8" spans="1:26">
      <c r="A8" s="34">
        <v>4</v>
      </c>
      <c r="B8" s="35">
        <v>78</v>
      </c>
      <c r="C8" s="35">
        <v>990</v>
      </c>
      <c r="D8" s="35">
        <v>1240</v>
      </c>
      <c r="E8" s="36">
        <f t="shared" si="0"/>
        <v>0.79838709677419351</v>
      </c>
      <c r="F8" s="16"/>
      <c r="G8" s="34"/>
      <c r="H8" s="35"/>
      <c r="I8" s="35"/>
      <c r="J8" s="35"/>
      <c r="K8" s="36"/>
      <c r="L8" s="2"/>
    </row>
    <row r="9" spans="1:26">
      <c r="A9" s="40">
        <v>5</v>
      </c>
      <c r="B9" s="41">
        <v>49</v>
      </c>
      <c r="C9" s="41">
        <v>806</v>
      </c>
      <c r="D9" s="41">
        <v>920</v>
      </c>
      <c r="E9" s="42">
        <f t="shared" si="0"/>
        <v>0.87608695652173918</v>
      </c>
      <c r="F9" s="16"/>
      <c r="G9" s="40"/>
      <c r="H9" s="41"/>
      <c r="I9" s="41"/>
      <c r="J9" s="41"/>
      <c r="K9" s="42"/>
      <c r="L9" s="2"/>
    </row>
    <row r="10" spans="1:26">
      <c r="A10" s="34">
        <v>6</v>
      </c>
      <c r="B10" s="35">
        <v>42</v>
      </c>
      <c r="C10" s="35">
        <v>263</v>
      </c>
      <c r="D10" s="35">
        <v>769</v>
      </c>
      <c r="E10" s="36">
        <f t="shared" si="0"/>
        <v>0.34200260078023409</v>
      </c>
      <c r="F10" s="16"/>
      <c r="G10" s="34"/>
      <c r="H10" s="35"/>
      <c r="I10" s="35"/>
      <c r="J10" s="35"/>
      <c r="K10" s="36"/>
      <c r="L10" s="2"/>
    </row>
    <row r="11" spans="1:26">
      <c r="A11" s="40">
        <v>7</v>
      </c>
      <c r="B11" s="41">
        <v>64</v>
      </c>
      <c r="C11" s="41">
        <v>927</v>
      </c>
      <c r="D11" s="41">
        <v>805</v>
      </c>
      <c r="E11" s="42">
        <f t="shared" si="0"/>
        <v>1.151552795031056</v>
      </c>
      <c r="F11" s="16"/>
      <c r="G11" s="40"/>
      <c r="H11" s="41"/>
      <c r="I11" s="41"/>
      <c r="J11" s="41"/>
      <c r="K11" s="42"/>
      <c r="L11" s="2"/>
    </row>
    <row r="12" spans="1:26">
      <c r="A12" s="34">
        <v>8</v>
      </c>
      <c r="B12" s="35">
        <v>74</v>
      </c>
      <c r="C12" s="35">
        <v>1395</v>
      </c>
      <c r="D12" s="35">
        <v>1232</v>
      </c>
      <c r="E12" s="36">
        <f t="shared" si="0"/>
        <v>1.1323051948051948</v>
      </c>
      <c r="F12" s="16"/>
      <c r="G12" s="34"/>
      <c r="H12" s="35"/>
      <c r="I12" s="35"/>
      <c r="J12" s="35"/>
      <c r="K12" s="36"/>
      <c r="L12" s="2"/>
    </row>
    <row r="13" spans="1:26" s="3" customFormat="1">
      <c r="A13" s="43" t="s">
        <v>5</v>
      </c>
      <c r="B13" s="44">
        <f>SUM(B5:B12)</f>
        <v>407</v>
      </c>
      <c r="C13" s="45">
        <f>SUM(C5:C12)</f>
        <v>5093</v>
      </c>
      <c r="D13" s="45">
        <f>SUM(D5:D12)</f>
        <v>7610</v>
      </c>
      <c r="E13" s="46">
        <f t="shared" si="0"/>
        <v>0.66925098554533513</v>
      </c>
      <c r="F13" s="17"/>
      <c r="G13" s="43" t="s">
        <v>6</v>
      </c>
      <c r="H13" s="44">
        <f>SUM(H5:H6)</f>
        <v>407</v>
      </c>
      <c r="I13" s="45">
        <f>SUM(I5:I6)</f>
        <v>5093</v>
      </c>
      <c r="J13" s="45">
        <f>SUM(J5:J6)</f>
        <v>7610</v>
      </c>
      <c r="K13" s="46">
        <f>I13/J13</f>
        <v>0.66925098554533513</v>
      </c>
      <c r="L13" s="1"/>
      <c r="N13" s="10"/>
      <c r="O13" s="10"/>
      <c r="P13" s="10"/>
      <c r="Q13" s="10"/>
      <c r="R13" s="10"/>
      <c r="S13" s="10"/>
      <c r="T13" s="10"/>
      <c r="U13" s="10"/>
      <c r="V13" s="10"/>
      <c r="W13" s="10"/>
      <c r="X13" s="10"/>
      <c r="Y13" s="10"/>
      <c r="Z13" s="10"/>
    </row>
    <row r="14" spans="1:26">
      <c r="A14" s="33"/>
      <c r="B14" s="33"/>
      <c r="C14" s="33"/>
      <c r="D14" s="33"/>
      <c r="E14" s="33"/>
      <c r="F14" s="33"/>
      <c r="G14" s="33"/>
      <c r="H14" s="33"/>
      <c r="I14" s="33"/>
      <c r="J14" s="33"/>
      <c r="K14" s="33"/>
      <c r="L14" s="2"/>
    </row>
    <row r="15" spans="1:26" ht="16.5">
      <c r="A15" s="107" t="s">
        <v>17</v>
      </c>
      <c r="B15" s="108"/>
      <c r="C15" s="108"/>
      <c r="D15" s="108"/>
      <c r="E15" s="109"/>
      <c r="F15" s="51"/>
      <c r="G15" s="107" t="s">
        <v>17</v>
      </c>
      <c r="H15" s="108"/>
      <c r="I15" s="108"/>
      <c r="J15" s="108"/>
      <c r="K15" s="109"/>
      <c r="L15" s="2"/>
    </row>
    <row r="16" spans="1:26" s="30" customFormat="1" ht="30" customHeight="1">
      <c r="A16" s="47" t="s">
        <v>1</v>
      </c>
      <c r="B16" s="48" t="s">
        <v>18</v>
      </c>
      <c r="C16" s="49" t="s">
        <v>19</v>
      </c>
      <c r="D16" s="49" t="s">
        <v>34</v>
      </c>
      <c r="E16" s="50" t="s">
        <v>35</v>
      </c>
      <c r="F16" s="28"/>
      <c r="G16" s="47" t="s">
        <v>100</v>
      </c>
      <c r="H16" s="48" t="s">
        <v>18</v>
      </c>
      <c r="I16" s="49" t="s">
        <v>19</v>
      </c>
      <c r="J16" s="49" t="s">
        <v>34</v>
      </c>
      <c r="K16" s="50" t="s">
        <v>35</v>
      </c>
      <c r="L16" s="29"/>
      <c r="N16" s="57"/>
      <c r="O16" s="57"/>
      <c r="P16" s="57"/>
      <c r="Q16" s="57"/>
      <c r="R16" s="57"/>
      <c r="S16" s="57"/>
      <c r="T16" s="57"/>
      <c r="U16" s="57"/>
      <c r="V16" s="57"/>
      <c r="W16" s="57"/>
      <c r="X16" s="57"/>
      <c r="Y16" s="57"/>
      <c r="Z16" s="57"/>
    </row>
    <row r="17" spans="1:26">
      <c r="A17" s="40">
        <v>1</v>
      </c>
      <c r="B17" s="41">
        <v>28</v>
      </c>
      <c r="C17" s="41">
        <v>774</v>
      </c>
      <c r="D17" s="41">
        <v>1079</v>
      </c>
      <c r="E17" s="42">
        <f>C17/D17</f>
        <v>0.71733086190917517</v>
      </c>
      <c r="F17" s="16"/>
      <c r="G17" s="40" t="s">
        <v>3</v>
      </c>
      <c r="H17" s="41">
        <v>236</v>
      </c>
      <c r="I17" s="41">
        <v>5204</v>
      </c>
      <c r="J17" s="41">
        <v>10695</v>
      </c>
      <c r="K17" s="42">
        <f>I17/J17</f>
        <v>0.48658251519401591</v>
      </c>
      <c r="L17" s="2"/>
    </row>
    <row r="18" spans="1:26">
      <c r="A18" s="34">
        <v>2</v>
      </c>
      <c r="B18" s="35">
        <v>44</v>
      </c>
      <c r="C18" s="35">
        <v>215</v>
      </c>
      <c r="D18" s="35">
        <v>2097</v>
      </c>
      <c r="E18" s="36">
        <f t="shared" ref="E18:E25" si="1">C18/D18</f>
        <v>0.10252742012398665</v>
      </c>
      <c r="F18" s="16"/>
      <c r="G18" s="34" t="s">
        <v>4</v>
      </c>
      <c r="H18" s="35">
        <v>80</v>
      </c>
      <c r="I18" s="35">
        <v>294</v>
      </c>
      <c r="J18" s="35">
        <v>279</v>
      </c>
      <c r="K18" s="36">
        <f>I18/J18</f>
        <v>1.053763440860215</v>
      </c>
      <c r="L18" s="2"/>
    </row>
    <row r="19" spans="1:26">
      <c r="A19" s="40">
        <v>3</v>
      </c>
      <c r="B19" s="41">
        <v>27</v>
      </c>
      <c r="C19" s="41">
        <v>24</v>
      </c>
      <c r="D19" s="41">
        <v>1785</v>
      </c>
      <c r="E19" s="42">
        <f t="shared" si="1"/>
        <v>1.3445378151260505E-2</v>
      </c>
      <c r="F19" s="16"/>
      <c r="G19" s="40"/>
      <c r="H19" s="41"/>
      <c r="I19" s="41"/>
      <c r="J19" s="41"/>
      <c r="K19" s="42"/>
      <c r="L19" s="2"/>
    </row>
    <row r="20" spans="1:26">
      <c r="A20" s="34">
        <v>4</v>
      </c>
      <c r="B20" s="35">
        <v>60</v>
      </c>
      <c r="C20" s="35">
        <v>1042</v>
      </c>
      <c r="D20" s="35">
        <v>1296</v>
      </c>
      <c r="E20" s="36">
        <f t="shared" si="1"/>
        <v>0.80401234567901236</v>
      </c>
      <c r="F20" s="16"/>
      <c r="G20" s="34"/>
      <c r="H20" s="35"/>
      <c r="I20" s="35"/>
      <c r="J20" s="35"/>
      <c r="K20" s="36"/>
      <c r="L20" s="2"/>
      <c r="Q20" s="6" t="s">
        <v>7</v>
      </c>
    </row>
    <row r="21" spans="1:26">
      <c r="A21" s="40">
        <v>5</v>
      </c>
      <c r="B21" s="41">
        <v>36</v>
      </c>
      <c r="C21" s="41">
        <v>697</v>
      </c>
      <c r="D21" s="41">
        <v>937</v>
      </c>
      <c r="E21" s="42">
        <f t="shared" si="1"/>
        <v>0.74386339381003197</v>
      </c>
      <c r="F21" s="16"/>
      <c r="G21" s="40"/>
      <c r="H21" s="41"/>
      <c r="I21" s="41"/>
      <c r="J21" s="41"/>
      <c r="K21" s="42"/>
      <c r="L21" s="2"/>
    </row>
    <row r="22" spans="1:26">
      <c r="A22" s="34">
        <v>6</v>
      </c>
      <c r="B22" s="35">
        <v>31</v>
      </c>
      <c r="C22" s="35">
        <v>205</v>
      </c>
      <c r="D22" s="35">
        <v>1068</v>
      </c>
      <c r="E22" s="36">
        <f t="shared" si="1"/>
        <v>0.19194756554307116</v>
      </c>
      <c r="F22" s="16"/>
      <c r="G22" s="34"/>
      <c r="H22" s="35"/>
      <c r="I22" s="35"/>
      <c r="J22" s="35"/>
      <c r="K22" s="36"/>
      <c r="L22" s="2"/>
    </row>
    <row r="23" spans="1:26">
      <c r="A23" s="40">
        <v>7</v>
      </c>
      <c r="B23" s="41">
        <v>45</v>
      </c>
      <c r="C23" s="41">
        <v>1019</v>
      </c>
      <c r="D23" s="41">
        <v>1475</v>
      </c>
      <c r="E23" s="42">
        <f t="shared" si="1"/>
        <v>0.69084745762711863</v>
      </c>
      <c r="F23" s="16"/>
      <c r="G23" s="40"/>
      <c r="H23" s="41"/>
      <c r="I23" s="41"/>
      <c r="J23" s="41"/>
      <c r="K23" s="42"/>
      <c r="L23" s="2"/>
    </row>
    <row r="24" spans="1:26">
      <c r="A24" s="34">
        <v>8</v>
      </c>
      <c r="B24" s="35">
        <v>45</v>
      </c>
      <c r="C24" s="35">
        <v>1522</v>
      </c>
      <c r="D24" s="35">
        <v>1237</v>
      </c>
      <c r="E24" s="36">
        <f t="shared" si="1"/>
        <v>1.2303961196443007</v>
      </c>
      <c r="F24" s="16"/>
      <c r="G24" s="34"/>
      <c r="H24" s="35"/>
      <c r="I24" s="35"/>
      <c r="J24" s="35"/>
      <c r="K24" s="36"/>
      <c r="L24" s="2"/>
      <c r="M24" s="2"/>
    </row>
    <row r="25" spans="1:26" s="3" customFormat="1">
      <c r="A25" s="43" t="s">
        <v>5</v>
      </c>
      <c r="B25" s="44">
        <f>SUM(B17:B24)</f>
        <v>316</v>
      </c>
      <c r="C25" s="45">
        <f>SUM(C17:C24)</f>
        <v>5498</v>
      </c>
      <c r="D25" s="45">
        <f>SUM(D17:D24)</f>
        <v>10974</v>
      </c>
      <c r="E25" s="46">
        <f t="shared" si="1"/>
        <v>0.50100236923637687</v>
      </c>
      <c r="F25" s="17"/>
      <c r="G25" s="43" t="s">
        <v>5</v>
      </c>
      <c r="H25" s="44">
        <f>SUM(H17:H19)</f>
        <v>316</v>
      </c>
      <c r="I25" s="45">
        <f>SUM(I17:I19)</f>
        <v>5498</v>
      </c>
      <c r="J25" s="45">
        <f>SUM(J17:J19)</f>
        <v>10974</v>
      </c>
      <c r="K25" s="46">
        <f>I25/J25</f>
        <v>0.50100236923637687</v>
      </c>
      <c r="L25" s="2"/>
      <c r="M25" s="2"/>
      <c r="N25" s="6"/>
      <c r="O25" s="6"/>
      <c r="P25" s="10"/>
      <c r="Q25" s="10"/>
      <c r="R25" s="10"/>
      <c r="S25" s="10"/>
      <c r="T25" s="10"/>
      <c r="U25" s="10"/>
      <c r="V25" s="10"/>
      <c r="W25" s="10"/>
      <c r="X25" s="10"/>
      <c r="Y25" s="10"/>
      <c r="Z25" s="10"/>
    </row>
    <row r="26" spans="1:26">
      <c r="A26" s="33"/>
      <c r="B26" s="33"/>
      <c r="C26" s="33"/>
      <c r="D26" s="33"/>
      <c r="E26" s="33"/>
      <c r="F26" s="33"/>
      <c r="G26" s="33"/>
      <c r="H26" s="33"/>
      <c r="I26" s="33"/>
      <c r="J26" s="33"/>
      <c r="K26" s="33"/>
      <c r="L26" s="2"/>
      <c r="M26" s="2"/>
    </row>
    <row r="27" spans="1:26">
      <c r="A27" s="107" t="s">
        <v>8</v>
      </c>
      <c r="B27" s="108"/>
      <c r="C27" s="108"/>
      <c r="D27" s="108"/>
      <c r="E27" s="109"/>
      <c r="F27" s="51"/>
      <c r="G27" s="107" t="s">
        <v>8</v>
      </c>
      <c r="H27" s="108"/>
      <c r="I27" s="108"/>
      <c r="J27" s="108"/>
      <c r="K27" s="109"/>
      <c r="L27" s="2"/>
      <c r="M27" s="2"/>
    </row>
    <row r="28" spans="1:26" s="14" customFormat="1" ht="33" customHeight="1">
      <c r="A28" s="47" t="s">
        <v>1</v>
      </c>
      <c r="B28" s="48" t="s">
        <v>12</v>
      </c>
      <c r="C28" s="49" t="s">
        <v>36</v>
      </c>
      <c r="D28" s="49" t="s">
        <v>37</v>
      </c>
      <c r="E28" s="50" t="s">
        <v>2</v>
      </c>
      <c r="F28" s="52"/>
      <c r="G28" s="47" t="s">
        <v>13</v>
      </c>
      <c r="H28" s="48" t="s">
        <v>12</v>
      </c>
      <c r="I28" s="49" t="s">
        <v>29</v>
      </c>
      <c r="J28" s="49" t="s">
        <v>37</v>
      </c>
      <c r="K28" s="50" t="s">
        <v>2</v>
      </c>
      <c r="L28" s="13"/>
      <c r="M28" s="13"/>
      <c r="N28" s="27"/>
      <c r="O28" s="27"/>
      <c r="P28" s="27"/>
      <c r="Q28" s="27"/>
      <c r="R28" s="27"/>
      <c r="S28" s="27"/>
      <c r="T28" s="27"/>
      <c r="U28" s="27"/>
      <c r="V28" s="27"/>
      <c r="W28" s="27"/>
      <c r="X28" s="27"/>
      <c r="Y28" s="27"/>
      <c r="Z28" s="27"/>
    </row>
    <row r="29" spans="1:26">
      <c r="A29" s="40">
        <v>1</v>
      </c>
      <c r="B29" s="41">
        <v>16</v>
      </c>
      <c r="C29" s="41">
        <v>1240</v>
      </c>
      <c r="D29" s="41">
        <v>1320</v>
      </c>
      <c r="E29" s="42">
        <v>0.93939393939393945</v>
      </c>
      <c r="F29" s="33"/>
      <c r="G29" s="40" t="s">
        <v>9</v>
      </c>
      <c r="H29" s="41">
        <v>75</v>
      </c>
      <c r="I29" s="41">
        <v>5615</v>
      </c>
      <c r="J29" s="41">
        <v>6516</v>
      </c>
      <c r="K29" s="42">
        <f>I29/J29</f>
        <v>0.8617249846531615</v>
      </c>
      <c r="L29" s="2"/>
      <c r="M29" s="2"/>
    </row>
    <row r="30" spans="1:26">
      <c r="A30" s="34">
        <v>2</v>
      </c>
      <c r="B30" s="35">
        <v>6</v>
      </c>
      <c r="C30" s="35">
        <v>301</v>
      </c>
      <c r="D30" s="35">
        <v>322</v>
      </c>
      <c r="E30" s="36">
        <v>0.93478260869565222</v>
      </c>
      <c r="F30" s="33"/>
      <c r="G30" s="34" t="s">
        <v>10</v>
      </c>
      <c r="H30" s="35">
        <v>58</v>
      </c>
      <c r="I30" s="35">
        <v>6425</v>
      </c>
      <c r="J30" s="35">
        <v>6840</v>
      </c>
      <c r="K30" s="36">
        <f t="shared" ref="K30:K31" si="2">I30/J30</f>
        <v>0.93932748538011701</v>
      </c>
      <c r="L30" s="2"/>
      <c r="M30" s="2"/>
    </row>
    <row r="31" spans="1:26">
      <c r="A31" s="40">
        <v>3</v>
      </c>
      <c r="B31" s="41">
        <v>8</v>
      </c>
      <c r="C31" s="41">
        <v>383</v>
      </c>
      <c r="D31" s="41">
        <v>378</v>
      </c>
      <c r="E31" s="42">
        <v>1.0132275132275133</v>
      </c>
      <c r="F31" s="33"/>
      <c r="G31" s="40" t="s">
        <v>11</v>
      </c>
      <c r="H31" s="41">
        <v>20</v>
      </c>
      <c r="I31" s="41">
        <v>572</v>
      </c>
      <c r="J31" s="41">
        <v>624</v>
      </c>
      <c r="K31" s="42">
        <f t="shared" si="2"/>
        <v>0.91666666666666663</v>
      </c>
      <c r="L31" s="2"/>
      <c r="M31" s="2"/>
    </row>
    <row r="32" spans="1:26">
      <c r="A32" s="34">
        <v>4</v>
      </c>
      <c r="B32" s="35">
        <v>24</v>
      </c>
      <c r="C32" s="35">
        <v>1853</v>
      </c>
      <c r="D32" s="35">
        <v>2014</v>
      </c>
      <c r="E32" s="36">
        <v>0.92005958291956302</v>
      </c>
      <c r="F32" s="33"/>
      <c r="G32" s="34"/>
      <c r="H32" s="35"/>
      <c r="I32" s="35"/>
      <c r="J32" s="35"/>
      <c r="K32" s="36"/>
      <c r="L32" s="2"/>
      <c r="M32" s="2"/>
    </row>
    <row r="33" spans="1:26">
      <c r="A33" s="40">
        <v>5</v>
      </c>
      <c r="B33" s="41">
        <v>28</v>
      </c>
      <c r="C33" s="41">
        <v>2270</v>
      </c>
      <c r="D33" s="41">
        <v>2768</v>
      </c>
      <c r="E33" s="42">
        <v>0.82008670520231219</v>
      </c>
      <c r="F33" s="33"/>
      <c r="G33" s="40"/>
      <c r="H33" s="41"/>
      <c r="I33" s="41"/>
      <c r="J33" s="41"/>
      <c r="K33" s="42"/>
      <c r="L33" s="2"/>
      <c r="M33" s="2"/>
    </row>
    <row r="34" spans="1:26">
      <c r="A34" s="34">
        <v>6</v>
      </c>
      <c r="B34" s="35">
        <v>23</v>
      </c>
      <c r="C34" s="35">
        <v>1936</v>
      </c>
      <c r="D34" s="35">
        <v>2252</v>
      </c>
      <c r="E34" s="36">
        <v>0.85968028419182951</v>
      </c>
      <c r="F34" s="33"/>
      <c r="G34" s="34"/>
      <c r="H34" s="35"/>
      <c r="I34" s="35"/>
      <c r="J34" s="35"/>
      <c r="K34" s="36"/>
      <c r="L34" s="2"/>
      <c r="M34" s="2"/>
    </row>
    <row r="35" spans="1:26">
      <c r="A35" s="40">
        <v>7</v>
      </c>
      <c r="B35" s="41">
        <v>18</v>
      </c>
      <c r="C35" s="41">
        <v>1816</v>
      </c>
      <c r="D35" s="41">
        <v>2030</v>
      </c>
      <c r="E35" s="42">
        <v>0.89458128078817734</v>
      </c>
      <c r="F35" s="33"/>
      <c r="G35" s="40"/>
      <c r="H35" s="41"/>
      <c r="I35" s="41"/>
      <c r="J35" s="41"/>
      <c r="K35" s="42"/>
      <c r="L35" s="2"/>
      <c r="M35" s="2"/>
    </row>
    <row r="36" spans="1:26">
      <c r="A36" s="34">
        <v>8</v>
      </c>
      <c r="B36" s="35">
        <v>30</v>
      </c>
      <c r="C36" s="35">
        <v>2813</v>
      </c>
      <c r="D36" s="35">
        <v>2896</v>
      </c>
      <c r="E36" s="36">
        <v>0.97133977900552482</v>
      </c>
      <c r="F36" s="10"/>
      <c r="G36" s="34"/>
      <c r="H36" s="35"/>
      <c r="I36" s="35"/>
      <c r="J36" s="35"/>
      <c r="K36" s="36"/>
      <c r="L36" s="2"/>
      <c r="M36" s="2"/>
    </row>
    <row r="37" spans="1:26">
      <c r="A37" s="43" t="s">
        <v>6</v>
      </c>
      <c r="B37" s="44">
        <v>153</v>
      </c>
      <c r="C37" s="45">
        <v>12612</v>
      </c>
      <c r="D37" s="45">
        <v>13980</v>
      </c>
      <c r="E37" s="46">
        <v>0.90214592274678107</v>
      </c>
      <c r="F37" s="37"/>
      <c r="G37" s="43" t="s">
        <v>6</v>
      </c>
      <c r="H37" s="44">
        <v>153</v>
      </c>
      <c r="I37" s="45">
        <f>SUM(I29:I31)</f>
        <v>12612</v>
      </c>
      <c r="J37" s="45">
        <f>SUM(J29:J31)</f>
        <v>13980</v>
      </c>
      <c r="K37" s="46">
        <f>I37/J37</f>
        <v>0.90214592274678107</v>
      </c>
      <c r="L37" s="2"/>
      <c r="M37" s="2"/>
    </row>
    <row r="38" spans="1:26">
      <c r="A38" s="2"/>
      <c r="B38" s="2"/>
      <c r="C38" s="2"/>
      <c r="D38" s="2"/>
      <c r="E38" s="2"/>
      <c r="F38" s="6"/>
      <c r="G38" s="2"/>
      <c r="H38" s="2"/>
      <c r="I38" s="2"/>
      <c r="J38" s="2"/>
      <c r="K38" s="2"/>
      <c r="L38" s="2"/>
      <c r="M38" s="2"/>
    </row>
    <row r="39" spans="1:26">
      <c r="A39" s="24" t="s">
        <v>20</v>
      </c>
      <c r="B39" s="25"/>
      <c r="C39" s="25"/>
      <c r="D39" s="25"/>
      <c r="E39" s="25"/>
      <c r="F39" s="25"/>
      <c r="G39" s="25"/>
      <c r="H39" s="25"/>
      <c r="I39" s="25"/>
      <c r="J39" s="25"/>
      <c r="K39" s="26"/>
      <c r="L39" s="2"/>
      <c r="M39" s="2"/>
    </row>
    <row r="40" spans="1:26" s="9" customFormat="1" ht="22.5" customHeight="1">
      <c r="A40" s="84" t="s">
        <v>22</v>
      </c>
      <c r="B40" s="85"/>
      <c r="C40" s="85"/>
      <c r="D40" s="85"/>
      <c r="E40" s="85"/>
      <c r="F40" s="85"/>
      <c r="G40" s="85"/>
      <c r="H40" s="85"/>
      <c r="I40" s="85"/>
      <c r="J40" s="85"/>
      <c r="K40" s="86"/>
      <c r="L40" s="8"/>
      <c r="M40" s="8"/>
      <c r="N40" s="33"/>
      <c r="O40" s="33"/>
      <c r="P40" s="33"/>
      <c r="Q40" s="33"/>
      <c r="R40" s="33"/>
      <c r="S40" s="33"/>
      <c r="T40" s="33"/>
      <c r="U40" s="33"/>
      <c r="V40" s="33"/>
      <c r="W40" s="33"/>
      <c r="X40" s="33"/>
      <c r="Y40" s="33"/>
      <c r="Z40" s="33"/>
    </row>
    <row r="41" spans="1:26" ht="15" customHeight="1">
      <c r="A41" s="96" t="s">
        <v>27</v>
      </c>
      <c r="B41" s="97"/>
      <c r="C41" s="97"/>
      <c r="D41" s="97"/>
      <c r="E41" s="97"/>
      <c r="F41" s="97"/>
      <c r="G41" s="97"/>
      <c r="H41" s="97"/>
      <c r="I41" s="97"/>
      <c r="J41" s="97"/>
      <c r="K41" s="98"/>
      <c r="L41" s="2"/>
      <c r="M41" s="2"/>
    </row>
    <row r="42" spans="1:26" ht="27.75" customHeight="1">
      <c r="A42" s="84" t="s">
        <v>28</v>
      </c>
      <c r="B42" s="85"/>
      <c r="C42" s="85"/>
      <c r="D42" s="85"/>
      <c r="E42" s="85"/>
      <c r="F42" s="85"/>
      <c r="G42" s="85"/>
      <c r="H42" s="85"/>
      <c r="I42" s="85"/>
      <c r="J42" s="85"/>
      <c r="K42" s="86"/>
      <c r="L42" s="2"/>
      <c r="M42" s="2"/>
      <c r="O42" s="55"/>
      <c r="P42" s="55"/>
      <c r="Q42" s="55"/>
      <c r="R42" s="55"/>
      <c r="S42" s="55"/>
      <c r="T42" s="55"/>
      <c r="U42" s="55"/>
      <c r="V42" s="55"/>
      <c r="W42" s="55"/>
      <c r="X42" s="55"/>
      <c r="Y42" s="55"/>
    </row>
    <row r="43" spans="1:26" ht="34.5" customHeight="1">
      <c r="A43" s="84" t="s">
        <v>33</v>
      </c>
      <c r="B43" s="85"/>
      <c r="C43" s="85"/>
      <c r="D43" s="85"/>
      <c r="E43" s="85"/>
      <c r="F43" s="85"/>
      <c r="G43" s="85"/>
      <c r="H43" s="85"/>
      <c r="I43" s="85"/>
      <c r="J43" s="85"/>
      <c r="K43" s="86"/>
      <c r="L43" s="2"/>
      <c r="M43" s="2"/>
    </row>
    <row r="44" spans="1:26" ht="20.25" customHeight="1">
      <c r="A44" s="84" t="s">
        <v>38</v>
      </c>
      <c r="B44" s="85"/>
      <c r="C44" s="85"/>
      <c r="D44" s="85"/>
      <c r="E44" s="85"/>
      <c r="F44" s="85"/>
      <c r="G44" s="85"/>
      <c r="H44" s="85"/>
      <c r="I44" s="85"/>
      <c r="J44" s="85"/>
      <c r="K44" s="86"/>
      <c r="L44" s="2"/>
      <c r="M44" s="2"/>
    </row>
    <row r="45" spans="1:26">
      <c r="A45" s="96" t="s">
        <v>39</v>
      </c>
      <c r="B45" s="97"/>
      <c r="C45" s="97"/>
      <c r="D45" s="97"/>
      <c r="E45" s="97"/>
      <c r="F45" s="97"/>
      <c r="G45" s="97"/>
      <c r="H45" s="97"/>
      <c r="I45" s="97"/>
      <c r="J45" s="97"/>
      <c r="K45" s="98"/>
      <c r="L45" s="2"/>
      <c r="M45" s="2"/>
    </row>
    <row r="46" spans="1:26">
      <c r="A46" s="84" t="s">
        <v>40</v>
      </c>
      <c r="B46" s="85"/>
      <c r="C46" s="85"/>
      <c r="D46" s="85"/>
      <c r="E46" s="85"/>
      <c r="F46" s="85"/>
      <c r="G46" s="85"/>
      <c r="H46" s="85"/>
      <c r="I46" s="85"/>
      <c r="J46" s="85"/>
      <c r="K46" s="86"/>
      <c r="L46" s="2"/>
      <c r="M46" s="2"/>
    </row>
    <row r="47" spans="1:26">
      <c r="A47" s="90" t="s">
        <v>14</v>
      </c>
      <c r="B47" s="91"/>
      <c r="C47" s="91"/>
      <c r="D47" s="91"/>
      <c r="E47" s="91"/>
      <c r="F47" s="91"/>
      <c r="G47" s="91"/>
      <c r="H47" s="91"/>
      <c r="I47" s="91"/>
      <c r="J47" s="91"/>
      <c r="K47" s="92"/>
      <c r="L47" s="2"/>
      <c r="M47" s="2"/>
    </row>
    <row r="48" spans="1:26">
      <c r="A48" s="4"/>
    </row>
    <row r="49" spans="1:1">
      <c r="A49" s="5"/>
    </row>
    <row r="50" spans="1:1">
      <c r="A50" s="7"/>
    </row>
  </sheetData>
  <mergeCells count="17">
    <mergeCell ref="A2:E2"/>
    <mergeCell ref="G2:K2"/>
    <mergeCell ref="G3:K3"/>
    <mergeCell ref="A1:K1"/>
    <mergeCell ref="A43:K43"/>
    <mergeCell ref="A47:K47"/>
    <mergeCell ref="A3:E3"/>
    <mergeCell ref="A15:E15"/>
    <mergeCell ref="G15:K15"/>
    <mergeCell ref="A27:E27"/>
    <mergeCell ref="G27:K27"/>
    <mergeCell ref="A45:K45"/>
    <mergeCell ref="A40:K40"/>
    <mergeCell ref="A46:K46"/>
    <mergeCell ref="A41:K41"/>
    <mergeCell ref="A42:K42"/>
    <mergeCell ref="A44:K4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pane ySplit="2" topLeftCell="A3" activePane="bottomLeft" state="frozen"/>
      <selection pane="bottomLeft" activeCell="D18" sqref="D18:D25"/>
    </sheetView>
  </sheetViews>
  <sheetFormatPr defaultRowHeight="14.5"/>
  <cols>
    <col min="1" max="1" width="8.26953125" customWidth="1"/>
    <col min="2" max="5" width="12.7265625" customWidth="1"/>
    <col min="6" max="6" width="8.26953125" customWidth="1"/>
    <col min="7" max="7" width="26.7265625" bestFit="1" customWidth="1"/>
    <col min="8" max="11" width="12.7265625" customWidth="1"/>
  </cols>
  <sheetData>
    <row r="1" spans="1:11">
      <c r="A1" s="100" t="s">
        <v>94</v>
      </c>
      <c r="B1" s="100"/>
      <c r="C1" s="100"/>
      <c r="D1" s="100"/>
      <c r="E1" s="100"/>
      <c r="F1" s="100"/>
      <c r="G1" s="100"/>
      <c r="H1" s="100"/>
      <c r="I1" s="100"/>
      <c r="J1" s="100"/>
      <c r="K1" s="100"/>
    </row>
    <row r="2" spans="1:11">
      <c r="A2" s="111" t="s">
        <v>53</v>
      </c>
      <c r="B2" s="111"/>
      <c r="C2" s="111"/>
      <c r="D2" s="111"/>
      <c r="E2" s="111"/>
      <c r="G2" s="111" t="s">
        <v>54</v>
      </c>
      <c r="H2" s="111"/>
      <c r="I2" s="111"/>
      <c r="J2" s="111"/>
      <c r="K2" s="111"/>
    </row>
    <row r="3" spans="1:11">
      <c r="A3" s="110" t="s">
        <v>55</v>
      </c>
      <c r="B3" s="110"/>
      <c r="C3" s="110"/>
      <c r="D3" s="110"/>
      <c r="E3" s="110"/>
      <c r="G3" s="110" t="s">
        <v>55</v>
      </c>
      <c r="H3" s="110"/>
      <c r="I3" s="110"/>
      <c r="J3" s="110"/>
      <c r="K3" s="110"/>
    </row>
    <row r="4" spans="1:11" ht="52">
      <c r="A4" s="61" t="s">
        <v>1</v>
      </c>
      <c r="B4" s="61" t="s">
        <v>18</v>
      </c>
      <c r="C4" s="61" t="s">
        <v>56</v>
      </c>
      <c r="D4" s="61" t="s">
        <v>57</v>
      </c>
      <c r="E4" s="61" t="s">
        <v>58</v>
      </c>
      <c r="F4" s="62"/>
      <c r="G4" s="61" t="s">
        <v>32</v>
      </c>
      <c r="H4" s="61" t="s">
        <v>18</v>
      </c>
      <c r="I4" s="61" t="s">
        <v>56</v>
      </c>
      <c r="J4" s="61" t="s">
        <v>57</v>
      </c>
      <c r="K4" s="61" t="s">
        <v>58</v>
      </c>
    </row>
    <row r="5" spans="1:11" s="3" customFormat="1">
      <c r="A5" s="63" t="s">
        <v>59</v>
      </c>
      <c r="B5" s="64">
        <v>368</v>
      </c>
      <c r="C5" s="64">
        <v>5466</v>
      </c>
      <c r="D5" s="64">
        <v>6980</v>
      </c>
      <c r="E5" s="65">
        <v>0.78299999237060547</v>
      </c>
      <c r="G5" s="63" t="s">
        <v>59</v>
      </c>
      <c r="H5" s="64">
        <v>368</v>
      </c>
      <c r="I5" s="64">
        <v>5466</v>
      </c>
      <c r="J5" s="64">
        <v>6980</v>
      </c>
      <c r="K5" s="65">
        <v>0.78299999237060547</v>
      </c>
    </row>
    <row r="6" spans="1:11">
      <c r="A6" s="66" t="s">
        <v>60</v>
      </c>
      <c r="B6" s="67">
        <v>27</v>
      </c>
      <c r="C6" s="67">
        <v>580</v>
      </c>
      <c r="D6" s="67">
        <v>560</v>
      </c>
      <c r="E6" s="68">
        <v>1.0360000133514404</v>
      </c>
      <c r="G6" s="69" t="s">
        <v>61</v>
      </c>
      <c r="H6" s="67">
        <v>243</v>
      </c>
      <c r="I6" s="67">
        <v>5286</v>
      </c>
      <c r="J6" s="67">
        <v>6657</v>
      </c>
      <c r="K6" s="68">
        <v>0.79400002956390381</v>
      </c>
    </row>
    <row r="7" spans="1:11">
      <c r="A7" s="66" t="s">
        <v>62</v>
      </c>
      <c r="B7" s="67">
        <v>47</v>
      </c>
      <c r="C7" s="67">
        <v>157</v>
      </c>
      <c r="D7" s="67">
        <v>1445</v>
      </c>
      <c r="E7" s="68">
        <v>0.10899999737739563</v>
      </c>
      <c r="G7" s="69" t="s">
        <v>63</v>
      </c>
      <c r="H7" s="67">
        <v>125</v>
      </c>
      <c r="I7" s="67">
        <v>180</v>
      </c>
      <c r="J7" s="67">
        <v>323</v>
      </c>
      <c r="K7" s="68">
        <v>0.55699998140335083</v>
      </c>
    </row>
    <row r="8" spans="1:11">
      <c r="A8" s="66" t="s">
        <v>64</v>
      </c>
      <c r="B8" s="67">
        <v>18</v>
      </c>
      <c r="C8" s="67">
        <v>4</v>
      </c>
      <c r="D8" s="67">
        <v>372</v>
      </c>
      <c r="E8" s="68">
        <v>1.0999999940395355E-2</v>
      </c>
    </row>
    <row r="9" spans="1:11">
      <c r="A9" s="66" t="s">
        <v>65</v>
      </c>
      <c r="B9" s="67">
        <v>70</v>
      </c>
      <c r="C9" s="67">
        <v>968</v>
      </c>
      <c r="D9" s="67">
        <v>1165</v>
      </c>
      <c r="E9" s="68">
        <v>0.83099997043609619</v>
      </c>
    </row>
    <row r="10" spans="1:11">
      <c r="A10" s="66" t="s">
        <v>66</v>
      </c>
      <c r="B10" s="67">
        <v>47</v>
      </c>
      <c r="C10" s="67">
        <v>877</v>
      </c>
      <c r="D10" s="67">
        <v>922</v>
      </c>
      <c r="E10" s="68">
        <v>0.95099997520446777</v>
      </c>
    </row>
    <row r="11" spans="1:11">
      <c r="A11" s="66" t="s">
        <v>67</v>
      </c>
      <c r="B11" s="67">
        <v>38</v>
      </c>
      <c r="C11" s="67">
        <v>254</v>
      </c>
      <c r="D11" s="67">
        <v>667</v>
      </c>
      <c r="E11" s="68">
        <v>0.38100001215934753</v>
      </c>
    </row>
    <row r="12" spans="1:11">
      <c r="A12" s="66" t="s">
        <v>68</v>
      </c>
      <c r="B12" s="67">
        <v>57</v>
      </c>
      <c r="C12" s="67">
        <v>1078</v>
      </c>
      <c r="D12" s="67">
        <v>755</v>
      </c>
      <c r="E12" s="68">
        <v>1.4279999732971191</v>
      </c>
    </row>
    <row r="13" spans="1:11">
      <c r="A13" s="66" t="s">
        <v>69</v>
      </c>
      <c r="B13" s="67">
        <v>64</v>
      </c>
      <c r="C13" s="67">
        <v>1548</v>
      </c>
      <c r="D13" s="67">
        <v>1094</v>
      </c>
      <c r="E13" s="68">
        <v>1.4149999618530273</v>
      </c>
    </row>
    <row r="15" spans="1:11">
      <c r="A15" s="110" t="s">
        <v>70</v>
      </c>
      <c r="B15" s="110"/>
      <c r="C15" s="110"/>
      <c r="D15" s="110"/>
      <c r="E15" s="110"/>
      <c r="G15" s="110" t="s">
        <v>70</v>
      </c>
      <c r="H15" s="110"/>
      <c r="I15" s="110"/>
      <c r="J15" s="110"/>
      <c r="K15" s="110"/>
    </row>
    <row r="16" spans="1:11" ht="52">
      <c r="A16" s="61" t="s">
        <v>1</v>
      </c>
      <c r="B16" s="61" t="s">
        <v>18</v>
      </c>
      <c r="C16" s="61" t="s">
        <v>56</v>
      </c>
      <c r="D16" s="61" t="s">
        <v>57</v>
      </c>
      <c r="E16" s="61" t="s">
        <v>58</v>
      </c>
      <c r="F16" s="62"/>
      <c r="G16" s="61" t="s">
        <v>32</v>
      </c>
      <c r="H16" s="61" t="s">
        <v>18</v>
      </c>
      <c r="I16" s="61" t="s">
        <v>56</v>
      </c>
      <c r="J16" s="61" t="s">
        <v>57</v>
      </c>
      <c r="K16" s="61" t="s">
        <v>58</v>
      </c>
    </row>
    <row r="17" spans="1:11" s="3" customFormat="1">
      <c r="A17" s="63" t="s">
        <v>59</v>
      </c>
      <c r="B17" s="64">
        <v>290</v>
      </c>
      <c r="C17" s="64">
        <v>4460</v>
      </c>
      <c r="D17" s="64">
        <v>10266</v>
      </c>
      <c r="E17" s="65">
        <v>0.43399998545646667</v>
      </c>
      <c r="G17" s="63" t="s">
        <v>59</v>
      </c>
      <c r="H17" s="64">
        <v>290</v>
      </c>
      <c r="I17" s="64">
        <v>4460</v>
      </c>
      <c r="J17" s="64">
        <v>10266</v>
      </c>
      <c r="K17" s="65">
        <v>0.43399998545646667</v>
      </c>
    </row>
    <row r="18" spans="1:11">
      <c r="A18" s="66" t="s">
        <v>60</v>
      </c>
      <c r="B18" s="67">
        <v>25</v>
      </c>
      <c r="C18" s="67">
        <v>497</v>
      </c>
      <c r="D18" s="67">
        <v>746</v>
      </c>
      <c r="E18" s="68">
        <v>0.66600000858306885</v>
      </c>
      <c r="G18" s="69" t="s">
        <v>61</v>
      </c>
      <c r="H18" s="67">
        <v>221</v>
      </c>
      <c r="I18" s="67">
        <v>4373</v>
      </c>
      <c r="J18" s="67">
        <v>10022</v>
      </c>
      <c r="K18" s="68">
        <v>0.43599998950958252</v>
      </c>
    </row>
    <row r="19" spans="1:11">
      <c r="A19" s="66" t="s">
        <v>62</v>
      </c>
      <c r="B19" s="67">
        <v>39</v>
      </c>
      <c r="C19" s="67">
        <v>130</v>
      </c>
      <c r="D19" s="67">
        <v>1886</v>
      </c>
      <c r="E19" s="68">
        <v>6.8999998271465302E-2</v>
      </c>
      <c r="G19" s="69" t="s">
        <v>63</v>
      </c>
      <c r="H19" s="67">
        <v>69</v>
      </c>
      <c r="I19" s="67">
        <v>87</v>
      </c>
      <c r="J19" s="67">
        <v>244</v>
      </c>
      <c r="K19" s="68">
        <v>0.35699999332427979</v>
      </c>
    </row>
    <row r="20" spans="1:11">
      <c r="A20" s="66" t="s">
        <v>64</v>
      </c>
      <c r="B20" s="67">
        <v>26</v>
      </c>
      <c r="C20" s="67">
        <v>12</v>
      </c>
      <c r="D20" s="67">
        <v>1782</v>
      </c>
      <c r="E20" s="68">
        <v>7.0000002160668373E-3</v>
      </c>
    </row>
    <row r="21" spans="1:11">
      <c r="A21" s="66" t="s">
        <v>65</v>
      </c>
      <c r="B21" s="67">
        <v>53</v>
      </c>
      <c r="C21" s="67">
        <v>871</v>
      </c>
      <c r="D21" s="67">
        <v>1081</v>
      </c>
      <c r="E21" s="68">
        <v>0.8059999942779541</v>
      </c>
    </row>
    <row r="22" spans="1:11">
      <c r="A22" s="66" t="s">
        <v>66</v>
      </c>
      <c r="B22" s="67">
        <v>34</v>
      </c>
      <c r="C22" s="67">
        <v>589</v>
      </c>
      <c r="D22" s="67">
        <v>922</v>
      </c>
      <c r="E22" s="68">
        <v>0.63899999856948853</v>
      </c>
    </row>
    <row r="23" spans="1:11">
      <c r="A23" s="66" t="s">
        <v>67</v>
      </c>
      <c r="B23" s="67">
        <v>30</v>
      </c>
      <c r="C23" s="67">
        <v>210</v>
      </c>
      <c r="D23" s="67">
        <v>1027</v>
      </c>
      <c r="E23" s="68">
        <v>0.20399999618530273</v>
      </c>
    </row>
    <row r="24" spans="1:11">
      <c r="A24" s="66" t="s">
        <v>68</v>
      </c>
      <c r="B24" s="67">
        <v>40</v>
      </c>
      <c r="C24" s="67">
        <v>904</v>
      </c>
      <c r="D24" s="67">
        <v>1318</v>
      </c>
      <c r="E24" s="68">
        <v>0.68599998950958252</v>
      </c>
    </row>
    <row r="25" spans="1:11">
      <c r="A25" s="66" t="s">
        <v>69</v>
      </c>
      <c r="B25" s="67">
        <v>43</v>
      </c>
      <c r="C25" s="67">
        <v>1247</v>
      </c>
      <c r="D25" s="67">
        <v>1504</v>
      </c>
      <c r="E25" s="68">
        <v>0.82899999618530273</v>
      </c>
    </row>
    <row r="28" spans="1:11">
      <c r="A28" s="110" t="s">
        <v>71</v>
      </c>
      <c r="B28" s="110"/>
      <c r="C28" s="110"/>
      <c r="D28" s="110"/>
      <c r="E28" s="110"/>
      <c r="G28" s="110" t="s">
        <v>71</v>
      </c>
      <c r="H28" s="110"/>
      <c r="I28" s="110"/>
      <c r="J28" s="110"/>
      <c r="K28" s="110"/>
    </row>
    <row r="29" spans="1:11" ht="26">
      <c r="A29" s="61" t="s">
        <v>1</v>
      </c>
      <c r="B29" s="61" t="s">
        <v>12</v>
      </c>
      <c r="C29" s="61" t="s">
        <v>72</v>
      </c>
      <c r="D29" s="61" t="s">
        <v>73</v>
      </c>
      <c r="E29" s="61" t="s">
        <v>74</v>
      </c>
      <c r="F29" s="62"/>
      <c r="G29" s="61" t="s">
        <v>32</v>
      </c>
      <c r="H29" s="61" t="s">
        <v>12</v>
      </c>
      <c r="I29" s="61" t="s">
        <v>75</v>
      </c>
      <c r="J29" s="61" t="s">
        <v>73</v>
      </c>
      <c r="K29" s="61" t="s">
        <v>2</v>
      </c>
    </row>
    <row r="30" spans="1:11" s="3" customFormat="1">
      <c r="A30" s="63" t="s">
        <v>59</v>
      </c>
      <c r="B30" s="64">
        <v>156</v>
      </c>
      <c r="C30" s="64">
        <v>12910</v>
      </c>
      <c r="D30" s="64">
        <v>14892</v>
      </c>
      <c r="E30" s="65">
        <v>0.86699998378753662</v>
      </c>
      <c r="G30" s="63" t="s">
        <v>59</v>
      </c>
      <c r="H30" s="64">
        <v>156</v>
      </c>
      <c r="I30" s="64">
        <v>12910</v>
      </c>
      <c r="J30" s="64">
        <v>14892</v>
      </c>
      <c r="K30" s="65">
        <v>0.86699998378753662</v>
      </c>
    </row>
    <row r="31" spans="1:11">
      <c r="A31" s="66" t="s">
        <v>60</v>
      </c>
      <c r="B31" s="67">
        <v>20</v>
      </c>
      <c r="C31" s="67">
        <v>1443</v>
      </c>
      <c r="D31" s="67">
        <v>1584</v>
      </c>
      <c r="E31" s="68">
        <v>0.91100001335144043</v>
      </c>
      <c r="G31" s="69" t="s">
        <v>9</v>
      </c>
      <c r="H31" s="67">
        <v>77</v>
      </c>
      <c r="I31" s="67">
        <v>5832</v>
      </c>
      <c r="J31" s="67">
        <v>7128</v>
      </c>
      <c r="K31" s="68">
        <v>0.81800001859664917</v>
      </c>
    </row>
    <row r="32" spans="1:11">
      <c r="A32" s="66" t="s">
        <v>62</v>
      </c>
      <c r="B32" s="67">
        <v>9</v>
      </c>
      <c r="C32" s="67">
        <v>564</v>
      </c>
      <c r="D32" s="67">
        <v>692</v>
      </c>
      <c r="E32" s="68">
        <v>0.81499999761581421</v>
      </c>
      <c r="G32" s="69" t="s">
        <v>10</v>
      </c>
      <c r="H32" s="67">
        <v>57</v>
      </c>
      <c r="I32" s="67">
        <v>6477</v>
      </c>
      <c r="J32" s="67">
        <v>7060</v>
      </c>
      <c r="K32" s="68">
        <v>0.91699999570846558</v>
      </c>
    </row>
    <row r="33" spans="1:11">
      <c r="A33" s="66" t="s">
        <v>64</v>
      </c>
      <c r="B33" s="67">
        <v>8</v>
      </c>
      <c r="C33" s="67">
        <v>351</v>
      </c>
      <c r="D33" s="67">
        <v>378</v>
      </c>
      <c r="E33" s="68">
        <v>0.92900002002716064</v>
      </c>
      <c r="G33" s="69" t="s">
        <v>76</v>
      </c>
      <c r="H33" s="67">
        <v>22</v>
      </c>
      <c r="I33" s="67">
        <v>601</v>
      </c>
      <c r="J33" s="67">
        <v>704</v>
      </c>
      <c r="K33" s="68">
        <v>0.85399997234344482</v>
      </c>
    </row>
    <row r="34" spans="1:11">
      <c r="A34" s="66" t="s">
        <v>65</v>
      </c>
      <c r="B34" s="67">
        <v>26</v>
      </c>
      <c r="C34" s="67">
        <v>2331</v>
      </c>
      <c r="D34" s="67">
        <v>2808</v>
      </c>
      <c r="E34" s="68">
        <v>0.82999998331069946</v>
      </c>
    </row>
    <row r="35" spans="1:11">
      <c r="A35" s="66" t="s">
        <v>66</v>
      </c>
      <c r="B35" s="67">
        <v>25</v>
      </c>
      <c r="C35" s="67">
        <v>2051</v>
      </c>
      <c r="D35" s="67">
        <v>2238</v>
      </c>
      <c r="E35" s="68">
        <v>0.91600000858306885</v>
      </c>
    </row>
    <row r="36" spans="1:11">
      <c r="A36" s="66" t="s">
        <v>67</v>
      </c>
      <c r="B36" s="67">
        <v>24</v>
      </c>
      <c r="C36" s="67">
        <v>2201</v>
      </c>
      <c r="D36" s="67">
        <v>2610</v>
      </c>
      <c r="E36" s="68">
        <v>0.84299999475479126</v>
      </c>
    </row>
    <row r="37" spans="1:11">
      <c r="A37" s="66" t="s">
        <v>68</v>
      </c>
      <c r="B37" s="67">
        <v>17</v>
      </c>
      <c r="C37" s="67">
        <v>1704</v>
      </c>
      <c r="D37" s="67">
        <v>1914</v>
      </c>
      <c r="E37" s="68">
        <v>0.88999998569488525</v>
      </c>
    </row>
    <row r="38" spans="1:11">
      <c r="A38" s="66" t="s">
        <v>69</v>
      </c>
      <c r="B38" s="67">
        <v>27</v>
      </c>
      <c r="C38" s="67">
        <v>2265</v>
      </c>
      <c r="D38" s="67">
        <v>2668</v>
      </c>
      <c r="E38" s="68">
        <v>0.84899997711181641</v>
      </c>
    </row>
  </sheetData>
  <mergeCells count="9">
    <mergeCell ref="A1:K1"/>
    <mergeCell ref="A15:E15"/>
    <mergeCell ref="G15:K15"/>
    <mergeCell ref="A28:E28"/>
    <mergeCell ref="G28:K28"/>
    <mergeCell ref="A2:E2"/>
    <mergeCell ref="G2:K2"/>
    <mergeCell ref="A3:E3"/>
    <mergeCell ref="G3:K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pane ySplit="2" topLeftCell="A3" activePane="bottomLeft" state="frozen"/>
      <selection pane="bottomLeft" activeCell="D21" sqref="D21"/>
    </sheetView>
  </sheetViews>
  <sheetFormatPr defaultRowHeight="14.5"/>
  <cols>
    <col min="1" max="1" width="8.26953125" customWidth="1"/>
    <col min="2" max="5" width="12.7265625" customWidth="1"/>
    <col min="6" max="6" width="8.26953125" customWidth="1"/>
    <col min="7" max="7" width="26.7265625" bestFit="1" customWidth="1"/>
    <col min="8" max="11" width="12.7265625" customWidth="1"/>
  </cols>
  <sheetData>
    <row r="1" spans="1:11">
      <c r="A1" s="100" t="s">
        <v>95</v>
      </c>
      <c r="B1" s="100"/>
      <c r="C1" s="100"/>
      <c r="D1" s="100"/>
      <c r="E1" s="100"/>
      <c r="F1" s="100"/>
      <c r="G1" s="100"/>
      <c r="H1" s="100"/>
      <c r="I1" s="100"/>
      <c r="J1" s="100"/>
      <c r="K1" s="100"/>
    </row>
    <row r="2" spans="1:11">
      <c r="A2" s="111" t="s">
        <v>53</v>
      </c>
      <c r="B2" s="111"/>
      <c r="C2" s="111"/>
      <c r="D2" s="111"/>
      <c r="E2" s="111"/>
      <c r="G2" s="111" t="s">
        <v>54</v>
      </c>
      <c r="H2" s="111"/>
      <c r="I2" s="111"/>
      <c r="J2" s="111"/>
      <c r="K2" s="111"/>
    </row>
    <row r="3" spans="1:11">
      <c r="A3" s="110" t="s">
        <v>55</v>
      </c>
      <c r="B3" s="110"/>
      <c r="C3" s="110"/>
      <c r="D3" s="110"/>
      <c r="E3" s="110"/>
      <c r="G3" s="110" t="s">
        <v>55</v>
      </c>
      <c r="H3" s="110"/>
      <c r="I3" s="110"/>
      <c r="J3" s="110"/>
      <c r="K3" s="110"/>
    </row>
    <row r="4" spans="1:11" ht="52">
      <c r="A4" s="61" t="s">
        <v>1</v>
      </c>
      <c r="B4" s="61" t="s">
        <v>18</v>
      </c>
      <c r="C4" s="61" t="s">
        <v>56</v>
      </c>
      <c r="D4" s="61" t="s">
        <v>57</v>
      </c>
      <c r="E4" s="61" t="s">
        <v>58</v>
      </c>
      <c r="F4" s="62"/>
      <c r="G4" s="61" t="s">
        <v>32</v>
      </c>
      <c r="H4" s="61" t="s">
        <v>18</v>
      </c>
      <c r="I4" s="61" t="s">
        <v>56</v>
      </c>
      <c r="J4" s="61" t="s">
        <v>57</v>
      </c>
      <c r="K4" s="61" t="s">
        <v>58</v>
      </c>
    </row>
    <row r="5" spans="1:11" s="3" customFormat="1">
      <c r="A5" s="63" t="s">
        <v>59</v>
      </c>
      <c r="B5" s="70">
        <v>386</v>
      </c>
      <c r="C5" s="70">
        <v>5124</v>
      </c>
      <c r="D5" s="70">
        <v>8643</v>
      </c>
      <c r="E5" s="71">
        <v>0.59299999475479126</v>
      </c>
      <c r="G5" s="63" t="s">
        <v>59</v>
      </c>
      <c r="H5" s="70">
        <v>386</v>
      </c>
      <c r="I5" s="70">
        <v>5124</v>
      </c>
      <c r="J5" s="70">
        <v>8643</v>
      </c>
      <c r="K5" s="71">
        <v>0.59299999475479126</v>
      </c>
    </row>
    <row r="6" spans="1:11">
      <c r="A6" s="66" t="s">
        <v>77</v>
      </c>
      <c r="B6" s="70">
        <v>31</v>
      </c>
      <c r="C6" s="70">
        <v>601</v>
      </c>
      <c r="D6" s="70">
        <v>935</v>
      </c>
      <c r="E6" s="71">
        <v>0.64300000667572021</v>
      </c>
      <c r="G6" s="69" t="s">
        <v>61</v>
      </c>
      <c r="H6" s="70">
        <v>272</v>
      </c>
      <c r="I6" s="70">
        <v>4937</v>
      </c>
      <c r="J6" s="70">
        <v>8172</v>
      </c>
      <c r="K6" s="71">
        <v>0.60399997234344482</v>
      </c>
    </row>
    <row r="7" spans="1:11">
      <c r="A7" s="66" t="s">
        <v>78</v>
      </c>
      <c r="B7" s="70">
        <v>51</v>
      </c>
      <c r="C7" s="70">
        <v>122</v>
      </c>
      <c r="D7" s="70">
        <v>1704</v>
      </c>
      <c r="E7" s="71">
        <v>7.1999996900558472E-2</v>
      </c>
      <c r="G7" s="69" t="s">
        <v>63</v>
      </c>
      <c r="H7" s="70">
        <v>114</v>
      </c>
      <c r="I7" s="70">
        <v>187</v>
      </c>
      <c r="J7" s="70">
        <v>471</v>
      </c>
      <c r="K7" s="71">
        <v>0.3970000147819519</v>
      </c>
    </row>
    <row r="8" spans="1:11">
      <c r="A8" s="66" t="s">
        <v>79</v>
      </c>
      <c r="B8" s="70">
        <v>19</v>
      </c>
      <c r="C8" s="70">
        <v>2</v>
      </c>
      <c r="D8" s="70">
        <v>508</v>
      </c>
      <c r="E8" s="71">
        <v>4.0000001899898052E-3</v>
      </c>
    </row>
    <row r="9" spans="1:11">
      <c r="A9" s="66" t="s">
        <v>80</v>
      </c>
      <c r="B9" s="70">
        <v>76</v>
      </c>
      <c r="C9" s="70">
        <v>928</v>
      </c>
      <c r="D9" s="70">
        <v>1341</v>
      </c>
      <c r="E9" s="71">
        <v>0.69199997186660767</v>
      </c>
    </row>
    <row r="10" spans="1:11">
      <c r="A10" s="66" t="s">
        <v>81</v>
      </c>
      <c r="B10" s="70">
        <v>52</v>
      </c>
      <c r="C10" s="70">
        <v>861</v>
      </c>
      <c r="D10" s="70">
        <v>1082</v>
      </c>
      <c r="E10" s="71">
        <v>0.79600000381469727</v>
      </c>
    </row>
    <row r="11" spans="1:11">
      <c r="A11" s="66" t="s">
        <v>82</v>
      </c>
      <c r="B11" s="70">
        <v>41</v>
      </c>
      <c r="C11" s="70">
        <v>223</v>
      </c>
      <c r="D11" s="70">
        <v>829</v>
      </c>
      <c r="E11" s="71">
        <v>0.26899999380111694</v>
      </c>
    </row>
    <row r="12" spans="1:11">
      <c r="A12" s="66" t="s">
        <v>83</v>
      </c>
      <c r="B12" s="70">
        <v>54</v>
      </c>
      <c r="C12" s="70">
        <v>1018</v>
      </c>
      <c r="D12" s="70">
        <v>945</v>
      </c>
      <c r="E12" s="71">
        <v>1.0770000219345093</v>
      </c>
    </row>
    <row r="13" spans="1:11">
      <c r="A13" s="66" t="s">
        <v>84</v>
      </c>
      <c r="B13" s="70">
        <v>62</v>
      </c>
      <c r="C13" s="70">
        <v>1369</v>
      </c>
      <c r="D13" s="70">
        <v>1299</v>
      </c>
      <c r="E13" s="71">
        <v>1.0540000200271606</v>
      </c>
    </row>
    <row r="15" spans="1:11">
      <c r="A15" s="110" t="s">
        <v>70</v>
      </c>
      <c r="B15" s="110"/>
      <c r="C15" s="110"/>
      <c r="D15" s="110"/>
      <c r="E15" s="110"/>
      <c r="G15" s="110" t="s">
        <v>70</v>
      </c>
      <c r="H15" s="110"/>
      <c r="I15" s="110"/>
      <c r="J15" s="110"/>
      <c r="K15" s="110"/>
    </row>
    <row r="16" spans="1:11" ht="52">
      <c r="A16" s="61" t="s">
        <v>1</v>
      </c>
      <c r="B16" s="61" t="s">
        <v>18</v>
      </c>
      <c r="C16" s="61" t="s">
        <v>56</v>
      </c>
      <c r="D16" s="61" t="s">
        <v>57</v>
      </c>
      <c r="E16" s="61" t="s">
        <v>58</v>
      </c>
      <c r="F16" s="62"/>
      <c r="G16" s="61" t="s">
        <v>32</v>
      </c>
      <c r="H16" s="61" t="s">
        <v>18</v>
      </c>
      <c r="I16" s="61" t="s">
        <v>56</v>
      </c>
      <c r="J16" s="61" t="s">
        <v>57</v>
      </c>
      <c r="K16" s="61" t="s">
        <v>58</v>
      </c>
    </row>
    <row r="17" spans="1:11" s="3" customFormat="1">
      <c r="A17" s="63" t="s">
        <v>59</v>
      </c>
      <c r="B17" s="70">
        <v>349</v>
      </c>
      <c r="C17" s="70">
        <v>4277</v>
      </c>
      <c r="D17" s="70">
        <v>11364</v>
      </c>
      <c r="E17" s="71">
        <v>0.37599998712539673</v>
      </c>
      <c r="G17" s="63" t="s">
        <v>59</v>
      </c>
      <c r="H17" s="70">
        <v>349</v>
      </c>
      <c r="I17" s="70">
        <v>4277</v>
      </c>
      <c r="J17" s="70">
        <v>11364</v>
      </c>
      <c r="K17" s="71">
        <v>0.37599998712539673</v>
      </c>
    </row>
    <row r="18" spans="1:11">
      <c r="A18" s="66" t="s">
        <v>77</v>
      </c>
      <c r="B18" s="70">
        <v>24</v>
      </c>
      <c r="C18" s="70">
        <v>495</v>
      </c>
      <c r="D18" s="70">
        <v>779</v>
      </c>
      <c r="E18" s="71">
        <v>0.63499999046325684</v>
      </c>
      <c r="G18" s="69" t="s">
        <v>61</v>
      </c>
      <c r="H18" s="70">
        <v>277</v>
      </c>
      <c r="I18" s="70">
        <v>4191</v>
      </c>
      <c r="J18" s="70">
        <v>11123</v>
      </c>
      <c r="K18" s="71">
        <v>0.37700000405311584</v>
      </c>
    </row>
    <row r="19" spans="1:11">
      <c r="A19" s="66" t="s">
        <v>78</v>
      </c>
      <c r="B19" s="70">
        <v>53</v>
      </c>
      <c r="C19" s="70">
        <v>116</v>
      </c>
      <c r="D19" s="70">
        <v>2205</v>
      </c>
      <c r="E19" s="71">
        <v>5.299999937415123E-2</v>
      </c>
      <c r="G19" s="69" t="s">
        <v>63</v>
      </c>
      <c r="H19" s="70">
        <v>72</v>
      </c>
      <c r="I19" s="70">
        <v>86</v>
      </c>
      <c r="J19" s="70">
        <v>241</v>
      </c>
      <c r="K19" s="71">
        <v>0.35699999332427979</v>
      </c>
    </row>
    <row r="20" spans="1:11">
      <c r="A20" s="66" t="s">
        <v>79</v>
      </c>
      <c r="B20" s="70">
        <v>29</v>
      </c>
      <c r="C20" s="70">
        <v>16</v>
      </c>
      <c r="D20" s="70">
        <v>1941</v>
      </c>
      <c r="E20" s="71">
        <v>8.0000003799796104E-3</v>
      </c>
    </row>
    <row r="21" spans="1:11">
      <c r="A21" s="66" t="s">
        <v>80</v>
      </c>
      <c r="B21" s="70">
        <v>63</v>
      </c>
      <c r="C21" s="70">
        <v>796</v>
      </c>
      <c r="D21" s="70">
        <v>1472</v>
      </c>
      <c r="E21" s="71">
        <v>0.54100000858306885</v>
      </c>
    </row>
    <row r="22" spans="1:11">
      <c r="A22" s="66" t="s">
        <v>81</v>
      </c>
      <c r="B22" s="70">
        <v>44</v>
      </c>
      <c r="C22" s="70">
        <v>624</v>
      </c>
      <c r="D22" s="70">
        <v>1103</v>
      </c>
      <c r="E22" s="71">
        <v>0.56599998474121094</v>
      </c>
    </row>
    <row r="23" spans="1:11">
      <c r="A23" s="66" t="s">
        <v>82</v>
      </c>
      <c r="B23" s="70">
        <v>40</v>
      </c>
      <c r="C23" s="70">
        <v>212</v>
      </c>
      <c r="D23" s="70">
        <v>1129</v>
      </c>
      <c r="E23" s="71">
        <v>0.18799999356269836</v>
      </c>
    </row>
    <row r="24" spans="1:11">
      <c r="A24" s="66" t="s">
        <v>83</v>
      </c>
      <c r="B24" s="70">
        <v>45</v>
      </c>
      <c r="C24" s="70">
        <v>771</v>
      </c>
      <c r="D24" s="70">
        <v>1056</v>
      </c>
      <c r="E24" s="71">
        <v>0.73000001907348633</v>
      </c>
    </row>
    <row r="25" spans="1:11">
      <c r="A25" s="66" t="s">
        <v>84</v>
      </c>
      <c r="B25" s="70">
        <v>51</v>
      </c>
      <c r="C25" s="70">
        <v>1247</v>
      </c>
      <c r="D25" s="70">
        <v>1679</v>
      </c>
      <c r="E25" s="71">
        <v>0.74299997091293335</v>
      </c>
    </row>
    <row r="28" spans="1:11">
      <c r="A28" s="110" t="s">
        <v>85</v>
      </c>
      <c r="B28" s="110"/>
      <c r="C28" s="110"/>
      <c r="D28" s="110"/>
      <c r="E28" s="110"/>
      <c r="G28" s="110" t="s">
        <v>85</v>
      </c>
      <c r="H28" s="110"/>
      <c r="I28" s="110"/>
      <c r="J28" s="110"/>
      <c r="K28" s="110"/>
    </row>
    <row r="29" spans="1:11" ht="52">
      <c r="A29" s="61" t="s">
        <v>1</v>
      </c>
      <c r="B29" s="61" t="s">
        <v>18</v>
      </c>
      <c r="C29" s="61" t="s">
        <v>56</v>
      </c>
      <c r="D29" s="61" t="s">
        <v>57</v>
      </c>
      <c r="E29" s="61" t="s">
        <v>58</v>
      </c>
      <c r="F29" s="62"/>
      <c r="G29" s="61" t="s">
        <v>32</v>
      </c>
      <c r="H29" s="61" t="s">
        <v>18</v>
      </c>
      <c r="I29" s="61" t="s">
        <v>56</v>
      </c>
      <c r="J29" s="61" t="s">
        <v>57</v>
      </c>
      <c r="K29" s="61" t="s">
        <v>58</v>
      </c>
    </row>
    <row r="30" spans="1:11" s="3" customFormat="1">
      <c r="A30" s="63" t="s">
        <v>59</v>
      </c>
      <c r="B30" s="70">
        <v>161</v>
      </c>
      <c r="C30" s="70">
        <v>13166</v>
      </c>
      <c r="D30" s="70">
        <v>13404</v>
      </c>
      <c r="E30" s="71">
        <v>0.98199999332427979</v>
      </c>
      <c r="G30" s="63" t="s">
        <v>59</v>
      </c>
      <c r="H30" s="70">
        <v>161</v>
      </c>
      <c r="I30" s="70">
        <v>13166</v>
      </c>
      <c r="J30" s="70">
        <v>13404</v>
      </c>
      <c r="K30" s="71">
        <v>0.98199999332427979</v>
      </c>
    </row>
    <row r="31" spans="1:11">
      <c r="A31" s="66" t="s">
        <v>77</v>
      </c>
      <c r="B31" s="70">
        <v>15</v>
      </c>
      <c r="C31" s="70">
        <v>1116</v>
      </c>
      <c r="D31" s="70">
        <v>1068</v>
      </c>
      <c r="E31" s="71">
        <v>1.0449999570846558</v>
      </c>
      <c r="G31" s="69" t="s">
        <v>9</v>
      </c>
      <c r="H31" s="70">
        <v>77</v>
      </c>
      <c r="I31" s="70">
        <v>5829</v>
      </c>
      <c r="J31" s="70">
        <v>5864</v>
      </c>
      <c r="K31" s="71">
        <v>0.99400001764297485</v>
      </c>
    </row>
    <row r="32" spans="1:11">
      <c r="A32" s="66" t="s">
        <v>78</v>
      </c>
      <c r="B32" s="70">
        <v>5</v>
      </c>
      <c r="C32" s="70">
        <v>326</v>
      </c>
      <c r="D32" s="70">
        <v>300</v>
      </c>
      <c r="E32" s="71">
        <v>1.0870000123977661</v>
      </c>
      <c r="G32" s="69" t="s">
        <v>10</v>
      </c>
      <c r="H32" s="70">
        <v>59</v>
      </c>
      <c r="I32" s="70">
        <v>6700</v>
      </c>
      <c r="J32" s="70">
        <v>6820</v>
      </c>
      <c r="K32" s="71">
        <v>0.98199999332427979</v>
      </c>
    </row>
    <row r="33" spans="1:11">
      <c r="A33" s="66" t="s">
        <v>79</v>
      </c>
      <c r="B33" s="70">
        <v>8</v>
      </c>
      <c r="C33" s="70">
        <v>361</v>
      </c>
      <c r="D33" s="70">
        <v>350</v>
      </c>
      <c r="E33" s="71">
        <v>1.031000018119812</v>
      </c>
      <c r="G33" s="69" t="s">
        <v>76</v>
      </c>
      <c r="H33" s="70">
        <v>25</v>
      </c>
      <c r="I33" s="70">
        <v>637</v>
      </c>
      <c r="J33" s="70">
        <v>720</v>
      </c>
      <c r="K33" s="71">
        <v>0.88499999046325684</v>
      </c>
    </row>
    <row r="34" spans="1:11">
      <c r="A34" s="66" t="s">
        <v>80</v>
      </c>
      <c r="B34" s="70">
        <v>29</v>
      </c>
      <c r="C34" s="70">
        <v>2175</v>
      </c>
      <c r="D34" s="70">
        <v>2295</v>
      </c>
      <c r="E34" s="71">
        <v>0.94800001382827759</v>
      </c>
    </row>
    <row r="35" spans="1:11">
      <c r="A35" s="66" t="s">
        <v>81</v>
      </c>
      <c r="B35" s="70">
        <v>28</v>
      </c>
      <c r="C35" s="70">
        <v>2403</v>
      </c>
      <c r="D35" s="70">
        <v>2538</v>
      </c>
      <c r="E35" s="71">
        <v>0.94700002670288086</v>
      </c>
    </row>
    <row r="36" spans="1:11">
      <c r="A36" s="66" t="s">
        <v>82</v>
      </c>
      <c r="B36" s="70">
        <v>24</v>
      </c>
      <c r="C36" s="70">
        <v>1964</v>
      </c>
      <c r="D36" s="70">
        <v>1970</v>
      </c>
      <c r="E36" s="71">
        <v>0.99699997901916504</v>
      </c>
    </row>
    <row r="37" spans="1:11">
      <c r="A37" s="66" t="s">
        <v>83</v>
      </c>
      <c r="B37" s="70">
        <v>19</v>
      </c>
      <c r="C37" s="70">
        <v>1910</v>
      </c>
      <c r="D37" s="70">
        <v>1889</v>
      </c>
      <c r="E37" s="71">
        <v>1.0110000371932983</v>
      </c>
    </row>
    <row r="38" spans="1:11">
      <c r="A38" s="66" t="s">
        <v>84</v>
      </c>
      <c r="B38" s="70">
        <v>33</v>
      </c>
      <c r="C38" s="70">
        <v>2911</v>
      </c>
      <c r="D38" s="70">
        <v>2994</v>
      </c>
      <c r="E38" s="71">
        <v>0.97200000286102295</v>
      </c>
    </row>
  </sheetData>
  <mergeCells count="9">
    <mergeCell ref="A1:K1"/>
    <mergeCell ref="A15:E15"/>
    <mergeCell ref="G15:K15"/>
    <mergeCell ref="A28:E28"/>
    <mergeCell ref="G28:K28"/>
    <mergeCell ref="A2:E2"/>
    <mergeCell ref="G2:K2"/>
    <mergeCell ref="A3:E3"/>
    <mergeCell ref="G3:K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workbookViewId="0">
      <selection activeCell="C6" sqref="C6"/>
    </sheetView>
  </sheetViews>
  <sheetFormatPr defaultRowHeight="14.5"/>
  <cols>
    <col min="1" max="1" width="7.1796875" bestFit="1" customWidth="1"/>
    <col min="2" max="2" width="27.26953125" bestFit="1" customWidth="1"/>
  </cols>
  <sheetData>
    <row r="1" spans="1:9">
      <c r="A1" s="112" t="s">
        <v>101</v>
      </c>
      <c r="B1" s="72"/>
      <c r="C1" s="72"/>
      <c r="D1" s="72"/>
      <c r="E1" s="72"/>
      <c r="F1" s="72"/>
      <c r="G1" s="72"/>
      <c r="H1" s="72"/>
      <c r="I1" s="72"/>
    </row>
    <row r="3" spans="1:9">
      <c r="A3" s="61" t="s">
        <v>1</v>
      </c>
      <c r="B3" s="61" t="s">
        <v>89</v>
      </c>
    </row>
    <row r="4" spans="1:9">
      <c r="A4" s="73" t="s">
        <v>59</v>
      </c>
      <c r="B4" s="64">
        <v>40433</v>
      </c>
    </row>
    <row r="5" spans="1:9">
      <c r="A5" s="66" t="s">
        <v>60</v>
      </c>
      <c r="B5" s="67">
        <v>4733</v>
      </c>
    </row>
    <row r="6" spans="1:9">
      <c r="A6" s="66" t="s">
        <v>62</v>
      </c>
      <c r="B6" s="67">
        <v>2173</v>
      </c>
    </row>
    <row r="7" spans="1:9">
      <c r="A7" s="66" t="s">
        <v>64</v>
      </c>
      <c r="B7" s="67">
        <v>4259</v>
      </c>
    </row>
    <row r="8" spans="1:9">
      <c r="A8" s="66" t="s">
        <v>65</v>
      </c>
      <c r="B8" s="67">
        <v>5602</v>
      </c>
    </row>
    <row r="9" spans="1:9">
      <c r="A9" s="66" t="s">
        <v>66</v>
      </c>
      <c r="B9" s="67">
        <v>5778</v>
      </c>
    </row>
    <row r="10" spans="1:9">
      <c r="A10" s="66" t="s">
        <v>67</v>
      </c>
      <c r="B10" s="67">
        <v>4779</v>
      </c>
    </row>
    <row r="11" spans="1:9">
      <c r="A11" s="66" t="s">
        <v>68</v>
      </c>
      <c r="B11" s="67">
        <v>5230</v>
      </c>
    </row>
    <row r="12" spans="1:9">
      <c r="A12" s="66" t="s">
        <v>69</v>
      </c>
      <c r="B12" s="67">
        <v>7879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Data_Notes</vt:lpstr>
      <vt:lpstr>FY13</vt:lpstr>
      <vt:lpstr>FY14</vt:lpstr>
      <vt:lpstr>FY15</vt:lpstr>
      <vt:lpstr>FY16</vt:lpstr>
      <vt:lpstr>FY17</vt:lpstr>
      <vt:lpstr>Population_Estimate</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Tooley, Justin (OSSE)</cp:lastModifiedBy>
  <dcterms:created xsi:type="dcterms:W3CDTF">2016-01-05T19:16:57Z</dcterms:created>
  <dcterms:modified xsi:type="dcterms:W3CDTF">2018-02-01T23:18:51Z</dcterms:modified>
</cp:coreProperties>
</file>