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30" windowHeight="11760"/>
  </bookViews>
  <sheets>
    <sheet name="Data Notes" sheetId="3" r:id="rId1"/>
    <sheet name="List of Properties" sheetId="2" r:id="rId2"/>
    <sheet name="Lease Terms" sheetId="4" r:id="rId3"/>
    <sheet name="Annual Fixed Costs" sheetId="1" r:id="rId4"/>
  </sheets>
  <definedNames>
    <definedName name="_xlnm._FilterDatabase" localSheetId="3" hidden="1">'Annual Fixed Costs'!$A$2:$AT$10</definedName>
  </definedNames>
  <calcPr calcId="145621" concurrentCalc="0"/>
  <pivotCaches>
    <pivotCache cacheId="0" r:id="rId5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4" l="1"/>
  <c r="F10" i="4"/>
  <c r="F9" i="4"/>
  <c r="K12" i="1"/>
  <c r="N12" i="1"/>
  <c r="M12" i="1"/>
  <c r="L12" i="1"/>
  <c r="J12" i="1"/>
  <c r="I12" i="1"/>
  <c r="H12" i="1"/>
  <c r="G12" i="1"/>
  <c r="O10" i="1"/>
  <c r="O9" i="1"/>
  <c r="O8" i="1"/>
  <c r="O7" i="1"/>
  <c r="O6" i="1"/>
  <c r="O5" i="1"/>
  <c r="O4" i="1"/>
  <c r="O3" i="1"/>
  <c r="O12" i="1"/>
</calcChain>
</file>

<file path=xl/sharedStrings.xml><?xml version="1.0" encoding="utf-8"?>
<sst xmlns="http://schemas.openxmlformats.org/spreadsheetml/2006/main" count="161" uniqueCount="81">
  <si>
    <t>Values</t>
  </si>
  <si>
    <t>GD</t>
  </si>
  <si>
    <t>OFFICE OF THE STATE SUPERINDENT OF EDUCATION</t>
  </si>
  <si>
    <t>2901 14th Street, NW</t>
  </si>
  <si>
    <t>441 4TH STREET NW</t>
  </si>
  <si>
    <t>810 First Street, NE</t>
  </si>
  <si>
    <t>GO</t>
  </si>
  <si>
    <t>1345 New York Ave, N.E.</t>
  </si>
  <si>
    <t>2020 Kendall Street, NE</t>
  </si>
  <si>
    <t>2115 5TH STREET NE</t>
  </si>
  <si>
    <t>AUTO FUEL</t>
  </si>
  <si>
    <t>Grand Total</t>
  </si>
  <si>
    <t>District Owned</t>
  </si>
  <si>
    <t>Building Address</t>
  </si>
  <si>
    <t>Agency</t>
  </si>
  <si>
    <t>Code</t>
  </si>
  <si>
    <t>Responsible Agency</t>
  </si>
  <si>
    <t>Fiscal Year</t>
  </si>
  <si>
    <t>OSSE</t>
  </si>
  <si>
    <t>SET</t>
  </si>
  <si>
    <t>No</t>
  </si>
  <si>
    <t>Yes</t>
  </si>
  <si>
    <t>Electricity</t>
  </si>
  <si>
    <t>Gas</t>
  </si>
  <si>
    <t>Water</t>
  </si>
  <si>
    <t>Auto Fuel</t>
  </si>
  <si>
    <t>Security</t>
  </si>
  <si>
    <t>Occupancy</t>
  </si>
  <si>
    <t>Rent</t>
  </si>
  <si>
    <t>Funding designated for 810 First St may be used for 1050 First St</t>
  </si>
  <si>
    <t>(blank)</t>
  </si>
  <si>
    <t>OSSE Total</t>
  </si>
  <si>
    <t>SET Total</t>
  </si>
  <si>
    <t>Sum of Electricity</t>
  </si>
  <si>
    <t>Sum of Gas</t>
  </si>
  <si>
    <t>Sum of Security</t>
  </si>
  <si>
    <t>Sum of Occupancy</t>
  </si>
  <si>
    <t>Sum of Rent</t>
  </si>
  <si>
    <t>Sum of Grand Total</t>
  </si>
  <si>
    <t xml:space="preserve">Sustain DC </t>
  </si>
  <si>
    <t>Sum of Water</t>
  </si>
  <si>
    <t>Sum of Auto Fuel</t>
  </si>
  <si>
    <t xml:space="preserve">Sum of Sustain DC </t>
  </si>
  <si>
    <t>APPROVED BUDGET</t>
  </si>
  <si>
    <t>Title</t>
  </si>
  <si>
    <t>Table of Contents</t>
  </si>
  <si>
    <t>Tab 1: Data Notes</t>
  </si>
  <si>
    <t>Tab 2: List of Properties</t>
  </si>
  <si>
    <t>Tab 3: Lease Terms</t>
  </si>
  <si>
    <t>Tab 4: Annual Fixed Costs</t>
  </si>
  <si>
    <t>SPECIAL EDUCATION TRANSPORTATION</t>
  </si>
  <si>
    <t>CODE</t>
  </si>
  <si>
    <t>AGENCY</t>
  </si>
  <si>
    <t>BUILDING ADDRESS</t>
  </si>
  <si>
    <t>Rentable Area (sf)</t>
  </si>
  <si>
    <t>Service Level</t>
  </si>
  <si>
    <t>Lease Commencement Date 
(or Amendment Commencement)</t>
  </si>
  <si>
    <t>Rent Commencement Date</t>
  </si>
  <si>
    <t>Lease 
Expiration 
Date</t>
  </si>
  <si>
    <t>Lease Option  Notifcation Expiration</t>
  </si>
  <si>
    <t xml:space="preserve">Annual Rental for FY2017 
Approved Budget*
</t>
  </si>
  <si>
    <t>2901 14TH STREET NW</t>
  </si>
  <si>
    <t>Full Service</t>
  </si>
  <si>
    <t>810 1ST STREET NE</t>
  </si>
  <si>
    <t xml:space="preserve">Modified 
Full Service </t>
  </si>
  <si>
    <t>None</t>
  </si>
  <si>
    <t>NNN Lease</t>
  </si>
  <si>
    <t>1345 NEW YORK AVENUE NE</t>
  </si>
  <si>
    <t>SET (AM)</t>
  </si>
  <si>
    <t>Occupancy Totals</t>
  </si>
  <si>
    <t>Lease Only Totals</t>
  </si>
  <si>
    <t>* Annual Rental includes Base Rent, Real Estate Taxes, and Operating Expenses.</t>
  </si>
  <si>
    <t>No additional Operating Expenses for Utilities, Repairs and Maintenance</t>
  </si>
  <si>
    <t>Modified Full Service</t>
  </si>
  <si>
    <t>No additional Operating Expenses for Utilities.  
District (OSSE) covers Repairs &amp; Maintenance of Premises and Overtime HVAC</t>
  </si>
  <si>
    <t>District pays all Operating Expenses for Utilities, Repairs, and Maintenance</t>
  </si>
  <si>
    <t>1050 1st St NE</t>
  </si>
  <si>
    <t>Q113 Attachment- OSSE Lease Information.xlsx</t>
  </si>
  <si>
    <t>OSSE FY17 POH Q113 ATTACHMENT - ANNUAL FIXED COSTS</t>
  </si>
  <si>
    <t>OSSE FY17 POH Q113 ATTACHMENT - LEASE TERMS</t>
  </si>
  <si>
    <t>OSSE FY17 POH Q113 ATTACHMENT - LIST OF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</si>
</sst>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93315"/>
      <name val="Calibri"/>
      <family val="2"/>
      <scheme val="minor"/>
    </font>
    <font>
      <b/>
      <sz val="10"/>
      <color rgb="FF29331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43" fontId="0" fillId="0" borderId="0" xfId="1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vertical="center"/>
    </xf>
    <xf numFmtId="0" fontId="0" fillId="0" borderId="0" xfId="0" pivotButton="1" applyAlignment="1">
      <alignment vertical="center" wrapText="1"/>
    </xf>
    <xf numFmtId="43" fontId="0" fillId="0" borderId="0" xfId="1" pivotButton="1" applyFont="1"/>
    <xf numFmtId="43" fontId="0" fillId="0" borderId="0" xfId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43" fontId="0" fillId="0" borderId="1" xfId="1" applyFont="1" applyBorder="1"/>
    <xf numFmtId="164" fontId="5" fillId="3" borderId="1" xfId="1" applyNumberFormat="1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>
      <alignment horizontal="left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14" fontId="5" fillId="4" borderId="4" xfId="1" applyNumberFormat="1" applyFont="1" applyFill="1" applyBorder="1" applyAlignment="1">
      <alignment horizontal="center" vertical="center" wrapText="1"/>
    </xf>
    <xf numFmtId="44" fontId="5" fillId="4" borderId="4" xfId="4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/>
    </xf>
    <xf numFmtId="0" fontId="7" fillId="0" borderId="2" xfId="5" applyFont="1" applyFill="1" applyBorder="1" applyAlignment="1">
      <alignment horizontal="left" wrapText="1"/>
    </xf>
    <xf numFmtId="0" fontId="5" fillId="5" borderId="5" xfId="5" applyFont="1" applyFill="1" applyBorder="1" applyAlignment="1">
      <alignment horizontal="left"/>
    </xf>
    <xf numFmtId="0" fontId="8" fillId="5" borderId="6" xfId="5" applyFont="1" applyFill="1" applyBorder="1" applyAlignment="1">
      <alignment horizontal="left"/>
    </xf>
    <xf numFmtId="164" fontId="8" fillId="5" borderId="6" xfId="1" applyNumberFormat="1" applyFont="1" applyFill="1" applyBorder="1" applyAlignment="1">
      <alignment horizontal="left"/>
    </xf>
    <xf numFmtId="164" fontId="8" fillId="5" borderId="6" xfId="1" applyNumberFormat="1" applyFont="1" applyFill="1" applyBorder="1" applyAlignment="1">
      <alignment horizontal="center" vertical="center"/>
    </xf>
    <xf numFmtId="14" fontId="8" fillId="5" borderId="6" xfId="0" applyNumberFormat="1" applyFont="1" applyFill="1" applyBorder="1"/>
    <xf numFmtId="44" fontId="8" fillId="5" borderId="6" xfId="4" applyFont="1" applyFill="1" applyBorder="1"/>
    <xf numFmtId="0" fontId="5" fillId="5" borderId="8" xfId="5" applyFont="1" applyFill="1" applyBorder="1" applyAlignment="1">
      <alignment horizontal="left"/>
    </xf>
    <xf numFmtId="0" fontId="8" fillId="5" borderId="9" xfId="5" applyFont="1" applyFill="1" applyBorder="1" applyAlignment="1">
      <alignment horizontal="left"/>
    </xf>
    <xf numFmtId="164" fontId="8" fillId="5" borderId="9" xfId="1" applyNumberFormat="1" applyFont="1" applyFill="1" applyBorder="1" applyAlignment="1">
      <alignment horizontal="right"/>
    </xf>
    <xf numFmtId="164" fontId="8" fillId="5" borderId="9" xfId="1" applyNumberFormat="1" applyFont="1" applyFill="1" applyBorder="1" applyAlignment="1">
      <alignment horizontal="center" vertical="center" wrapText="1"/>
    </xf>
    <xf numFmtId="14" fontId="8" fillId="5" borderId="9" xfId="0" applyNumberFormat="1" applyFont="1" applyFill="1" applyBorder="1"/>
    <xf numFmtId="14" fontId="8" fillId="5" borderId="9" xfId="0" applyNumberFormat="1" applyFont="1" applyFill="1" applyBorder="1" applyAlignment="1">
      <alignment horizontal="center"/>
    </xf>
    <xf numFmtId="44" fontId="8" fillId="5" borderId="9" xfId="4" applyFont="1" applyFill="1" applyBorder="1"/>
    <xf numFmtId="0" fontId="5" fillId="6" borderId="5" xfId="5" applyFont="1" applyFill="1" applyBorder="1" applyAlignment="1">
      <alignment horizontal="left"/>
    </xf>
    <xf numFmtId="0" fontId="8" fillId="6" borderId="6" xfId="5" applyFont="1" applyFill="1" applyBorder="1" applyAlignment="1">
      <alignment horizontal="left"/>
    </xf>
    <xf numFmtId="164" fontId="8" fillId="6" borderId="6" xfId="1" applyNumberFormat="1" applyFont="1" applyFill="1" applyBorder="1" applyAlignment="1">
      <alignment horizontal="left"/>
    </xf>
    <xf numFmtId="164" fontId="8" fillId="6" borderId="6" xfId="1" applyNumberFormat="1" applyFont="1" applyFill="1" applyBorder="1" applyAlignment="1">
      <alignment horizontal="center" vertical="center"/>
    </xf>
    <xf numFmtId="14" fontId="8" fillId="6" borderId="6" xfId="0" applyNumberFormat="1" applyFont="1" applyFill="1" applyBorder="1"/>
    <xf numFmtId="44" fontId="8" fillId="6" borderId="7" xfId="4" applyFont="1" applyFill="1" applyBorder="1"/>
    <xf numFmtId="0" fontId="5" fillId="6" borderId="10" xfId="5" applyFont="1" applyFill="1" applyBorder="1" applyAlignment="1">
      <alignment horizontal="left"/>
    </xf>
    <xf numFmtId="0" fontId="8" fillId="6" borderId="1" xfId="5" applyFont="1" applyFill="1" applyBorder="1" applyAlignment="1">
      <alignment horizontal="left"/>
    </xf>
    <xf numFmtId="164" fontId="8" fillId="6" borderId="1" xfId="1" applyNumberFormat="1" applyFont="1" applyFill="1" applyBorder="1" applyAlignment="1">
      <alignment horizontal="right"/>
    </xf>
    <xf numFmtId="14" fontId="8" fillId="6" borderId="1" xfId="0" applyNumberFormat="1" applyFont="1" applyFill="1" applyBorder="1"/>
    <xf numFmtId="44" fontId="8" fillId="6" borderId="11" xfId="4" applyFont="1" applyFill="1" applyBorder="1"/>
    <xf numFmtId="0" fontId="7" fillId="0" borderId="12" xfId="5" applyFont="1" applyFill="1" applyBorder="1" applyAlignment="1">
      <alignment horizontal="left"/>
    </xf>
    <xf numFmtId="0" fontId="5" fillId="6" borderId="13" xfId="5" applyFont="1" applyFill="1" applyBorder="1" applyAlignment="1">
      <alignment horizontal="left"/>
    </xf>
    <xf numFmtId="0" fontId="8" fillId="6" borderId="12" xfId="5" applyFont="1" applyFill="1" applyBorder="1" applyAlignment="1">
      <alignment horizontal="left"/>
    </xf>
    <xf numFmtId="164" fontId="8" fillId="6" borderId="12" xfId="1" applyNumberFormat="1" applyFont="1" applyFill="1" applyBorder="1" applyAlignment="1">
      <alignment horizontal="left"/>
    </xf>
    <xf numFmtId="164" fontId="8" fillId="6" borderId="12" xfId="1" applyNumberFormat="1" applyFont="1" applyFill="1" applyBorder="1" applyAlignment="1">
      <alignment horizontal="center" vertical="center" wrapText="1"/>
    </xf>
    <xf numFmtId="14" fontId="8" fillId="6" borderId="12" xfId="0" applyNumberFormat="1" applyFont="1" applyFill="1" applyBorder="1"/>
    <xf numFmtId="14" fontId="8" fillId="6" borderId="12" xfId="0" applyNumberFormat="1" applyFont="1" applyFill="1" applyBorder="1" applyAlignment="1">
      <alignment horizontal="center"/>
    </xf>
    <xf numFmtId="44" fontId="8" fillId="6" borderId="14" xfId="4" applyFont="1" applyFill="1" applyBorder="1"/>
    <xf numFmtId="0" fontId="9" fillId="7" borderId="15" xfId="0" applyFont="1" applyFill="1" applyBorder="1"/>
    <xf numFmtId="164" fontId="10" fillId="4" borderId="6" xfId="0" applyNumberFormat="1" applyFont="1" applyFill="1" applyBorder="1"/>
    <xf numFmtId="164" fontId="10" fillId="7" borderId="15" xfId="0" applyNumberFormat="1" applyFont="1" applyFill="1" applyBorder="1" applyAlignment="1">
      <alignment horizontal="center" vertical="center"/>
    </xf>
    <xf numFmtId="14" fontId="9" fillId="7" borderId="15" xfId="0" applyNumberFormat="1" applyFont="1" applyFill="1" applyBorder="1"/>
    <xf numFmtId="44" fontId="11" fillId="7" borderId="15" xfId="4" applyFont="1" applyFill="1" applyBorder="1"/>
    <xf numFmtId="0" fontId="9" fillId="7" borderId="16" xfId="0" applyFont="1" applyFill="1" applyBorder="1"/>
    <xf numFmtId="164" fontId="10" fillId="4" borderId="9" xfId="0" applyNumberFormat="1" applyFont="1" applyFill="1" applyBorder="1"/>
    <xf numFmtId="164" fontId="10" fillId="7" borderId="16" xfId="0" applyNumberFormat="1" applyFont="1" applyFill="1" applyBorder="1" applyAlignment="1">
      <alignment horizontal="center" vertical="center"/>
    </xf>
    <xf numFmtId="14" fontId="9" fillId="7" borderId="16" xfId="0" applyNumberFormat="1" applyFont="1" applyFill="1" applyBorder="1"/>
    <xf numFmtId="44" fontId="10" fillId="4" borderId="9" xfId="4" applyFont="1" applyFill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14" fontId="11" fillId="0" borderId="0" xfId="0" applyNumberFormat="1" applyFont="1"/>
    <xf numFmtId="44" fontId="11" fillId="0" borderId="0" xfId="4" applyFont="1"/>
    <xf numFmtId="0" fontId="10" fillId="8" borderId="0" xfId="5" applyFont="1" applyFill="1" applyBorder="1" applyAlignment="1"/>
    <xf numFmtId="0" fontId="5" fillId="4" borderId="0" xfId="5" applyFont="1" applyFill="1" applyBorder="1" applyAlignment="1">
      <alignment horizontal="left"/>
    </xf>
    <xf numFmtId="0" fontId="11" fillId="4" borderId="0" xfId="0" applyFont="1" applyFill="1" applyAlignment="1"/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0" fontId="12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center" vertical="center"/>
    </xf>
    <xf numFmtId="14" fontId="11" fillId="4" borderId="0" xfId="0" applyNumberFormat="1" applyFont="1" applyFill="1"/>
    <xf numFmtId="164" fontId="8" fillId="6" borderId="12" xfId="1" applyNumberFormat="1" applyFont="1" applyFill="1" applyBorder="1" applyAlignment="1">
      <alignment horizontal="right"/>
    </xf>
    <xf numFmtId="164" fontId="8" fillId="6" borderId="17" xfId="1" applyNumberFormat="1" applyFont="1" applyFill="1" applyBorder="1" applyAlignment="1">
      <alignment horizontal="center" vertical="center"/>
    </xf>
    <xf numFmtId="6" fontId="8" fillId="6" borderId="14" xfId="4" applyNumberFormat="1" applyFont="1" applyFill="1" applyBorder="1"/>
    <xf numFmtId="0" fontId="9" fillId="4" borderId="5" xfId="5" applyFont="1" applyFill="1" applyBorder="1" applyAlignment="1">
      <alignment horizontal="right"/>
    </xf>
    <xf numFmtId="0" fontId="9" fillId="4" borderId="6" xfId="5" applyFont="1" applyFill="1" applyBorder="1" applyAlignment="1">
      <alignment horizontal="right"/>
    </xf>
    <xf numFmtId="0" fontId="9" fillId="4" borderId="8" xfId="5" applyFont="1" applyFill="1" applyBorder="1" applyAlignment="1">
      <alignment horizontal="right"/>
    </xf>
    <xf numFmtId="0" fontId="9" fillId="4" borderId="9" xfId="5" applyFont="1" applyFill="1" applyBorder="1" applyAlignment="1">
      <alignment horizontal="right"/>
    </xf>
    <xf numFmtId="14" fontId="12" fillId="6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horizontal="left" wrapText="1"/>
    </xf>
    <xf numFmtId="0" fontId="13" fillId="9" borderId="0" xfId="0" applyFont="1" applyFill="1" applyAlignment="1">
      <alignment horizontal="center"/>
    </xf>
  </cellXfs>
  <cellStyles count="8">
    <cellStyle name="Comma" xfId="1" builtinId="3"/>
    <cellStyle name="Currency" xfId="4" builtinId="4"/>
    <cellStyle name="Followed Hyperlink" xfId="3" builtinId="9" hidden="1"/>
    <cellStyle name="Followed Hyperlink" xfId="7" builtinId="9" hidden="1"/>
    <cellStyle name="Hyperlink" xfId="2" builtinId="8" hidden="1"/>
    <cellStyle name="Hyperlink" xfId="6" builtinId="8" hidden="1"/>
    <cellStyle name="Normal" xfId="0" builtinId="0"/>
    <cellStyle name="Normal_OPM FY10 January estimate 010909" xfId="5"/>
  </cellStyles>
  <dxfs count="20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LJones" refreshedDate="43091.519534953703" createdVersion="5" refreshedVersion="5" minRefreshableVersion="3" recordCount="8">
  <cacheSource type="worksheet">
    <worksheetSource ref="A2:O10" sheet="Annual Fixed Costs"/>
  </cacheSource>
  <cacheFields count="15">
    <cacheField name="Code" numFmtId="0">
      <sharedItems/>
    </cacheField>
    <cacheField name="Agency" numFmtId="0">
      <sharedItems/>
    </cacheField>
    <cacheField name="Building Address" numFmtId="0">
      <sharedItems count="7">
        <s v="2901 14th Street, NW"/>
        <s v="441 4TH STREET NW"/>
        <s v="810 First Street, NE"/>
        <s v="1345 New York Ave, N.E."/>
        <s v="2020 Kendall Street, NE"/>
        <s v="2115 5TH STREET NE"/>
        <s v="AUTO FUEL"/>
      </sharedItems>
    </cacheField>
    <cacheField name="District Owned" numFmtId="0">
      <sharedItems containsBlank="1" count="3">
        <s v="No"/>
        <s v="Yes"/>
        <m/>
      </sharedItems>
    </cacheField>
    <cacheField name="Responsible Agency" numFmtId="0">
      <sharedItems containsBlank="1" count="3">
        <s v="OSSE"/>
        <s v="SET"/>
        <m u="1"/>
      </sharedItems>
    </cacheField>
    <cacheField name="Fiscal Year" numFmtId="0">
      <sharedItems containsSemiMixedTypes="0" containsString="0" containsNumber="1" containsInteger="1" minValue="2018" maxValue="2018" count="1">
        <n v="2018"/>
      </sharedItems>
    </cacheField>
    <cacheField name="Electricity" numFmtId="43">
      <sharedItems containsSemiMixedTypes="0" containsString="0" containsNumber="1" minValue="0" maxValue="49672.730208508401"/>
    </cacheField>
    <cacheField name="Gas" numFmtId="43">
      <sharedItems containsSemiMixedTypes="0" containsString="0" containsNumber="1" minValue="0" maxValue="17010.001781013179"/>
    </cacheField>
    <cacheField name="Water" numFmtId="43">
      <sharedItems containsString="0" containsBlank="1" containsNumber="1" minValue="2020.6750469423184" maxValue="54429.437641204167" count="4">
        <m/>
        <n v="2020.6750469423184"/>
        <n v="54429.437641204167"/>
        <n v="39389.164165760216"/>
      </sharedItems>
    </cacheField>
    <cacheField name="Auto Fuel" numFmtId="43">
      <sharedItems containsString="0" containsBlank="1" containsNumber="1" minValue="1119250.3158613867" maxValue="1119250.3158613867" count="2">
        <m/>
        <n v="1119250.3158613867"/>
      </sharedItems>
    </cacheField>
    <cacheField name="Sustain DC " numFmtId="43">
      <sharedItems containsString="0" containsBlank="1" containsNumber="1" minValue="1345.7196623785871" maxValue="7066.3864635700666" count="4">
        <m/>
        <n v="1345.7196623785871"/>
        <n v="7066.3864635700666"/>
        <n v="5301.7118341360647"/>
      </sharedItems>
    </cacheField>
    <cacheField name="Security" numFmtId="43">
      <sharedItems containsSemiMixedTypes="0" containsString="0" containsNumber="1" minValue="0" maxValue="430197.14949659997"/>
    </cacheField>
    <cacheField name="Occupancy" numFmtId="43">
      <sharedItems containsSemiMixedTypes="0" containsString="0" containsNumber="1" minValue="0" maxValue="50829.229961279634"/>
    </cacheField>
    <cacheField name="Rent" numFmtId="43">
      <sharedItems containsSemiMixedTypes="0" containsString="0" containsNumber="1" minValue="0" maxValue="5000083.3444061121"/>
    </cacheField>
    <cacheField name="Grand Total" numFmtId="43">
      <sharedItems containsSemiMixedTypes="0" containsString="0" containsNumber="1" minValue="100997.10735193292" maxValue="5041111.5297227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GD"/>
    <s v="OFFICE OF THE STATE SUPERINDENT OF EDUCATION"/>
    <x v="0"/>
    <x v="0"/>
    <x v="0"/>
    <x v="0"/>
    <n v="0"/>
    <n v="0"/>
    <x v="0"/>
    <x v="0"/>
    <x v="0"/>
    <n v="0"/>
    <n v="24924.41717810811"/>
    <n v="237216.36540084388"/>
    <n v="262140.78257895197"/>
  </r>
  <r>
    <s v="GD"/>
    <s v="OFFICE OF THE STATE SUPERINDENT OF EDUCATION"/>
    <x v="1"/>
    <x v="1"/>
    <x v="0"/>
    <x v="0"/>
    <n v="17804.49795963239"/>
    <n v="0"/>
    <x v="1"/>
    <x v="0"/>
    <x v="1"/>
    <n v="28996.984721699999"/>
    <n v="50829.229961279634"/>
    <n v="0"/>
    <n v="100997.10735193292"/>
  </r>
  <r>
    <s v="GD"/>
    <s v="OFFICE OF THE STATE SUPERINDENT OF EDUCATION"/>
    <x v="2"/>
    <x v="0"/>
    <x v="0"/>
    <x v="0"/>
    <n v="0"/>
    <n v="0"/>
    <x v="0"/>
    <x v="0"/>
    <x v="0"/>
    <n v="16103.768138511867"/>
    <n v="24924.41717810811"/>
    <n v="5000083.3444061121"/>
    <n v="5041111.5297227325"/>
  </r>
  <r>
    <s v="GO"/>
    <s v="SPECIAL EDUCATION TRAINING"/>
    <x v="3"/>
    <x v="0"/>
    <x v="1"/>
    <x v="0"/>
    <n v="49672.730208508401"/>
    <n v="0"/>
    <x v="2"/>
    <x v="0"/>
    <x v="2"/>
    <n v="415489.56390000001"/>
    <n v="24924.41717810811"/>
    <n v="627174.49"/>
    <n v="1178757.0253913908"/>
  </r>
  <r>
    <s v="GO"/>
    <s v="SPECIAL EDUCATION TRAINING"/>
    <x v="4"/>
    <x v="0"/>
    <x v="1"/>
    <x v="0"/>
    <n v="0"/>
    <n v="0"/>
    <x v="0"/>
    <x v="0"/>
    <x v="0"/>
    <n v="0"/>
    <n v="24924.41717810811"/>
    <n v="196653.65639999992"/>
    <n v="221578.07357810804"/>
  </r>
  <r>
    <s v="GO"/>
    <s v="SPECIAL EDUCATION TRAINING"/>
    <x v="5"/>
    <x v="1"/>
    <x v="1"/>
    <x v="0"/>
    <n v="21705.774689207654"/>
    <n v="17010.001781013179"/>
    <x v="3"/>
    <x v="0"/>
    <x v="3"/>
    <n v="430197.14949659997"/>
    <n v="24924.41717810811"/>
    <n v="0"/>
    <n v="538528.21914482524"/>
  </r>
  <r>
    <s v="GO"/>
    <s v="SPECIAL EDUCATION TRAINING"/>
    <x v="2"/>
    <x v="0"/>
    <x v="1"/>
    <x v="0"/>
    <n v="0"/>
    <n v="0"/>
    <x v="0"/>
    <x v="0"/>
    <x v="0"/>
    <n v="7359.6450730080005"/>
    <n v="49848.834356216219"/>
    <n v="2093831.0206525214"/>
    <n v="2151039.5000817454"/>
  </r>
  <r>
    <s v="GO"/>
    <s v="SPECIAL EDUCATION TRAINING"/>
    <x v="6"/>
    <x v="2"/>
    <x v="1"/>
    <x v="0"/>
    <n v="0"/>
    <n v="0"/>
    <x v="0"/>
    <x v="1"/>
    <x v="0"/>
    <n v="0"/>
    <n v="0"/>
    <n v="0"/>
    <n v="1119250.31586138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L15" firstHeaderRow="1" firstDataRow="2" firstDataCol="3" rowPageCount="1" colPageCount="1"/>
  <pivotFields count="15">
    <pivotField compact="0" outline="0" showAll="0"/>
    <pivotField compact="0" outline="0" showAll="0"/>
    <pivotField axis="axisRow" compact="0" outline="0" showAll="0" defaultSubtotal="0">
      <items count="7">
        <item x="3"/>
        <item x="4"/>
        <item x="5"/>
        <item x="0"/>
        <item x="1"/>
        <item x="2"/>
        <item x="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4">
        <item x="0"/>
        <item x="1"/>
        <item m="1" x="2"/>
        <item t="default"/>
      </items>
    </pivotField>
    <pivotField axis="axisPage" compact="0" outline="0" multipleItemSelectionAllowed="1" showAll="0">
      <items count="2">
        <item x="0"/>
        <item t="default"/>
      </items>
    </pivotField>
    <pivotField dataField="1" compact="0" numFmtId="43" outline="0" showAll="0"/>
    <pivotField dataField="1" compact="0" numFmtId="43" outline="0" showAll="0"/>
    <pivotField dataField="1" compact="0" outline="0" showAll="0" defaultSubtotal="0">
      <items count="4">
        <item x="1"/>
        <item x="3"/>
        <item x="2"/>
        <item x="0"/>
      </items>
    </pivotField>
    <pivotField dataField="1" compact="0" outline="0" showAll="0">
      <items count="3">
        <item x="1"/>
        <item x="0"/>
        <item t="default"/>
      </items>
    </pivotField>
    <pivotField dataField="1" compact="0" outline="0" showAll="0" defaultSubtotal="0">
      <items count="4">
        <item x="1"/>
        <item x="3"/>
        <item x="2"/>
        <item x="0"/>
      </items>
    </pivotField>
    <pivotField dataField="1" compact="0" numFmtId="43" outline="0" showAll="0"/>
    <pivotField dataField="1" compact="0" numFmtId="43" outline="0" showAll="0"/>
    <pivotField dataField="1" compact="0" numFmtId="43" outline="0" showAll="0"/>
    <pivotField dataField="1" compact="0" numFmtId="43" outline="0" showAll="0" defaultSubtotal="0"/>
  </pivotFields>
  <rowFields count="3">
    <field x="4"/>
    <field x="2"/>
    <field x="3"/>
  </rowFields>
  <rowItems count="11">
    <i>
      <x/>
      <x v="3"/>
      <x/>
    </i>
    <i r="1">
      <x v="4"/>
      <x v="1"/>
    </i>
    <i r="1">
      <x v="5"/>
      <x/>
    </i>
    <i t="default">
      <x/>
    </i>
    <i>
      <x v="1"/>
      <x/>
      <x/>
    </i>
    <i r="1">
      <x v="1"/>
      <x/>
    </i>
    <i r="1">
      <x v="2"/>
      <x v="1"/>
    </i>
    <i r="1">
      <x v="5"/>
      <x/>
    </i>
    <i r="1">
      <x v="6"/>
      <x v="2"/>
    </i>
    <i t="default">
      <x v="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5" hier="-1"/>
  </pageFields>
  <dataFields count="9">
    <dataField name="Sum of Electricity" fld="6" baseField="0" baseItem="0"/>
    <dataField name="Sum of Gas" fld="7" baseField="0" baseItem="0"/>
    <dataField name="Sum of Water" fld="8" baseField="3" baseItem="0"/>
    <dataField name="Sum of Auto Fuel" fld="9" baseField="3" baseItem="0"/>
    <dataField name="Sum of Sustain DC " fld="10" baseField="3" baseItem="0"/>
    <dataField name="Sum of Security" fld="11" baseField="0" baseItem="0"/>
    <dataField name="Sum of Occupancy" fld="12" baseField="0" baseItem="0"/>
    <dataField name="Sum of Rent" fld="13" baseField="0" baseItem="0"/>
    <dataField name="Sum of Grand Total" fld="14" baseField="0" baseItem="0"/>
  </dataFields>
  <formats count="19">
    <format dxfId="18">
      <pivotArea field="3" type="button" dataOnly="0" labelOnly="1" outline="0" axis="axisRow" fieldPosition="2"/>
    </format>
    <format dxfId="17">
      <pivotArea field="8" type="button" dataOnly="0" labelOnly="1" outline="0"/>
    </format>
    <format dxfId="16">
      <pivotArea field="9" type="button" dataOnly="0" labelOnly="1" outline="0"/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">
      <pivotArea field="4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field="3" type="button" dataOnly="0" labelOnly="1" outline="0" axis="axisRow" fieldPosition="2"/>
    </format>
    <format dxfId="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6" sqref="B6"/>
    </sheetView>
  </sheetViews>
  <sheetFormatPr defaultColWidth="11.42578125" defaultRowHeight="15" x14ac:dyDescent="0.25"/>
  <cols>
    <col min="1" max="1" width="22.7109375" customWidth="1"/>
    <col min="2" max="2" width="85.140625" customWidth="1"/>
  </cols>
  <sheetData>
    <row r="1" spans="1:2" x14ac:dyDescent="0.25">
      <c r="A1" s="13" t="s">
        <v>44</v>
      </c>
      <c r="B1" s="14" t="s">
        <v>77</v>
      </c>
    </row>
    <row r="2" spans="1:2" x14ac:dyDescent="0.25">
      <c r="A2" s="13" t="s">
        <v>45</v>
      </c>
      <c r="B2" s="14" t="s">
        <v>46</v>
      </c>
    </row>
    <row r="3" spans="1:2" x14ac:dyDescent="0.25">
      <c r="A3" s="13"/>
      <c r="B3" s="14" t="s">
        <v>47</v>
      </c>
    </row>
    <row r="4" spans="1:2" x14ac:dyDescent="0.25">
      <c r="A4" s="13"/>
      <c r="B4" s="14" t="s">
        <v>48</v>
      </c>
    </row>
    <row r="5" spans="1:2" x14ac:dyDescent="0.25">
      <c r="A5" s="13"/>
      <c r="B5" s="14" t="s"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" sqref="A3"/>
    </sheetView>
  </sheetViews>
  <sheetFormatPr defaultColWidth="8.85546875" defaultRowHeight="15" x14ac:dyDescent="0.25"/>
  <cols>
    <col min="1" max="1" width="20.140625" bestFit="1" customWidth="1"/>
    <col min="2" max="2" width="22.85546875" customWidth="1"/>
    <col min="3" max="3" width="9.140625" customWidth="1"/>
    <col min="4" max="4" width="14.140625" style="1" customWidth="1"/>
    <col min="5" max="5" width="12" style="1" customWidth="1"/>
    <col min="6" max="12" width="14.140625" style="1" customWidth="1"/>
    <col min="13" max="13" width="17.42578125" style="1" customWidth="1"/>
  </cols>
  <sheetData>
    <row r="1" spans="1:15" x14ac:dyDescent="0.25">
      <c r="A1" s="7" t="s">
        <v>17</v>
      </c>
      <c r="B1" s="8">
        <v>2018</v>
      </c>
      <c r="C1" t="s">
        <v>43</v>
      </c>
    </row>
    <row r="2" spans="1:15" x14ac:dyDescent="0.2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x14ac:dyDescent="0.25">
      <c r="D3" s="11" t="s">
        <v>0</v>
      </c>
      <c r="M3"/>
    </row>
    <row r="4" spans="1:15" s="6" customFormat="1" ht="30" x14ac:dyDescent="0.25">
      <c r="A4" s="9" t="s">
        <v>16</v>
      </c>
      <c r="B4" s="9" t="s">
        <v>13</v>
      </c>
      <c r="C4" s="10" t="s">
        <v>12</v>
      </c>
      <c r="D4" s="12" t="s">
        <v>33</v>
      </c>
      <c r="E4" s="5" t="s">
        <v>34</v>
      </c>
      <c r="F4" s="5" t="s">
        <v>40</v>
      </c>
      <c r="G4" s="12" t="s">
        <v>41</v>
      </c>
      <c r="H4" s="12" t="s">
        <v>42</v>
      </c>
      <c r="I4" s="12" t="s">
        <v>35</v>
      </c>
      <c r="J4" s="12" t="s">
        <v>36</v>
      </c>
      <c r="K4" s="5" t="s">
        <v>37</v>
      </c>
      <c r="L4" s="12" t="s">
        <v>38</v>
      </c>
    </row>
    <row r="5" spans="1:15" x14ac:dyDescent="0.25">
      <c r="A5" t="s">
        <v>18</v>
      </c>
      <c r="B5" t="s">
        <v>3</v>
      </c>
      <c r="C5" t="s">
        <v>20</v>
      </c>
      <c r="D5" s="1">
        <v>0</v>
      </c>
      <c r="E5" s="1">
        <v>0</v>
      </c>
      <c r="I5" s="1">
        <v>0</v>
      </c>
      <c r="J5" s="1">
        <v>24924.41717810811</v>
      </c>
      <c r="K5" s="1">
        <v>237216.36540084388</v>
      </c>
      <c r="L5" s="1">
        <v>262140.78257895197</v>
      </c>
      <c r="M5"/>
    </row>
    <row r="6" spans="1:15" x14ac:dyDescent="0.25">
      <c r="B6" t="s">
        <v>4</v>
      </c>
      <c r="C6" t="s">
        <v>21</v>
      </c>
      <c r="D6" s="1">
        <v>17804.49795963239</v>
      </c>
      <c r="E6" s="1">
        <v>0</v>
      </c>
      <c r="F6" s="1">
        <v>2020.6750469423184</v>
      </c>
      <c r="H6" s="1">
        <v>1345.7196623785871</v>
      </c>
      <c r="I6" s="1">
        <v>28996.984721699999</v>
      </c>
      <c r="J6" s="1">
        <v>50829.229961279634</v>
      </c>
      <c r="K6" s="1">
        <v>0</v>
      </c>
      <c r="L6" s="1">
        <v>100997.10735193292</v>
      </c>
      <c r="M6"/>
    </row>
    <row r="7" spans="1:15" x14ac:dyDescent="0.25">
      <c r="B7" t="s">
        <v>5</v>
      </c>
      <c r="C7" t="s">
        <v>20</v>
      </c>
      <c r="D7" s="1">
        <v>0</v>
      </c>
      <c r="E7" s="1">
        <v>0</v>
      </c>
      <c r="I7" s="1">
        <v>16103.768138511867</v>
      </c>
      <c r="J7" s="1">
        <v>24924.41717810811</v>
      </c>
      <c r="K7" s="1">
        <v>5000083.3444061121</v>
      </c>
      <c r="L7" s="1">
        <v>5041111.5297227325</v>
      </c>
      <c r="M7"/>
    </row>
    <row r="8" spans="1:15" x14ac:dyDescent="0.25">
      <c r="A8" t="s">
        <v>31</v>
      </c>
      <c r="D8" s="1">
        <v>17804.49795963239</v>
      </c>
      <c r="E8" s="1">
        <v>0</v>
      </c>
      <c r="F8" s="1">
        <v>2020.6750469423184</v>
      </c>
      <c r="H8" s="1">
        <v>1345.7196623785871</v>
      </c>
      <c r="I8" s="1">
        <v>45100.752860211869</v>
      </c>
      <c r="J8" s="1">
        <v>100678.06431749585</v>
      </c>
      <c r="K8" s="1">
        <v>5237299.7098069564</v>
      </c>
      <c r="L8" s="1">
        <v>5404249.4196536178</v>
      </c>
      <c r="M8"/>
    </row>
    <row r="9" spans="1:15" x14ac:dyDescent="0.25">
      <c r="A9" t="s">
        <v>19</v>
      </c>
      <c r="B9" t="s">
        <v>7</v>
      </c>
      <c r="C9" t="s">
        <v>20</v>
      </c>
      <c r="D9" s="1">
        <v>49672.730208508401</v>
      </c>
      <c r="E9" s="1">
        <v>0</v>
      </c>
      <c r="F9" s="1">
        <v>54429.437641204167</v>
      </c>
      <c r="H9" s="1">
        <v>7066.3864635700666</v>
      </c>
      <c r="I9" s="1">
        <v>415489.56390000001</v>
      </c>
      <c r="J9" s="1">
        <v>24924.41717810811</v>
      </c>
      <c r="K9" s="1">
        <v>627174.49</v>
      </c>
      <c r="L9" s="1">
        <v>1178757.0253913908</v>
      </c>
      <c r="M9"/>
    </row>
    <row r="10" spans="1:15" x14ac:dyDescent="0.25">
      <c r="B10" t="s">
        <v>8</v>
      </c>
      <c r="C10" t="s">
        <v>20</v>
      </c>
      <c r="D10" s="1">
        <v>0</v>
      </c>
      <c r="E10" s="1">
        <v>0</v>
      </c>
      <c r="I10" s="1">
        <v>0</v>
      </c>
      <c r="J10" s="1">
        <v>24924.41717810811</v>
      </c>
      <c r="K10" s="1">
        <v>196653.65639999992</v>
      </c>
      <c r="L10" s="1">
        <v>221578.07357810804</v>
      </c>
      <c r="M10"/>
    </row>
    <row r="11" spans="1:15" x14ac:dyDescent="0.25">
      <c r="B11" t="s">
        <v>9</v>
      </c>
      <c r="C11" t="s">
        <v>21</v>
      </c>
      <c r="D11" s="1">
        <v>21705.774689207654</v>
      </c>
      <c r="E11" s="1">
        <v>17010.001781013179</v>
      </c>
      <c r="F11" s="1">
        <v>39389.164165760216</v>
      </c>
      <c r="H11" s="1">
        <v>5301.7118341360647</v>
      </c>
      <c r="I11" s="1">
        <v>430197.14949659997</v>
      </c>
      <c r="J11" s="1">
        <v>24924.41717810811</v>
      </c>
      <c r="K11" s="1">
        <v>0</v>
      </c>
      <c r="L11" s="1">
        <v>538528.21914482524</v>
      </c>
      <c r="M11"/>
    </row>
    <row r="12" spans="1:15" x14ac:dyDescent="0.25">
      <c r="B12" t="s">
        <v>5</v>
      </c>
      <c r="C12" t="s">
        <v>20</v>
      </c>
      <c r="D12" s="1">
        <v>0</v>
      </c>
      <c r="E12" s="1">
        <v>0</v>
      </c>
      <c r="I12" s="1">
        <v>7359.6450730080005</v>
      </c>
      <c r="J12" s="1">
        <v>49848.834356216219</v>
      </c>
      <c r="K12" s="1">
        <v>2093831.0206525214</v>
      </c>
      <c r="L12" s="1">
        <v>2151039.5000817454</v>
      </c>
      <c r="M12"/>
    </row>
    <row r="13" spans="1:15" x14ac:dyDescent="0.25">
      <c r="B13" t="s">
        <v>10</v>
      </c>
      <c r="C13" t="s">
        <v>30</v>
      </c>
      <c r="D13" s="1">
        <v>0</v>
      </c>
      <c r="E13" s="1">
        <v>0</v>
      </c>
      <c r="G13" s="1">
        <v>1119250.3158613867</v>
      </c>
      <c r="I13" s="1">
        <v>0</v>
      </c>
      <c r="J13" s="1">
        <v>0</v>
      </c>
      <c r="K13" s="1">
        <v>0</v>
      </c>
      <c r="L13" s="1">
        <v>1119250.3158613867</v>
      </c>
      <c r="M13"/>
    </row>
    <row r="14" spans="1:15" x14ac:dyDescent="0.25">
      <c r="A14" t="s">
        <v>32</v>
      </c>
      <c r="D14" s="1">
        <v>71378.504897716048</v>
      </c>
      <c r="E14" s="1">
        <v>17010.001781013179</v>
      </c>
      <c r="F14" s="1">
        <v>93818.601806964376</v>
      </c>
      <c r="G14" s="1">
        <v>1119250.3158613867</v>
      </c>
      <c r="H14" s="1">
        <v>12368.098297706132</v>
      </c>
      <c r="I14" s="1">
        <v>853046.35846960801</v>
      </c>
      <c r="J14" s="1">
        <v>124622.08589054055</v>
      </c>
      <c r="K14" s="1">
        <v>2917659.1670525214</v>
      </c>
      <c r="L14" s="1">
        <v>5209153.1340574566</v>
      </c>
      <c r="M14"/>
    </row>
    <row r="15" spans="1:15" x14ac:dyDescent="0.25">
      <c r="A15" t="s">
        <v>11</v>
      </c>
      <c r="D15" s="1">
        <v>89183.002857348445</v>
      </c>
      <c r="E15" s="1">
        <v>17010.001781013179</v>
      </c>
      <c r="F15" s="1">
        <v>95839.276853906704</v>
      </c>
      <c r="G15" s="1">
        <v>1119250.3158613867</v>
      </c>
      <c r="H15" s="1">
        <v>13713.817960084718</v>
      </c>
      <c r="I15" s="1">
        <v>898147.11132981989</v>
      </c>
      <c r="J15" s="1">
        <v>225300.15020803639</v>
      </c>
      <c r="K15" s="1">
        <v>8154958.8768594777</v>
      </c>
      <c r="L15" s="1">
        <v>10613402.553711073</v>
      </c>
      <c r="M15"/>
    </row>
    <row r="16" spans="1:15" x14ac:dyDescent="0.25">
      <c r="M16"/>
    </row>
    <row r="17" spans="13:13" x14ac:dyDescent="0.25">
      <c r="M17"/>
    </row>
    <row r="18" spans="13:13" x14ac:dyDescent="0.25">
      <c r="M18"/>
    </row>
    <row r="19" spans="13:13" x14ac:dyDescent="0.25">
      <c r="M19"/>
    </row>
    <row r="20" spans="13:13" x14ac:dyDescent="0.25">
      <c r="M20"/>
    </row>
    <row r="21" spans="13:13" x14ac:dyDescent="0.25">
      <c r="M21"/>
    </row>
    <row r="22" spans="13:13" x14ac:dyDescent="0.25">
      <c r="M22"/>
    </row>
    <row r="23" spans="13:13" x14ac:dyDescent="0.25">
      <c r="M23"/>
    </row>
    <row r="24" spans="13:13" x14ac:dyDescent="0.25">
      <c r="M24"/>
    </row>
    <row r="25" spans="13:13" x14ac:dyDescent="0.25">
      <c r="M25"/>
    </row>
    <row r="26" spans="13:13" x14ac:dyDescent="0.25">
      <c r="M26"/>
    </row>
    <row r="27" spans="13:13" x14ac:dyDescent="0.25">
      <c r="M27"/>
    </row>
    <row r="28" spans="13:13" x14ac:dyDescent="0.25">
      <c r="M28"/>
    </row>
    <row r="29" spans="13:13" x14ac:dyDescent="0.25">
      <c r="M29"/>
    </row>
    <row r="30" spans="13:13" x14ac:dyDescent="0.25">
      <c r="M30"/>
    </row>
    <row r="31" spans="13:13" x14ac:dyDescent="0.25">
      <c r="M31"/>
    </row>
    <row r="32" spans="13:13" x14ac:dyDescent="0.25">
      <c r="M32"/>
    </row>
  </sheetData>
  <mergeCells count="1">
    <mergeCell ref="A2:O2"/>
  </mergeCells>
  <conditionalFormatting sqref="C1 C3:C1048576">
    <cfRule type="cellIs" dxfId="19" priority="1" operator="equal">
      <formula>"(blank)"</formula>
    </cfRule>
  </conditionalFormatting>
  <pageMargins left="0.25" right="0.25" top="0.75" bottom="0.75" header="0.3" footer="0.3"/>
  <pageSetup scale="7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150" zoomScaleNormal="150" zoomScalePageLayoutView="150" workbookViewId="0">
      <selection sqref="A1:O1"/>
    </sheetView>
  </sheetViews>
  <sheetFormatPr defaultColWidth="11.42578125" defaultRowHeight="15" x14ac:dyDescent="0.25"/>
  <cols>
    <col min="1" max="1" width="9.42578125" customWidth="1"/>
    <col min="2" max="2" width="36" customWidth="1"/>
    <col min="3" max="3" width="32.28515625" customWidth="1"/>
    <col min="4" max="4" width="14.85546875" customWidth="1"/>
    <col min="5" max="5" width="12" customWidth="1"/>
    <col min="6" max="7" width="15.140625" customWidth="1"/>
    <col min="8" max="8" width="18" customWidth="1"/>
    <col min="9" max="9" width="17.28515625" customWidth="1"/>
    <col min="10" max="10" width="17.140625" customWidth="1"/>
    <col min="11" max="11" width="14.28515625" customWidth="1"/>
    <col min="12" max="12" width="22.42578125" customWidth="1"/>
  </cols>
  <sheetData>
    <row r="1" spans="1:15" ht="15.75" thickBot="1" x14ac:dyDescent="0.3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64.5" thickBot="1" x14ac:dyDescent="0.3">
      <c r="A2" s="17" t="s">
        <v>51</v>
      </c>
      <c r="B2" s="18" t="s">
        <v>52</v>
      </c>
      <c r="C2" s="19" t="s">
        <v>53</v>
      </c>
      <c r="D2" s="20" t="s">
        <v>12</v>
      </c>
      <c r="E2" s="20" t="s">
        <v>16</v>
      </c>
      <c r="F2" s="20" t="s">
        <v>54</v>
      </c>
      <c r="G2" s="20" t="s">
        <v>55</v>
      </c>
      <c r="H2" s="21" t="s">
        <v>56</v>
      </c>
      <c r="I2" s="21" t="s">
        <v>57</v>
      </c>
      <c r="J2" s="21" t="s">
        <v>58</v>
      </c>
      <c r="K2" s="21" t="s">
        <v>59</v>
      </c>
      <c r="L2" s="22" t="s">
        <v>60</v>
      </c>
    </row>
    <row r="3" spans="1:15" ht="26.25" x14ac:dyDescent="0.25">
      <c r="A3" s="23" t="s">
        <v>1</v>
      </c>
      <c r="B3" s="24" t="s">
        <v>2</v>
      </c>
      <c r="C3" s="25" t="s">
        <v>61</v>
      </c>
      <c r="D3" s="26" t="s">
        <v>20</v>
      </c>
      <c r="E3" s="26" t="s">
        <v>18</v>
      </c>
      <c r="F3" s="27">
        <v>5714</v>
      </c>
      <c r="G3" s="28" t="s">
        <v>62</v>
      </c>
      <c r="H3" s="29">
        <v>42401</v>
      </c>
      <c r="I3" s="29">
        <v>42401</v>
      </c>
      <c r="J3" s="29">
        <v>44227</v>
      </c>
      <c r="K3" s="29">
        <v>44135</v>
      </c>
      <c r="L3" s="30">
        <v>237216.37</v>
      </c>
    </row>
    <row r="4" spans="1:15" ht="27" thickBot="1" x14ac:dyDescent="0.3">
      <c r="A4" s="23" t="s">
        <v>1</v>
      </c>
      <c r="B4" s="24" t="s">
        <v>2</v>
      </c>
      <c r="C4" s="31" t="s">
        <v>63</v>
      </c>
      <c r="D4" s="32" t="s">
        <v>20</v>
      </c>
      <c r="E4" s="32" t="s">
        <v>18</v>
      </c>
      <c r="F4" s="33">
        <v>83945</v>
      </c>
      <c r="G4" s="34" t="s">
        <v>64</v>
      </c>
      <c r="H4" s="35">
        <v>40299</v>
      </c>
      <c r="I4" s="35">
        <v>40299</v>
      </c>
      <c r="J4" s="35">
        <v>43404</v>
      </c>
      <c r="K4" s="36" t="s">
        <v>65</v>
      </c>
      <c r="L4" s="37">
        <v>5000083.34</v>
      </c>
    </row>
    <row r="5" spans="1:15" ht="15.75" thickBot="1" x14ac:dyDescent="0.3">
      <c r="A5" s="23" t="s">
        <v>6</v>
      </c>
      <c r="B5" s="24" t="s">
        <v>50</v>
      </c>
      <c r="C5" s="38" t="s">
        <v>8</v>
      </c>
      <c r="D5" s="39" t="s">
        <v>20</v>
      </c>
      <c r="E5" s="39" t="s">
        <v>19</v>
      </c>
      <c r="F5" s="40">
        <v>35606</v>
      </c>
      <c r="G5" s="41" t="s">
        <v>66</v>
      </c>
      <c r="H5" s="42">
        <v>41348</v>
      </c>
      <c r="I5" s="42">
        <v>41348</v>
      </c>
      <c r="J5" s="42">
        <v>43281</v>
      </c>
      <c r="K5" s="42">
        <v>42916</v>
      </c>
      <c r="L5" s="43">
        <v>196653.66</v>
      </c>
    </row>
    <row r="6" spans="1:15" x14ac:dyDescent="0.25">
      <c r="A6" s="23" t="s">
        <v>6</v>
      </c>
      <c r="B6" s="24" t="s">
        <v>50</v>
      </c>
      <c r="C6" s="44" t="s">
        <v>67</v>
      </c>
      <c r="D6" s="45" t="s">
        <v>20</v>
      </c>
      <c r="E6" s="45" t="s">
        <v>68</v>
      </c>
      <c r="F6" s="46">
        <v>136290</v>
      </c>
      <c r="G6" s="41" t="s">
        <v>66</v>
      </c>
      <c r="H6" s="47">
        <v>41348</v>
      </c>
      <c r="I6" s="47">
        <v>41348</v>
      </c>
      <c r="J6" s="47">
        <v>43281</v>
      </c>
      <c r="K6" s="47">
        <v>42916</v>
      </c>
      <c r="L6" s="48">
        <v>627174.49</v>
      </c>
    </row>
    <row r="7" spans="1:15" x14ac:dyDescent="0.25">
      <c r="A7" s="49" t="s">
        <v>6</v>
      </c>
      <c r="B7" s="24" t="s">
        <v>50</v>
      </c>
      <c r="C7" s="50" t="s">
        <v>76</v>
      </c>
      <c r="D7" s="51" t="s">
        <v>20</v>
      </c>
      <c r="E7" s="51" t="s">
        <v>19</v>
      </c>
      <c r="F7" s="80"/>
      <c r="G7" s="81" t="s">
        <v>62</v>
      </c>
      <c r="H7" s="54"/>
      <c r="I7" s="54"/>
      <c r="J7" s="54"/>
      <c r="K7" s="54"/>
      <c r="L7" s="82">
        <v>1000000</v>
      </c>
    </row>
    <row r="8" spans="1:15" ht="26.25" thickBot="1" x14ac:dyDescent="0.3">
      <c r="A8" s="49" t="s">
        <v>6</v>
      </c>
      <c r="B8" s="24" t="s">
        <v>50</v>
      </c>
      <c r="C8" s="50" t="s">
        <v>63</v>
      </c>
      <c r="D8" s="51" t="s">
        <v>20</v>
      </c>
      <c r="E8" s="51" t="s">
        <v>19</v>
      </c>
      <c r="F8" s="52">
        <v>18364</v>
      </c>
      <c r="G8" s="53" t="s">
        <v>64</v>
      </c>
      <c r="H8" s="54">
        <v>40299</v>
      </c>
      <c r="I8" s="54">
        <v>40299</v>
      </c>
      <c r="J8" s="54">
        <v>43404</v>
      </c>
      <c r="K8" s="55" t="s">
        <v>65</v>
      </c>
      <c r="L8" s="56">
        <v>1093831.02</v>
      </c>
    </row>
    <row r="9" spans="1:15" x14ac:dyDescent="0.25">
      <c r="A9" s="83" t="s">
        <v>69</v>
      </c>
      <c r="B9" s="84"/>
      <c r="C9" s="84"/>
      <c r="D9" s="57"/>
      <c r="E9" s="57"/>
      <c r="F9" s="58">
        <f>SUM(F3:F8)</f>
        <v>279919</v>
      </c>
      <c r="G9" s="59"/>
      <c r="H9" s="60"/>
      <c r="I9" s="60"/>
      <c r="J9" s="60"/>
      <c r="K9" s="60"/>
      <c r="L9" s="61"/>
    </row>
    <row r="10" spans="1:15" ht="15.75" thickBot="1" x14ac:dyDescent="0.3">
      <c r="A10" s="85" t="s">
        <v>70</v>
      </c>
      <c r="B10" s="86"/>
      <c r="C10" s="86"/>
      <c r="D10" s="62"/>
      <c r="E10" s="62"/>
      <c r="F10" s="63">
        <f>F8+F6+F5+F4+F3</f>
        <v>279919</v>
      </c>
      <c r="G10" s="64"/>
      <c r="H10" s="65"/>
      <c r="I10" s="65"/>
      <c r="J10" s="65"/>
      <c r="K10" s="65"/>
      <c r="L10" s="66">
        <f>SUM(L3:L8)</f>
        <v>8154958.8800000008</v>
      </c>
    </row>
    <row r="11" spans="1:15" x14ac:dyDescent="0.25">
      <c r="A11" s="67"/>
      <c r="B11" s="67"/>
      <c r="C11" s="67"/>
      <c r="D11" s="67"/>
      <c r="E11" s="67"/>
      <c r="F11" s="67"/>
      <c r="G11" s="68"/>
      <c r="H11" s="69"/>
      <c r="I11" s="69"/>
      <c r="J11" s="69"/>
      <c r="K11" s="69"/>
      <c r="L11" s="70"/>
    </row>
    <row r="12" spans="1:15" x14ac:dyDescent="0.25">
      <c r="A12" s="67"/>
      <c r="B12" s="71" t="s">
        <v>55</v>
      </c>
      <c r="C12" s="71"/>
      <c r="D12" s="71"/>
      <c r="E12" s="71"/>
      <c r="F12" s="71"/>
      <c r="G12" s="71"/>
      <c r="H12" s="69"/>
      <c r="I12" s="87" t="s">
        <v>71</v>
      </c>
      <c r="J12" s="87"/>
      <c r="K12" s="87"/>
      <c r="L12" s="87"/>
    </row>
    <row r="13" spans="1:15" x14ac:dyDescent="0.25">
      <c r="A13" s="67"/>
      <c r="B13" s="72" t="s">
        <v>62</v>
      </c>
      <c r="C13" s="73" t="s">
        <v>72</v>
      </c>
      <c r="D13" s="73"/>
      <c r="E13" s="73"/>
      <c r="F13" s="73"/>
      <c r="G13" s="73"/>
      <c r="H13" s="69"/>
      <c r="I13" s="69"/>
      <c r="J13" s="69"/>
      <c r="K13" s="69"/>
      <c r="L13" s="70"/>
    </row>
    <row r="14" spans="1:15" x14ac:dyDescent="0.25">
      <c r="A14" s="67"/>
      <c r="B14" s="67"/>
      <c r="C14" s="67"/>
      <c r="D14" s="67"/>
      <c r="E14" s="74"/>
      <c r="F14" s="75"/>
      <c r="G14" s="69"/>
      <c r="H14" s="69"/>
      <c r="I14" s="69"/>
      <c r="J14" s="69"/>
      <c r="K14" s="69"/>
      <c r="L14" s="70"/>
    </row>
    <row r="15" spans="1:15" x14ac:dyDescent="0.25">
      <c r="A15" s="67"/>
      <c r="B15" s="76" t="s">
        <v>73</v>
      </c>
      <c r="C15" s="88" t="s">
        <v>74</v>
      </c>
      <c r="D15" s="88"/>
      <c r="E15" s="88"/>
      <c r="F15" s="88"/>
      <c r="G15" s="88"/>
      <c r="H15" s="69"/>
      <c r="I15" s="69"/>
      <c r="J15" s="69"/>
      <c r="K15" s="69"/>
      <c r="L15" s="70"/>
    </row>
    <row r="16" spans="1:15" x14ac:dyDescent="0.25">
      <c r="A16" s="67"/>
      <c r="B16" s="67"/>
      <c r="C16" s="67"/>
      <c r="D16" s="67"/>
      <c r="E16" s="67"/>
      <c r="F16" s="68"/>
      <c r="G16" s="69"/>
      <c r="H16" s="69"/>
      <c r="I16" s="69"/>
      <c r="J16" s="69"/>
      <c r="K16" s="69"/>
      <c r="L16" s="70"/>
    </row>
    <row r="17" spans="1:12" x14ac:dyDescent="0.25">
      <c r="A17" s="67"/>
      <c r="B17" s="76" t="s">
        <v>66</v>
      </c>
      <c r="C17" s="77" t="s">
        <v>75</v>
      </c>
      <c r="D17" s="77"/>
      <c r="E17" s="77"/>
      <c r="F17" s="78"/>
      <c r="G17" s="79"/>
      <c r="H17" s="69"/>
      <c r="I17" s="69"/>
      <c r="J17" s="69"/>
      <c r="K17" s="69"/>
      <c r="L17" s="70"/>
    </row>
    <row r="18" spans="1:12" x14ac:dyDescent="0.25">
      <c r="A18" s="67"/>
      <c r="B18" s="67"/>
      <c r="C18" s="67"/>
      <c r="D18" s="67"/>
      <c r="E18" s="67"/>
      <c r="F18" s="67"/>
      <c r="G18" s="68"/>
      <c r="H18" s="69"/>
      <c r="I18" s="69"/>
      <c r="J18" s="69"/>
      <c r="K18" s="69"/>
      <c r="L18" s="70"/>
    </row>
  </sheetData>
  <mergeCells count="5">
    <mergeCell ref="A9:C9"/>
    <mergeCell ref="A10:C10"/>
    <mergeCell ref="I12:L12"/>
    <mergeCell ref="C15:G15"/>
    <mergeCell ref="A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"/>
    </sheetView>
  </sheetViews>
  <sheetFormatPr defaultColWidth="8.85546875" defaultRowHeight="15" x14ac:dyDescent="0.25"/>
  <cols>
    <col min="1" max="1" width="10.42578125" bestFit="1" customWidth="1"/>
    <col min="2" max="2" width="44.85546875" bestFit="1" customWidth="1"/>
    <col min="3" max="3" width="21.42578125" bestFit="1" customWidth="1"/>
    <col min="4" max="4" width="10.140625" customWidth="1"/>
    <col min="5" max="5" width="11.7109375" customWidth="1"/>
    <col min="6" max="6" width="9.42578125" customWidth="1"/>
    <col min="7" max="7" width="12.28515625" style="1" bestFit="1" customWidth="1"/>
    <col min="8" max="8" width="14" style="1" bestFit="1" customWidth="1"/>
    <col min="9" max="9" width="14" style="1" customWidth="1"/>
    <col min="10" max="10" width="13.85546875" style="1" bestFit="1" customWidth="1"/>
    <col min="11" max="11" width="13.85546875" style="1" customWidth="1"/>
    <col min="12" max="12" width="13.42578125" style="1" bestFit="1" customWidth="1"/>
    <col min="13" max="13" width="17.42578125" style="1" bestFit="1" customWidth="1"/>
    <col min="14" max="14" width="13.7109375" style="1" bestFit="1" customWidth="1"/>
    <col min="15" max="15" width="14.42578125" style="1" customWidth="1"/>
  </cols>
  <sheetData>
    <row r="1" spans="1:15" x14ac:dyDescent="0.25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6" customFormat="1" ht="30" x14ac:dyDescent="0.25">
      <c r="A2" s="2" t="s">
        <v>15</v>
      </c>
      <c r="B2" s="2" t="s">
        <v>14</v>
      </c>
      <c r="C2" s="2" t="s">
        <v>13</v>
      </c>
      <c r="D2" s="3" t="s">
        <v>12</v>
      </c>
      <c r="E2" s="3" t="s">
        <v>16</v>
      </c>
      <c r="F2" s="2" t="s">
        <v>17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39</v>
      </c>
      <c r="L2" s="4" t="s">
        <v>26</v>
      </c>
      <c r="M2" s="4" t="s">
        <v>27</v>
      </c>
      <c r="N2" s="4" t="s">
        <v>28</v>
      </c>
      <c r="O2" s="4" t="s">
        <v>11</v>
      </c>
    </row>
    <row r="3" spans="1:15" x14ac:dyDescent="0.25">
      <c r="A3" s="15" t="s">
        <v>1</v>
      </c>
      <c r="B3" s="15" t="s">
        <v>2</v>
      </c>
      <c r="C3" s="15" t="s">
        <v>3</v>
      </c>
      <c r="D3" s="15" t="s">
        <v>20</v>
      </c>
      <c r="E3" s="15" t="s">
        <v>18</v>
      </c>
      <c r="F3" s="15">
        <v>2018</v>
      </c>
      <c r="G3" s="16">
        <v>0</v>
      </c>
      <c r="H3" s="16">
        <v>0</v>
      </c>
      <c r="I3" s="16"/>
      <c r="J3" s="16"/>
      <c r="K3" s="16"/>
      <c r="L3" s="16">
        <v>0</v>
      </c>
      <c r="M3" s="16">
        <v>24924.41717810811</v>
      </c>
      <c r="N3" s="16">
        <v>237216.36540084388</v>
      </c>
      <c r="O3" s="16">
        <f>SUM(G3:N3)</f>
        <v>262140.78257895197</v>
      </c>
    </row>
    <row r="4" spans="1:15" x14ac:dyDescent="0.25">
      <c r="A4" s="15" t="s">
        <v>1</v>
      </c>
      <c r="B4" s="15" t="s">
        <v>2</v>
      </c>
      <c r="C4" s="15" t="s">
        <v>4</v>
      </c>
      <c r="D4" s="15" t="s">
        <v>21</v>
      </c>
      <c r="E4" s="15" t="s">
        <v>18</v>
      </c>
      <c r="F4" s="15">
        <v>2018</v>
      </c>
      <c r="G4" s="16">
        <v>17804.49795963239</v>
      </c>
      <c r="H4" s="16">
        <v>0</v>
      </c>
      <c r="I4" s="16">
        <v>2020.6750469423184</v>
      </c>
      <c r="J4" s="16"/>
      <c r="K4" s="16">
        <v>1345.7196623785871</v>
      </c>
      <c r="L4" s="16">
        <v>28996.984721699999</v>
      </c>
      <c r="M4" s="16">
        <v>50829.229961279634</v>
      </c>
      <c r="N4" s="16">
        <v>0</v>
      </c>
      <c r="O4" s="16">
        <f t="shared" ref="O4:O10" si="0">SUM(G4:N4)</f>
        <v>100997.10735193292</v>
      </c>
    </row>
    <row r="5" spans="1:15" x14ac:dyDescent="0.25">
      <c r="A5" s="15" t="s">
        <v>1</v>
      </c>
      <c r="B5" s="15" t="s">
        <v>2</v>
      </c>
      <c r="C5" s="15" t="s">
        <v>5</v>
      </c>
      <c r="D5" s="15" t="s">
        <v>20</v>
      </c>
      <c r="E5" s="15" t="s">
        <v>18</v>
      </c>
      <c r="F5" s="15">
        <v>2018</v>
      </c>
      <c r="G5" s="16">
        <v>0</v>
      </c>
      <c r="H5" s="16">
        <v>0</v>
      </c>
      <c r="I5" s="16"/>
      <c r="J5" s="16"/>
      <c r="K5" s="16"/>
      <c r="L5" s="16">
        <v>16103.768138511867</v>
      </c>
      <c r="M5" s="16">
        <v>24924.41717810811</v>
      </c>
      <c r="N5" s="16">
        <v>5000083.3444061121</v>
      </c>
      <c r="O5" s="16">
        <f t="shared" si="0"/>
        <v>5041111.5297227325</v>
      </c>
    </row>
    <row r="6" spans="1:15" x14ac:dyDescent="0.25">
      <c r="A6" s="15" t="s">
        <v>6</v>
      </c>
      <c r="B6" s="15" t="s">
        <v>50</v>
      </c>
      <c r="C6" s="15" t="s">
        <v>7</v>
      </c>
      <c r="D6" s="15" t="s">
        <v>20</v>
      </c>
      <c r="E6" s="15" t="s">
        <v>19</v>
      </c>
      <c r="F6" s="15">
        <v>2018</v>
      </c>
      <c r="G6" s="16">
        <v>49672.730208508401</v>
      </c>
      <c r="H6" s="16">
        <v>0</v>
      </c>
      <c r="I6" s="16">
        <v>54429.437641204167</v>
      </c>
      <c r="J6" s="16"/>
      <c r="K6" s="16">
        <v>7066.3864635700666</v>
      </c>
      <c r="L6" s="16">
        <v>415489.56390000001</v>
      </c>
      <c r="M6" s="16">
        <v>24924.41717810811</v>
      </c>
      <c r="N6" s="16">
        <v>627174.49</v>
      </c>
      <c r="O6" s="16">
        <f t="shared" si="0"/>
        <v>1178757.0253913908</v>
      </c>
    </row>
    <row r="7" spans="1:15" x14ac:dyDescent="0.25">
      <c r="A7" s="15" t="s">
        <v>6</v>
      </c>
      <c r="B7" s="15" t="s">
        <v>50</v>
      </c>
      <c r="C7" s="15" t="s">
        <v>8</v>
      </c>
      <c r="D7" s="15" t="s">
        <v>20</v>
      </c>
      <c r="E7" s="15" t="s">
        <v>19</v>
      </c>
      <c r="F7" s="15">
        <v>2018</v>
      </c>
      <c r="G7" s="16">
        <v>0</v>
      </c>
      <c r="H7" s="16">
        <v>0</v>
      </c>
      <c r="I7" s="16"/>
      <c r="J7" s="16"/>
      <c r="K7" s="16"/>
      <c r="L7" s="16">
        <v>0</v>
      </c>
      <c r="M7" s="16">
        <v>24924.41717810811</v>
      </c>
      <c r="N7" s="16">
        <v>196653.65639999992</v>
      </c>
      <c r="O7" s="16">
        <f t="shared" si="0"/>
        <v>221578.07357810804</v>
      </c>
    </row>
    <row r="8" spans="1:15" x14ac:dyDescent="0.25">
      <c r="A8" s="15" t="s">
        <v>6</v>
      </c>
      <c r="B8" s="15" t="s">
        <v>50</v>
      </c>
      <c r="C8" s="15" t="s">
        <v>9</v>
      </c>
      <c r="D8" s="15" t="s">
        <v>21</v>
      </c>
      <c r="E8" s="15" t="s">
        <v>19</v>
      </c>
      <c r="F8" s="15">
        <v>2018</v>
      </c>
      <c r="G8" s="16">
        <v>21705.774689207654</v>
      </c>
      <c r="H8" s="16">
        <v>17010.001781013179</v>
      </c>
      <c r="I8" s="16">
        <v>39389.164165760216</v>
      </c>
      <c r="J8" s="16"/>
      <c r="K8" s="16">
        <v>5301.7118341360647</v>
      </c>
      <c r="L8" s="16">
        <v>430197.14949659997</v>
      </c>
      <c r="M8" s="16">
        <v>24924.41717810811</v>
      </c>
      <c r="N8" s="16">
        <v>0</v>
      </c>
      <c r="O8" s="16">
        <f t="shared" si="0"/>
        <v>538528.21914482524</v>
      </c>
    </row>
    <row r="9" spans="1:15" x14ac:dyDescent="0.25">
      <c r="A9" s="15" t="s">
        <v>6</v>
      </c>
      <c r="B9" s="15" t="s">
        <v>50</v>
      </c>
      <c r="C9" s="15" t="s">
        <v>5</v>
      </c>
      <c r="D9" s="15" t="s">
        <v>20</v>
      </c>
      <c r="E9" s="15" t="s">
        <v>19</v>
      </c>
      <c r="F9" s="15">
        <v>2018</v>
      </c>
      <c r="G9" s="16">
        <v>0</v>
      </c>
      <c r="H9" s="16">
        <v>0</v>
      </c>
      <c r="I9" s="16"/>
      <c r="J9" s="16"/>
      <c r="K9" s="16"/>
      <c r="L9" s="16">
        <v>7359.6450730080005</v>
      </c>
      <c r="M9" s="16">
        <v>49848.834356216219</v>
      </c>
      <c r="N9" s="16">
        <v>2093831.0206525214</v>
      </c>
      <c r="O9" s="16">
        <f t="shared" si="0"/>
        <v>2151039.5000817454</v>
      </c>
    </row>
    <row r="10" spans="1:15" x14ac:dyDescent="0.25">
      <c r="A10" s="15" t="s">
        <v>6</v>
      </c>
      <c r="B10" s="15" t="s">
        <v>50</v>
      </c>
      <c r="C10" s="15" t="s">
        <v>10</v>
      </c>
      <c r="D10" s="15"/>
      <c r="E10" s="15" t="s">
        <v>19</v>
      </c>
      <c r="F10" s="15">
        <v>2018</v>
      </c>
      <c r="G10" s="16">
        <v>0</v>
      </c>
      <c r="H10" s="16">
        <v>0</v>
      </c>
      <c r="I10" s="16"/>
      <c r="J10" s="16">
        <v>1119250.3158613867</v>
      </c>
      <c r="K10" s="16"/>
      <c r="L10" s="16">
        <v>0</v>
      </c>
      <c r="M10" s="16">
        <v>0</v>
      </c>
      <c r="N10" s="16">
        <v>0</v>
      </c>
      <c r="O10" s="16">
        <f t="shared" si="0"/>
        <v>1119250.3158613867</v>
      </c>
    </row>
    <row r="11" spans="1:15" x14ac:dyDescent="0.25">
      <c r="A11" s="15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5"/>
      <c r="B12" s="15"/>
      <c r="C12" s="15"/>
      <c r="D12" s="15"/>
      <c r="E12" s="15"/>
      <c r="F12" s="15"/>
      <c r="G12" s="16">
        <f>SUBTOTAL(9,G3:G10)</f>
        <v>89183.002857348445</v>
      </c>
      <c r="H12" s="16">
        <f t="shared" ref="H12:O12" si="1">SUBTOTAL(9,H3:H10)</f>
        <v>17010.001781013179</v>
      </c>
      <c r="I12" s="16">
        <f t="shared" si="1"/>
        <v>95839.276853906704</v>
      </c>
      <c r="J12" s="16">
        <f t="shared" si="1"/>
        <v>1119250.3158613867</v>
      </c>
      <c r="K12" s="16">
        <f t="shared" si="1"/>
        <v>13713.817960084718</v>
      </c>
      <c r="L12" s="16">
        <f t="shared" si="1"/>
        <v>898147.11132981989</v>
      </c>
      <c r="M12" s="16">
        <f t="shared" si="1"/>
        <v>225300.15020803639</v>
      </c>
      <c r="N12" s="16">
        <f t="shared" si="1"/>
        <v>8154958.8768594777</v>
      </c>
      <c r="O12" s="16">
        <f t="shared" si="1"/>
        <v>10613402.553711073</v>
      </c>
    </row>
    <row r="14" spans="1:15" x14ac:dyDescent="0.25">
      <c r="A14" t="s">
        <v>29</v>
      </c>
    </row>
  </sheetData>
  <autoFilter ref="A2:AT10"/>
  <mergeCells count="1">
    <mergeCell ref="A1:O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Notes</vt:lpstr>
      <vt:lpstr>List of Properties</vt:lpstr>
      <vt:lpstr>Lease Terms</vt:lpstr>
      <vt:lpstr>Annual Fixed Costs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WLJones</dc:creator>
  <cp:lastModifiedBy>Tiffany Oates</cp:lastModifiedBy>
  <cp:lastPrinted>2017-12-22T17:32:41Z</cp:lastPrinted>
  <dcterms:created xsi:type="dcterms:W3CDTF">2017-12-22T16:45:04Z</dcterms:created>
  <dcterms:modified xsi:type="dcterms:W3CDTF">2018-02-02T12:00:17Z</dcterms:modified>
</cp:coreProperties>
</file>